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SheetTabs="0" xWindow="0" yWindow="0" windowWidth="9300" windowHeight="4755" tabRatio="0"/>
  </bookViews>
  <sheets>
    <sheet name="Sheet1" sheetId="1" r:id="rId1"/>
  </sheets>
  <calcPr calcId="124519"/>
  <pivotCaches>
    <pivotCache cacheId="5" r:id="rId2"/>
  </pivotCaches>
</workbook>
</file>

<file path=xl/calcChain.xml><?xml version="1.0" encoding="utf-8"?>
<calcChain xmlns="http://schemas.openxmlformats.org/spreadsheetml/2006/main">
  <c r="N6" i="1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5"/>
  <c r="L124"/>
  <c r="L125" s="1"/>
  <c r="L126"/>
  <c r="L127" s="1"/>
  <c r="L128" s="1"/>
  <c r="L129" s="1"/>
  <c r="L130" s="1"/>
  <c r="L131"/>
  <c r="L132"/>
  <c r="L133" s="1"/>
  <c r="L134" s="1"/>
  <c r="L135" s="1"/>
  <c r="L136"/>
  <c r="L137" s="1"/>
  <c r="L138" s="1"/>
  <c r="L139" s="1"/>
  <c r="L140" s="1"/>
  <c r="L141" s="1"/>
  <c r="L142" s="1"/>
  <c r="L143" s="1"/>
  <c r="L144"/>
  <c r="L145" s="1"/>
  <c r="L146" s="1"/>
  <c r="L147"/>
  <c r="L148"/>
  <c r="L149" s="1"/>
  <c r="L150" s="1"/>
  <c r="L151" s="1"/>
  <c r="L152"/>
  <c r="L153" s="1"/>
  <c r="L154" s="1"/>
  <c r="L155" s="1"/>
  <c r="L156" s="1"/>
  <c r="L157" s="1"/>
  <c r="L158"/>
  <c r="L159" s="1"/>
  <c r="L160" s="1"/>
  <c r="L161" s="1"/>
  <c r="L162" s="1"/>
  <c r="L163"/>
  <c r="L164"/>
  <c r="L165" s="1"/>
  <c r="L166" s="1"/>
  <c r="L167"/>
  <c r="L168"/>
  <c r="L169" s="1"/>
  <c r="L170" s="1"/>
  <c r="L171" s="1"/>
  <c r="L172"/>
  <c r="L173" s="1"/>
  <c r="L174" s="1"/>
  <c r="L175" s="1"/>
  <c r="L176" s="1"/>
  <c r="L177" s="1"/>
  <c r="L178"/>
  <c r="L179" s="1"/>
  <c r="L180" s="1"/>
  <c r="L181"/>
  <c r="L182"/>
  <c r="L183" s="1"/>
  <c r="L184" s="1"/>
  <c r="L185" s="1"/>
  <c r="L186" s="1"/>
  <c r="L187" s="1"/>
  <c r="L188" s="1"/>
  <c r="L189" s="1"/>
  <c r="L190"/>
  <c r="L191" s="1"/>
  <c r="L192" s="1"/>
  <c r="L193" s="1"/>
  <c r="L194"/>
  <c r="L195" s="1"/>
  <c r="L196" s="1"/>
  <c r="L197" s="1"/>
  <c r="L198" s="1"/>
  <c r="L199" s="1"/>
  <c r="L200" s="1"/>
  <c r="L201" s="1"/>
  <c r="L202"/>
  <c r="L203" s="1"/>
  <c r="L204"/>
  <c r="L205" s="1"/>
  <c r="L206" s="1"/>
  <c r="L207" s="1"/>
  <c r="L208" s="1"/>
  <c r="L209" s="1"/>
  <c r="L210" s="1"/>
  <c r="L211"/>
  <c r="L212"/>
  <c r="L213" s="1"/>
  <c r="L214" s="1"/>
  <c r="L215"/>
  <c r="L216"/>
  <c r="L217" s="1"/>
  <c r="L218" s="1"/>
  <c r="L219"/>
  <c r="L220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/>
  <c r="L254"/>
  <c r="L255" s="1"/>
  <c r="L256" s="1"/>
  <c r="L257" s="1"/>
  <c r="L258"/>
  <c r="L259" s="1"/>
  <c r="L260" s="1"/>
  <c r="L261" s="1"/>
  <c r="L262"/>
  <c r="L263" s="1"/>
  <c r="L264" s="1"/>
  <c r="L265"/>
  <c r="L266"/>
  <c r="L267" s="1"/>
  <c r="L268" s="1"/>
  <c r="L269"/>
  <c r="L270"/>
  <c r="L271" s="1"/>
  <c r="L272" s="1"/>
  <c r="L273"/>
  <c r="L274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/>
  <c r="L293" s="1"/>
  <c r="L294"/>
  <c r="L295" s="1"/>
  <c r="L296"/>
  <c r="L297" s="1"/>
  <c r="L298" s="1"/>
  <c r="L299"/>
  <c r="L300"/>
  <c r="L301"/>
  <c r="L302"/>
  <c r="L303"/>
  <c r="L304"/>
  <c r="L305"/>
  <c r="L306"/>
  <c r="L307" s="1"/>
  <c r="L308" s="1"/>
  <c r="L309" s="1"/>
  <c r="L310"/>
  <c r="L311" s="1"/>
  <c r="L312" s="1"/>
  <c r="L313"/>
  <c r="L314"/>
  <c r="L315" s="1"/>
  <c r="L316"/>
  <c r="L317" s="1"/>
  <c r="L318"/>
  <c r="L319" s="1"/>
  <c r="L320"/>
  <c r="L321" s="1"/>
  <c r="L322"/>
  <c r="L323" s="1"/>
  <c r="L324"/>
  <c r="L325" s="1"/>
  <c r="L326"/>
  <c r="L327" s="1"/>
  <c r="L328"/>
  <c r="L329" s="1"/>
  <c r="L330" s="1"/>
  <c r="L331" s="1"/>
  <c r="L332" s="1"/>
  <c r="L333"/>
  <c r="L334"/>
  <c r="L335" s="1"/>
  <c r="L336" s="1"/>
  <c r="L337" s="1"/>
  <c r="L338" s="1"/>
  <c r="L339" s="1"/>
  <c r="L340" s="1"/>
  <c r="L341" s="1"/>
  <c r="L342" s="1"/>
  <c r="L343"/>
  <c r="L344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/>
  <c r="L359" s="1"/>
  <c r="L360" s="1"/>
  <c r="L361" s="1"/>
  <c r="L362"/>
  <c r="L363" s="1"/>
  <c r="L364" s="1"/>
  <c r="L365" s="1"/>
  <c r="L366" s="1"/>
  <c r="L367" s="1"/>
  <c r="L368" s="1"/>
  <c r="L369" s="1"/>
  <c r="L370" s="1"/>
  <c r="L371"/>
  <c r="L372"/>
  <c r="L373"/>
  <c r="L374"/>
  <c r="L375" s="1"/>
  <c r="L376" s="1"/>
  <c r="L377"/>
  <c r="L378"/>
  <c r="L379"/>
  <c r="L380"/>
  <c r="L381"/>
  <c r="L382"/>
  <c r="L383" s="1"/>
  <c r="L384" s="1"/>
  <c r="L385" s="1"/>
  <c r="L386" s="1"/>
  <c r="L387" s="1"/>
  <c r="L388" s="1"/>
  <c r="L389" s="1"/>
  <c r="L390" s="1"/>
  <c r="L391" s="1"/>
  <c r="L392" s="1"/>
  <c r="L393" s="1"/>
  <c r="L394" s="1"/>
  <c r="L395" s="1"/>
  <c r="L396" s="1"/>
  <c r="L397" s="1"/>
  <c r="L398" s="1"/>
  <c r="L399" s="1"/>
  <c r="L400"/>
  <c r="L401" s="1"/>
  <c r="L402"/>
  <c r="L403" s="1"/>
  <c r="L404" s="1"/>
  <c r="L405" s="1"/>
  <c r="L406" s="1"/>
  <c r="L407" s="1"/>
  <c r="L408" s="1"/>
  <c r="L409" s="1"/>
  <c r="L410" s="1"/>
  <c r="L411" s="1"/>
  <c r="L412" s="1"/>
  <c r="L413" s="1"/>
  <c r="L414" s="1"/>
  <c r="L415"/>
  <c r="L416"/>
  <c r="L417"/>
  <c r="L418"/>
  <c r="L419" s="1"/>
  <c r="L420" s="1"/>
  <c r="L421" s="1"/>
  <c r="L422" s="1"/>
  <c r="L423" s="1"/>
  <c r="L424" s="1"/>
  <c r="L425" s="1"/>
  <c r="L426" s="1"/>
  <c r="L427" s="1"/>
  <c r="L428" s="1"/>
  <c r="L429" s="1"/>
  <c r="L430" s="1"/>
  <c r="L431"/>
  <c r="L432"/>
  <c r="L433" s="1"/>
  <c r="L434"/>
  <c r="L435" s="1"/>
  <c r="L436"/>
  <c r="L437" s="1"/>
  <c r="L438" s="1"/>
  <c r="L439" s="1"/>
  <c r="L440" s="1"/>
  <c r="L441" s="1"/>
  <c r="L442" s="1"/>
  <c r="L443" s="1"/>
  <c r="L444" s="1"/>
  <c r="L445" s="1"/>
  <c r="L446" s="1"/>
  <c r="L447" s="1"/>
  <c r="L448"/>
  <c r="L449" s="1"/>
  <c r="L450" s="1"/>
  <c r="L451"/>
  <c r="L452"/>
  <c r="L453" s="1"/>
  <c r="L454" s="1"/>
  <c r="L455" s="1"/>
  <c r="L456" s="1"/>
  <c r="L457" s="1"/>
  <c r="L458" s="1"/>
  <c r="L459" s="1"/>
  <c r="L460"/>
  <c r="L461" s="1"/>
  <c r="L462"/>
  <c r="L463" s="1"/>
  <c r="L464" s="1"/>
  <c r="L102"/>
  <c r="L103" s="1"/>
  <c r="L104" s="1"/>
  <c r="L105" s="1"/>
  <c r="L106"/>
  <c r="L107" s="1"/>
  <c r="L108"/>
  <c r="L109" s="1"/>
  <c r="L110" s="1"/>
  <c r="L111" s="1"/>
  <c r="L112" s="1"/>
  <c r="L113" s="1"/>
  <c r="L114" s="1"/>
  <c r="L115" s="1"/>
  <c r="L116" s="1"/>
  <c r="L117"/>
  <c r="L118"/>
  <c r="L119" s="1"/>
  <c r="L120" s="1"/>
  <c r="L121" s="1"/>
  <c r="L122" s="1"/>
  <c r="L123" s="1"/>
  <c r="L82"/>
  <c r="L83"/>
  <c r="L84"/>
  <c r="L85"/>
  <c r="L86"/>
  <c r="L87"/>
  <c r="L88" s="1"/>
  <c r="L89" s="1"/>
  <c r="L90" s="1"/>
  <c r="L91" s="1"/>
  <c r="L92"/>
  <c r="L93"/>
  <c r="L94" s="1"/>
  <c r="L95" s="1"/>
  <c r="L96" s="1"/>
  <c r="L97" s="1"/>
  <c r="L98" s="1"/>
  <c r="L99" s="1"/>
  <c r="L100"/>
  <c r="L101"/>
  <c r="L54"/>
  <c r="L55" s="1"/>
  <c r="L56" s="1"/>
  <c r="L57" s="1"/>
  <c r="L58" s="1"/>
  <c r="L59" s="1"/>
  <c r="L60" s="1"/>
  <c r="L61"/>
  <c r="L62"/>
  <c r="L63" s="1"/>
  <c r="L64" s="1"/>
  <c r="L65" s="1"/>
  <c r="L66"/>
  <c r="L67" s="1"/>
  <c r="L68"/>
  <c r="L69" s="1"/>
  <c r="L70" s="1"/>
  <c r="L71"/>
  <c r="L72"/>
  <c r="L73" s="1"/>
  <c r="L74"/>
  <c r="L75" s="1"/>
  <c r="L76" s="1"/>
  <c r="L77"/>
  <c r="L78"/>
  <c r="L79" s="1"/>
  <c r="L80" s="1"/>
  <c r="L81" s="1"/>
  <c r="L36"/>
  <c r="L37"/>
  <c r="L38"/>
  <c r="L39"/>
  <c r="L40"/>
  <c r="L41"/>
  <c r="L42" s="1"/>
  <c r="L43" s="1"/>
  <c r="L44"/>
  <c r="L45"/>
  <c r="L46"/>
  <c r="L47"/>
  <c r="L48" s="1"/>
  <c r="L49"/>
  <c r="L50" s="1"/>
  <c r="L51" s="1"/>
  <c r="L52" s="1"/>
  <c r="L53" s="1"/>
  <c r="L24"/>
  <c r="L25" s="1"/>
  <c r="L26" s="1"/>
  <c r="L27"/>
  <c r="L28"/>
  <c r="L29" s="1"/>
  <c r="L30" s="1"/>
  <c r="L31"/>
  <c r="L32"/>
  <c r="L33" s="1"/>
  <c r="L34" s="1"/>
  <c r="L35" s="1"/>
  <c r="L6"/>
  <c r="L7" s="1"/>
  <c r="L8" s="1"/>
  <c r="L9" s="1"/>
  <c r="L10"/>
  <c r="L11" s="1"/>
  <c r="L12" s="1"/>
  <c r="L13"/>
  <c r="L14"/>
  <c r="L15" s="1"/>
  <c r="L16"/>
  <c r="L17" s="1"/>
  <c r="L18" s="1"/>
  <c r="L19" s="1"/>
  <c r="L20" s="1"/>
  <c r="L21" s="1"/>
  <c r="L22" s="1"/>
  <c r="L23"/>
  <c r="L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5"/>
</calcChain>
</file>

<file path=xl/sharedStrings.xml><?xml version="1.0" encoding="utf-8"?>
<sst xmlns="http://schemas.openxmlformats.org/spreadsheetml/2006/main" count="3247" uniqueCount="1513">
  <si>
    <t>Отчет о продажах за 01.08.14 - 31.10.14</t>
  </si>
  <si>
    <t>Документ</t>
  </si>
  <si>
    <t>Покупатель</t>
  </si>
  <si>
    <t>Продажа</t>
  </si>
  <si>
    <t>Покупка</t>
  </si>
  <si>
    <t>Разница</t>
  </si>
  <si>
    <t>Товар</t>
  </si>
  <si>
    <t>Кол-во</t>
  </si>
  <si>
    <t>Ед.изм</t>
  </si>
  <si>
    <t>Цена</t>
  </si>
  <si>
    <t>Сумма</t>
  </si>
  <si>
    <t>Расх. накл. А-00000001 (23.08.14)</t>
  </si>
  <si>
    <t>Розница</t>
  </si>
  <si>
    <t>23980.00</t>
  </si>
  <si>
    <t>18569.86</t>
  </si>
  <si>
    <t xml:space="preserve">    Строительные материалы</t>
  </si>
  <si>
    <t>1</t>
  </si>
  <si>
    <t>шт.</t>
  </si>
  <si>
    <t>9900.00</t>
  </si>
  <si>
    <t>8575.000</t>
  </si>
  <si>
    <t>8575.00</t>
  </si>
  <si>
    <t xml:space="preserve">    Работа бригады №1 Олег,Коля</t>
  </si>
  <si>
    <t>2</t>
  </si>
  <si>
    <t>6040.00</t>
  </si>
  <si>
    <t>12080.00</t>
  </si>
  <si>
    <t>4850.000</t>
  </si>
  <si>
    <t>9700.00</t>
  </si>
  <si>
    <t xml:space="preserve">    Доставка товара</t>
  </si>
  <si>
    <t>900.00</t>
  </si>
  <si>
    <t xml:space="preserve"> </t>
  </si>
  <si>
    <t xml:space="preserve">    RAL Цинк констр. 210мм</t>
  </si>
  <si>
    <t>10</t>
  </si>
  <si>
    <t>пог. м.</t>
  </si>
  <si>
    <t>110.00</t>
  </si>
  <si>
    <t>1100.00</t>
  </si>
  <si>
    <t>29.486</t>
  </si>
  <si>
    <t>294.86</t>
  </si>
  <si>
    <t>Расх. накл. А-00000002 (27.08.14)</t>
  </si>
  <si>
    <t>2447.00</t>
  </si>
  <si>
    <t>1250.86</t>
  </si>
  <si>
    <t xml:space="preserve">    8017 RAL констр. 100мм коричн.</t>
  </si>
  <si>
    <t>53.75</t>
  </si>
  <si>
    <t>40.00</t>
  </si>
  <si>
    <t>2150.00</t>
  </si>
  <si>
    <t>20.437</t>
  </si>
  <si>
    <t>1098.51</t>
  </si>
  <si>
    <t xml:space="preserve">    8017 RAL констр. 130мм коричн.</t>
  </si>
  <si>
    <t>5.72</t>
  </si>
  <si>
    <t>51.92</t>
  </si>
  <si>
    <t>297.00</t>
  </si>
  <si>
    <t>26.635</t>
  </si>
  <si>
    <t>152.35</t>
  </si>
  <si>
    <t>Расх. накл. А-00000004 (29.08.14)</t>
  </si>
  <si>
    <t>9000.00</t>
  </si>
  <si>
    <t>7805.00</t>
  </si>
  <si>
    <t>610.00</t>
  </si>
  <si>
    <t>610.000</t>
  </si>
  <si>
    <t>4195.00</t>
  </si>
  <si>
    <t>8390.00</t>
  </si>
  <si>
    <t>3597.500</t>
  </si>
  <si>
    <t>7195.00</t>
  </si>
  <si>
    <t>Расх. накл. А-00000003 (29.08.14)</t>
  </si>
  <si>
    <t>23765.00</t>
  </si>
  <si>
    <t>18394.17</t>
  </si>
  <si>
    <t xml:space="preserve">    Цинк Профнастил оцинкованный/22</t>
  </si>
  <si>
    <t>29.53</t>
  </si>
  <si>
    <t>кв.м</t>
  </si>
  <si>
    <t>215.04</t>
  </si>
  <si>
    <t>6350.00</t>
  </si>
  <si>
    <t>158.065</t>
  </si>
  <si>
    <t>4667.67</t>
  </si>
  <si>
    <t xml:space="preserve">    RAL Цинк констр. 150мм</t>
  </si>
  <si>
    <t>15</t>
  </si>
  <si>
    <t>75.00</t>
  </si>
  <si>
    <t>1125.00</t>
  </si>
  <si>
    <t>21.233</t>
  </si>
  <si>
    <t>318.50</t>
  </si>
  <si>
    <t>600.00</t>
  </si>
  <si>
    <t>3126.00</t>
  </si>
  <si>
    <t>3126.000</t>
  </si>
  <si>
    <t>10282.00</t>
  </si>
  <si>
    <t>8000.000</t>
  </si>
  <si>
    <t>8000.00</t>
  </si>
  <si>
    <t xml:space="preserve">    Работа Эдика</t>
  </si>
  <si>
    <t>2282.00</t>
  </si>
  <si>
    <t>2282.000</t>
  </si>
  <si>
    <t>Расх. накл. А-00000005 (29.08.14)</t>
  </si>
  <si>
    <t>15000.00</t>
  </si>
  <si>
    <t>12500.00</t>
  </si>
  <si>
    <t>10000.00</t>
  </si>
  <si>
    <t>10000.000</t>
  </si>
  <si>
    <t>2500.00</t>
  </si>
  <si>
    <t>2500.000</t>
  </si>
  <si>
    <t xml:space="preserve">    Посредничество</t>
  </si>
  <si>
    <t>Расх. накл. А-00000006 (29.08.14)</t>
  </si>
  <si>
    <t>6000.00</t>
  </si>
  <si>
    <t>5000.00</t>
  </si>
  <si>
    <t>4000.00</t>
  </si>
  <si>
    <t>4000.000</t>
  </si>
  <si>
    <t>1000.00</t>
  </si>
  <si>
    <t>1000.000</t>
  </si>
  <si>
    <t>Расх. накл. А-00000008 (03.09.14)</t>
  </si>
  <si>
    <t>9560.00</t>
  </si>
  <si>
    <t>3603.67</t>
  </si>
  <si>
    <t xml:space="preserve">    RAL Цинк констр. 510мм</t>
  </si>
  <si>
    <t>12.5</t>
  </si>
  <si>
    <t>193.80</t>
  </si>
  <si>
    <t>2422.50</t>
  </si>
  <si>
    <t>73.102</t>
  </si>
  <si>
    <t>913.78</t>
  </si>
  <si>
    <t xml:space="preserve">    RAL Цинк констр. 430мм</t>
  </si>
  <si>
    <t>8.75</t>
  </si>
  <si>
    <t>163.40</t>
  </si>
  <si>
    <t>1429.75</t>
  </si>
  <si>
    <t>61.674</t>
  </si>
  <si>
    <t>539.65</t>
  </si>
  <si>
    <t xml:space="preserve">    RAL Цинк констр. 145мм</t>
  </si>
  <si>
    <t>16</t>
  </si>
  <si>
    <t>55.10</t>
  </si>
  <si>
    <t>881.60</t>
  </si>
  <si>
    <t>20.689</t>
  </si>
  <si>
    <t>331.02</t>
  </si>
  <si>
    <t xml:space="preserve">    RAL Цинк констр. 260мм</t>
  </si>
  <si>
    <t>44</t>
  </si>
  <si>
    <t>98.80</t>
  </si>
  <si>
    <t>4347.20</t>
  </si>
  <si>
    <t>37.237</t>
  </si>
  <si>
    <t>1638.41</t>
  </si>
  <si>
    <t xml:space="preserve">    RAL Цинк констр. 315мм</t>
  </si>
  <si>
    <t>4</t>
  </si>
  <si>
    <t>119.74</t>
  </si>
  <si>
    <t>478.95</t>
  </si>
  <si>
    <t>45.203</t>
  </si>
  <si>
    <t>180.81</t>
  </si>
  <si>
    <t>Расх. накл. А-00000009 (03.09.14)</t>
  </si>
  <si>
    <t>1478.00</t>
  </si>
  <si>
    <t>430.21</t>
  </si>
  <si>
    <t xml:space="preserve">    RAL Цинк констр. 215мм</t>
  </si>
  <si>
    <t>86.00</t>
  </si>
  <si>
    <t>344.00</t>
  </si>
  <si>
    <t>30.945</t>
  </si>
  <si>
    <t>123.78</t>
  </si>
  <si>
    <t xml:space="preserve">    9003 RAL констр. 105мм белый</t>
  </si>
  <si>
    <t>18</t>
  </si>
  <si>
    <t>63.00</t>
  </si>
  <si>
    <t>1134.00</t>
  </si>
  <si>
    <t>17.024</t>
  </si>
  <si>
    <t>306.43</t>
  </si>
  <si>
    <t>Расх. накл. А-00000010 (03.09.14)</t>
  </si>
  <si>
    <t>1500.00</t>
  </si>
  <si>
    <t>884.01</t>
  </si>
  <si>
    <t xml:space="preserve">    8017 RAL констр. 290мм коричн.</t>
  </si>
  <si>
    <t>7.5</t>
  </si>
  <si>
    <t>101.50</t>
  </si>
  <si>
    <t>761.25</t>
  </si>
  <si>
    <t>59.869</t>
  </si>
  <si>
    <t>449.02</t>
  </si>
  <si>
    <t xml:space="preserve">    8017 RAL констр. 70мм коричн.</t>
  </si>
  <si>
    <t>21.25</t>
  </si>
  <si>
    <t>24.50</t>
  </si>
  <si>
    <t>520.63</t>
  </si>
  <si>
    <t>14.433</t>
  </si>
  <si>
    <t>306.70</t>
  </si>
  <si>
    <t>4.8</t>
  </si>
  <si>
    <t>45.44</t>
  </si>
  <si>
    <t>218.12</t>
  </si>
  <si>
    <t>26.727</t>
  </si>
  <si>
    <t>128.29</t>
  </si>
  <si>
    <t>Расх. накл. А-00000011 (04.09.14)</t>
  </si>
  <si>
    <t>401.00</t>
  </si>
  <si>
    <t>128.86</t>
  </si>
  <si>
    <t xml:space="preserve">    9003 RAL констр. 145мм белый</t>
  </si>
  <si>
    <t>3.31</t>
  </si>
  <si>
    <t>72.45</t>
  </si>
  <si>
    <t>239.80</t>
  </si>
  <si>
    <t>23.263</t>
  </si>
  <si>
    <t>77.00</t>
  </si>
  <si>
    <t xml:space="preserve">    9003 RAL констр. 155мм белый</t>
  </si>
  <si>
    <t>2.08</t>
  </si>
  <si>
    <t>77.50</t>
  </si>
  <si>
    <t>161.20</t>
  </si>
  <si>
    <t>24.933</t>
  </si>
  <si>
    <t>51.86</t>
  </si>
  <si>
    <t>Расх. накл. А-00000012 (04.09.14)</t>
  </si>
  <si>
    <t>3540.08</t>
  </si>
  <si>
    <t xml:space="preserve">    8017 RAL констр. 245мм коричн.</t>
  </si>
  <si>
    <t>70</t>
  </si>
  <si>
    <t>122.50</t>
  </si>
  <si>
    <t>50.573</t>
  </si>
  <si>
    <t>Расх. накл. А-00000007 (05.09.14)</t>
  </si>
  <si>
    <t>27500.00</t>
  </si>
  <si>
    <t>22105.59</t>
  </si>
  <si>
    <t xml:space="preserve">    Мет.черепица коричн. RAL 8017</t>
  </si>
  <si>
    <t>10.74</t>
  </si>
  <si>
    <t>285.00</t>
  </si>
  <si>
    <t>3060.90</t>
  </si>
  <si>
    <t>227.708</t>
  </si>
  <si>
    <t>2445.58</t>
  </si>
  <si>
    <t xml:space="preserve">    8017 RAL констр. 240мм коричн.</t>
  </si>
  <si>
    <t>120.00</t>
  </si>
  <si>
    <t>240.00</t>
  </si>
  <si>
    <t>49.110</t>
  </si>
  <si>
    <t>98.22</t>
  </si>
  <si>
    <t xml:space="preserve">    8017 RAL констр. 315мм коричн.</t>
  </si>
  <si>
    <t>4.2</t>
  </si>
  <si>
    <t>157.38</t>
  </si>
  <si>
    <t>661.00</t>
  </si>
  <si>
    <t>64.910</t>
  </si>
  <si>
    <t>272.62</t>
  </si>
  <si>
    <t xml:space="preserve">    8017 RAL констр. 550мм коричн.</t>
  </si>
  <si>
    <t>275.00</t>
  </si>
  <si>
    <t>114.260</t>
  </si>
  <si>
    <t>114.26</t>
  </si>
  <si>
    <t xml:space="preserve">    8017 RAL констр. 465мм коричн.</t>
  </si>
  <si>
    <t>232.50</t>
  </si>
  <si>
    <t>465.00</t>
  </si>
  <si>
    <t>96.220</t>
  </si>
  <si>
    <t>192.44</t>
  </si>
  <si>
    <t xml:space="preserve">    8017 RAL констр. 415мм коричн.</t>
  </si>
  <si>
    <t>2.4</t>
  </si>
  <si>
    <t>207.50</t>
  </si>
  <si>
    <t>498.00</t>
  </si>
  <si>
    <t>86.029</t>
  </si>
  <si>
    <t>206.47</t>
  </si>
  <si>
    <t>636.10</t>
  </si>
  <si>
    <t>13000.00</t>
  </si>
  <si>
    <t>13000.000</t>
  </si>
  <si>
    <t>2888.00</t>
  </si>
  <si>
    <t>2888.000</t>
  </si>
  <si>
    <t xml:space="preserve">    Работа Алексей Байков</t>
  </si>
  <si>
    <t>Расх. накл. А-00000016 (08.09.14)</t>
  </si>
  <si>
    <t>32985.00</t>
  </si>
  <si>
    <t>28950.07</t>
  </si>
  <si>
    <t>117.764</t>
  </si>
  <si>
    <t>247.40</t>
  </si>
  <si>
    <t>29135.00</t>
  </si>
  <si>
    <t>227.805</t>
  </si>
  <si>
    <t>26827.23</t>
  </si>
  <si>
    <t xml:space="preserve">    8017 RAL констр. 180мм коричн.</t>
  </si>
  <si>
    <t>30</t>
  </si>
  <si>
    <t>70.00</t>
  </si>
  <si>
    <t>2100.00</t>
  </si>
  <si>
    <t>37.151</t>
  </si>
  <si>
    <t>1114.54</t>
  </si>
  <si>
    <t xml:space="preserve">    8017 RAL констр. 330мм коричн.</t>
  </si>
  <si>
    <t>1050.00</t>
  </si>
  <si>
    <t>68.041</t>
  </si>
  <si>
    <t>595.36</t>
  </si>
  <si>
    <t xml:space="preserve">    8017 RAL констр. 400мм коричн.</t>
  </si>
  <si>
    <t>5</t>
  </si>
  <si>
    <t>140.00</t>
  </si>
  <si>
    <t>700.00</t>
  </si>
  <si>
    <t>82.588</t>
  </si>
  <si>
    <t>412.94</t>
  </si>
  <si>
    <t>Расх. накл. А-00000020 (10.09.14)</t>
  </si>
  <si>
    <t>840.00</t>
  </si>
  <si>
    <t>565.29</t>
  </si>
  <si>
    <t xml:space="preserve">    Металл коричневый RAL 8017, 1250мм</t>
  </si>
  <si>
    <t>2.82</t>
  </si>
  <si>
    <t>297.87</t>
  </si>
  <si>
    <t>200.457</t>
  </si>
  <si>
    <t>Расх. накл. А-00000018 (10.09.14)</t>
  </si>
  <si>
    <t>19398.00</t>
  </si>
  <si>
    <t>17877.03</t>
  </si>
  <si>
    <t xml:space="preserve">    6005 RAL Профнастил зеленый</t>
  </si>
  <si>
    <t>82.6</t>
  </si>
  <si>
    <t>230.00</t>
  </si>
  <si>
    <t>18998.00</t>
  </si>
  <si>
    <t>216.429</t>
  </si>
  <si>
    <t>400.00</t>
  </si>
  <si>
    <t>Расх. накл. А-00000017 (10.09.14)</t>
  </si>
  <si>
    <t>8650.00</t>
  </si>
  <si>
    <t>6987.95</t>
  </si>
  <si>
    <t>30.68</t>
  </si>
  <si>
    <t>250.00</t>
  </si>
  <si>
    <t>7670.00</t>
  </si>
  <si>
    <t>227.769</t>
  </si>
  <si>
    <t>980.00</t>
  </si>
  <si>
    <t>Расх. накл. А-00000019 (10.09.14)</t>
  </si>
  <si>
    <t>Евро Стиль</t>
  </si>
  <si>
    <t>3404.00</t>
  </si>
  <si>
    <t>1441.30</t>
  </si>
  <si>
    <t xml:space="preserve">    9003 RAL констр. 245мм белый</t>
  </si>
  <si>
    <t>11.24</t>
  </si>
  <si>
    <t>98.00</t>
  </si>
  <si>
    <t>1101.52</t>
  </si>
  <si>
    <t>41.525</t>
  </si>
  <si>
    <t>466.74</t>
  </si>
  <si>
    <t xml:space="preserve">    9003 RAL констр. 285мм белый</t>
  </si>
  <si>
    <t>20.2</t>
  </si>
  <si>
    <t>113.98</t>
  </si>
  <si>
    <t>2302.48</t>
  </si>
  <si>
    <t>48.246</t>
  </si>
  <si>
    <t>974.56</t>
  </si>
  <si>
    <t>Расх. накл. А-00000014 (11.09.14)</t>
  </si>
  <si>
    <t>1220.00</t>
  </si>
  <si>
    <t>377.97</t>
  </si>
  <si>
    <t xml:space="preserve">    9003 RAL констр. 345мм белый</t>
  </si>
  <si>
    <t>1.6</t>
  </si>
  <si>
    <t>172.50</t>
  </si>
  <si>
    <t>276.00</t>
  </si>
  <si>
    <t>58.544</t>
  </si>
  <si>
    <t>93.67</t>
  </si>
  <si>
    <t>4.48</t>
  </si>
  <si>
    <t>97.71</t>
  </si>
  <si>
    <t>437.75</t>
  </si>
  <si>
    <t>26.411</t>
  </si>
  <si>
    <t>118.32</t>
  </si>
  <si>
    <t xml:space="preserve">    9003 RAL констр. 195мм белый</t>
  </si>
  <si>
    <t>1.5</t>
  </si>
  <si>
    <t>97.50</t>
  </si>
  <si>
    <t>146.25</t>
  </si>
  <si>
    <t>32.867</t>
  </si>
  <si>
    <t>49.30</t>
  </si>
  <si>
    <t xml:space="preserve">    9003 RAL констр. 225мм белый</t>
  </si>
  <si>
    <t>196.00</t>
  </si>
  <si>
    <t>38.000</t>
  </si>
  <si>
    <t>60.80</t>
  </si>
  <si>
    <t xml:space="preserve">    9003 RAL констр. 205мм белый</t>
  </si>
  <si>
    <t>102.50</t>
  </si>
  <si>
    <t>164.00</t>
  </si>
  <si>
    <t>34.925</t>
  </si>
  <si>
    <t>55.88</t>
  </si>
  <si>
    <t>Расх. накл. А-00000015 (11.09.14)</t>
  </si>
  <si>
    <t>1705.00</t>
  </si>
  <si>
    <t>705.61</t>
  </si>
  <si>
    <t xml:space="preserve">    8017 RAL констр. 170мм коричн.</t>
  </si>
  <si>
    <t>5.35</t>
  </si>
  <si>
    <t>85.05</t>
  </si>
  <si>
    <t>455.00</t>
  </si>
  <si>
    <t>35.221</t>
  </si>
  <si>
    <t>188.43</t>
  </si>
  <si>
    <t xml:space="preserve">    8017 RAL констр. 250мм коричн.</t>
  </si>
  <si>
    <t>125.00</t>
  </si>
  <si>
    <t>1250.00</t>
  </si>
  <si>
    <t>51.718</t>
  </si>
  <si>
    <t>517.18</t>
  </si>
  <si>
    <t>Расх. накл. А-00000022 (11.09.14)</t>
  </si>
  <si>
    <t>25000.00</t>
  </si>
  <si>
    <t>17500.00</t>
  </si>
  <si>
    <t xml:space="preserve">    Работа Алексей Байков/бензин</t>
  </si>
  <si>
    <t>9000.000</t>
  </si>
  <si>
    <t xml:space="preserve">    Работа бригады №2 Сергей,Саша</t>
  </si>
  <si>
    <t>3000.00</t>
  </si>
  <si>
    <t>3000.000</t>
  </si>
  <si>
    <t>4500.00</t>
  </si>
  <si>
    <t>4500.000</t>
  </si>
  <si>
    <t>3750.00</t>
  </si>
  <si>
    <t>7500.00</t>
  </si>
  <si>
    <t>Расх. накл. А-00000021 (12.09.14)</t>
  </si>
  <si>
    <t>29708.00</t>
  </si>
  <si>
    <t>25420.20</t>
  </si>
  <si>
    <t xml:space="preserve">    8017 RAL Профнастил коричневый 10</t>
  </si>
  <si>
    <t>55.224</t>
  </si>
  <si>
    <t>235.01</t>
  </si>
  <si>
    <t>12978.00</t>
  </si>
  <si>
    <t>217.903</t>
  </si>
  <si>
    <t>12033.46</t>
  </si>
  <si>
    <t xml:space="preserve">    Планка П коричневая RAL 8017 (1,25)</t>
  </si>
  <si>
    <t>50.00</t>
  </si>
  <si>
    <t>18.041</t>
  </si>
  <si>
    <t>541.24</t>
  </si>
  <si>
    <t xml:space="preserve">    Труба 60*60</t>
  </si>
  <si>
    <t>36</t>
  </si>
  <si>
    <t>5040.00</t>
  </si>
  <si>
    <t>130.667</t>
  </si>
  <si>
    <t>4704.00</t>
  </si>
  <si>
    <t xml:space="preserve">    Труба 40*20</t>
  </si>
  <si>
    <t>78</t>
  </si>
  <si>
    <t>60.00</t>
  </si>
  <si>
    <t>4680.00</t>
  </si>
  <si>
    <t>52.397</t>
  </si>
  <si>
    <t>4087.00</t>
  </si>
  <si>
    <t xml:space="preserve">    Саморез мет. 4,8х19 коричневый 8017</t>
  </si>
  <si>
    <t>350</t>
  </si>
  <si>
    <t>2.20</t>
  </si>
  <si>
    <t>770.00</t>
  </si>
  <si>
    <t>1.230</t>
  </si>
  <si>
    <t>430.50</t>
  </si>
  <si>
    <t xml:space="preserve">    Труба 100*100</t>
  </si>
  <si>
    <t>12</t>
  </si>
  <si>
    <t>385.00</t>
  </si>
  <si>
    <t>4620.00</t>
  </si>
  <si>
    <t>302.000</t>
  </si>
  <si>
    <t>3624.00</t>
  </si>
  <si>
    <t>Расх. накл. А-00000026 (14.09.14)</t>
  </si>
  <si>
    <t>28300.00</t>
  </si>
  <si>
    <t>23200.00</t>
  </si>
  <si>
    <t>6000.000</t>
  </si>
  <si>
    <t>2550.00</t>
  </si>
  <si>
    <t>5100.00</t>
  </si>
  <si>
    <t>4050.00</t>
  </si>
  <si>
    <t>8100.00</t>
  </si>
  <si>
    <t>4050.000</t>
  </si>
  <si>
    <t>Расх. накл. А-00000028 (15.09.14)</t>
  </si>
  <si>
    <t>Расх. накл. А-00000029 (17.09.14)</t>
  </si>
  <si>
    <t>Остров Окон Ледков Д.В. ИП</t>
  </si>
  <si>
    <t>23425.00</t>
  </si>
  <si>
    <t>20542.85</t>
  </si>
  <si>
    <t xml:space="preserve">    Штрипс 124 белый</t>
  </si>
  <si>
    <t>100</t>
  </si>
  <si>
    <t>22.94</t>
  </si>
  <si>
    <t>2294.00</t>
  </si>
  <si>
    <t>20.379</t>
  </si>
  <si>
    <t>2037.85</t>
  </si>
  <si>
    <t xml:space="preserve">    Штрипс 164 белый</t>
  </si>
  <si>
    <t>150</t>
  </si>
  <si>
    <t>30.34</t>
  </si>
  <si>
    <t>4551.00</t>
  </si>
  <si>
    <t>26.952</t>
  </si>
  <si>
    <t>4042.83</t>
  </si>
  <si>
    <t xml:space="preserve">    Штрипс 255 белый</t>
  </si>
  <si>
    <t>47.18</t>
  </si>
  <si>
    <t>4717.50</t>
  </si>
  <si>
    <t>41.907</t>
  </si>
  <si>
    <t>4190.74</t>
  </si>
  <si>
    <t xml:space="preserve">    Штрипс 145 белый</t>
  </si>
  <si>
    <t>26.83</t>
  </si>
  <si>
    <t>2682.50</t>
  </si>
  <si>
    <t>23.830</t>
  </si>
  <si>
    <t>2382.97</t>
  </si>
  <si>
    <t xml:space="preserve">    Штрипс 195 белый</t>
  </si>
  <si>
    <t>36.08</t>
  </si>
  <si>
    <t>3607.50</t>
  </si>
  <si>
    <t>32.047</t>
  </si>
  <si>
    <t>3204.69</t>
  </si>
  <si>
    <t xml:space="preserve">    Штрипс 345 белый</t>
  </si>
  <si>
    <t>50</t>
  </si>
  <si>
    <t>63.83</t>
  </si>
  <si>
    <t>3191.25</t>
  </si>
  <si>
    <t>56.698</t>
  </si>
  <si>
    <t>2834.91</t>
  </si>
  <si>
    <t xml:space="preserve">    Штрипс 225 белый</t>
  </si>
  <si>
    <t>41.63</t>
  </si>
  <si>
    <t>2081.25</t>
  </si>
  <si>
    <t>36.977</t>
  </si>
  <si>
    <t>1848.86</t>
  </si>
  <si>
    <t>300.00</t>
  </si>
  <si>
    <t>Расх. накл. А-00000030 (17.09.14)</t>
  </si>
  <si>
    <t>Стеклостройсервис</t>
  </si>
  <si>
    <t>1468.15</t>
  </si>
  <si>
    <t xml:space="preserve">    8017 RAL констр. 200мм коричн.</t>
  </si>
  <si>
    <t>0.9</t>
  </si>
  <si>
    <t>80.00</t>
  </si>
  <si>
    <t>72.00</t>
  </si>
  <si>
    <t>43.844</t>
  </si>
  <si>
    <t>39.46</t>
  </si>
  <si>
    <t xml:space="preserve">    8017 RAL констр. 215мм коричн.</t>
  </si>
  <si>
    <t>12.7</t>
  </si>
  <si>
    <t>84.29</t>
  </si>
  <si>
    <t>1070.50</t>
  </si>
  <si>
    <t>45.946</t>
  </si>
  <si>
    <t>583.52</t>
  </si>
  <si>
    <t xml:space="preserve">    8017 RAL констр. 210мм коричн.</t>
  </si>
  <si>
    <t>4.6</t>
  </si>
  <si>
    <t>84.13</t>
  </si>
  <si>
    <t>387.00</t>
  </si>
  <si>
    <t>45.143</t>
  </si>
  <si>
    <t>207.66</t>
  </si>
  <si>
    <t xml:space="preserve">    8017 RAL констр. 225мм коричн.</t>
  </si>
  <si>
    <t>4.05</t>
  </si>
  <si>
    <t>324.00</t>
  </si>
  <si>
    <t>48.198</t>
  </si>
  <si>
    <t>195.20</t>
  </si>
  <si>
    <t xml:space="preserve">    8017 RAL констр. 205мм коричн.</t>
  </si>
  <si>
    <t>3.1</t>
  </si>
  <si>
    <t>82.90</t>
  </si>
  <si>
    <t>257.00</t>
  </si>
  <si>
    <t>43.542</t>
  </si>
  <si>
    <t>134.98</t>
  </si>
  <si>
    <t xml:space="preserve">    8017 RAL констр. 220мм коричн.</t>
  </si>
  <si>
    <t>2.15</t>
  </si>
  <si>
    <t>90.00</t>
  </si>
  <si>
    <t>193.50</t>
  </si>
  <si>
    <t>47.326</t>
  </si>
  <si>
    <t>101.75</t>
  </si>
  <si>
    <t xml:space="preserve">    8017 RAL констр. 195мм коричн.</t>
  </si>
  <si>
    <t>4.95</t>
  </si>
  <si>
    <t>396.00</t>
  </si>
  <si>
    <t>41.531</t>
  </si>
  <si>
    <t>205.58</t>
  </si>
  <si>
    <t>Расх. накл. А-00000031 (18.09.14)</t>
  </si>
  <si>
    <t>СеверТранс</t>
  </si>
  <si>
    <t>37800.00</t>
  </si>
  <si>
    <t>30814.28</t>
  </si>
  <si>
    <t xml:space="preserve">    Штрипс 400 белый</t>
  </si>
  <si>
    <t>300</t>
  </si>
  <si>
    <t>24000.00</t>
  </si>
  <si>
    <t>65.737</t>
  </si>
  <si>
    <t>19721.14</t>
  </si>
  <si>
    <t xml:space="preserve">    Штрипс 240 белый</t>
  </si>
  <si>
    <t>48.00</t>
  </si>
  <si>
    <t>7200.00</t>
  </si>
  <si>
    <t>39.442</t>
  </si>
  <si>
    <t>5916.34</t>
  </si>
  <si>
    <t xml:space="preserve">    Штрипс 210 белый</t>
  </si>
  <si>
    <t>42.00</t>
  </si>
  <si>
    <t>6300.00</t>
  </si>
  <si>
    <t>34.512</t>
  </si>
  <si>
    <t>5176.80</t>
  </si>
  <si>
    <t>Расх. накл. А-00000033 (19.09.14)</t>
  </si>
  <si>
    <t>17390.00</t>
  </si>
  <si>
    <t>15080.35</t>
  </si>
  <si>
    <t>60.26</t>
  </si>
  <si>
    <t>15065.00</t>
  </si>
  <si>
    <t>227.802</t>
  </si>
  <si>
    <t>13727.33</t>
  </si>
  <si>
    <t>165.00</t>
  </si>
  <si>
    <t>825.00</t>
  </si>
  <si>
    <t>70.604</t>
  </si>
  <si>
    <t>353.02</t>
  </si>
  <si>
    <t xml:space="preserve">    Саморез 4,8х35 коричневый 8017</t>
  </si>
  <si>
    <t>500</t>
  </si>
  <si>
    <t>2.000</t>
  </si>
  <si>
    <t>Расх. накл. А-00000027 (20.09.14)</t>
  </si>
  <si>
    <t>36866.00</t>
  </si>
  <si>
    <t>28041.15</t>
  </si>
  <si>
    <t xml:space="preserve">    Мет.черепица зеленый RAL 6005</t>
  </si>
  <si>
    <t>113.351</t>
  </si>
  <si>
    <t>265.00</t>
  </si>
  <si>
    <t>30038.02</t>
  </si>
  <si>
    <t>226.277</t>
  </si>
  <si>
    <t>25648.70</t>
  </si>
  <si>
    <t xml:space="preserve">    6005 RAL констр. 330мм зеленый</t>
  </si>
  <si>
    <t>1.25</t>
  </si>
  <si>
    <t>206.25</t>
  </si>
  <si>
    <t>67.704</t>
  </si>
  <si>
    <t>84.63</t>
  </si>
  <si>
    <t xml:space="preserve">    6005 RAL констр. 145мм зеленый</t>
  </si>
  <si>
    <t>17.5</t>
  </si>
  <si>
    <t>72.50</t>
  </si>
  <si>
    <t>1268.75</t>
  </si>
  <si>
    <t>29.811</t>
  </si>
  <si>
    <t>521.70</t>
  </si>
  <si>
    <t xml:space="preserve">    6005 RAL констр. 245мм зеленый</t>
  </si>
  <si>
    <t>20</t>
  </si>
  <si>
    <t>2450.00</t>
  </si>
  <si>
    <t>50.278</t>
  </si>
  <si>
    <t>1005.56</t>
  </si>
  <si>
    <t xml:space="preserve">    6005 RAL констр. 315мм зеленый</t>
  </si>
  <si>
    <t>3.75</t>
  </si>
  <si>
    <t>157.46</t>
  </si>
  <si>
    <t>590.48</t>
  </si>
  <si>
    <t>64.781</t>
  </si>
  <si>
    <t>242.93</t>
  </si>
  <si>
    <t xml:space="preserve">    6005 RAL констр. 1250мм зеленый</t>
  </si>
  <si>
    <t>2.1</t>
  </si>
  <si>
    <t>625.00</t>
  </si>
  <si>
    <t>1312.50</t>
  </si>
  <si>
    <t>256.014</t>
  </si>
  <si>
    <t>537.63</t>
  </si>
  <si>
    <t>Расх. накл. А-00000034 (20.09.14)</t>
  </si>
  <si>
    <t>22093.00</t>
  </si>
  <si>
    <t>20749.42</t>
  </si>
  <si>
    <t>88.98</t>
  </si>
  <si>
    <t>233.00</t>
  </si>
  <si>
    <t>20732.00</t>
  </si>
  <si>
    <t>227.796</t>
  </si>
  <si>
    <t>20269.31</t>
  </si>
  <si>
    <t>181.47</t>
  </si>
  <si>
    <t>1361.00</t>
  </si>
  <si>
    <t>64.015</t>
  </si>
  <si>
    <t>480.11</t>
  </si>
  <si>
    <t>Расх. накл. А-00000035 (22.09.14)</t>
  </si>
  <si>
    <t>22749.00</t>
  </si>
  <si>
    <t>17801.67</t>
  </si>
  <si>
    <t>73.632</t>
  </si>
  <si>
    <t>18408.00</t>
  </si>
  <si>
    <t>16773.09</t>
  </si>
  <si>
    <t>99.00</t>
  </si>
  <si>
    <t>1980.00</t>
  </si>
  <si>
    <t>27.424</t>
  </si>
  <si>
    <t>548.47</t>
  </si>
  <si>
    <t>Расх. накл. А-00000038 (22.09.14)</t>
  </si>
  <si>
    <t>11506.00</t>
  </si>
  <si>
    <t>6043.01</t>
  </si>
  <si>
    <t>18.34</t>
  </si>
  <si>
    <t>4585.00</t>
  </si>
  <si>
    <t>4177.78</t>
  </si>
  <si>
    <t xml:space="preserve">    8017 RAL констр. 230мм коричн.</t>
  </si>
  <si>
    <t>3300.00</t>
  </si>
  <si>
    <t>35.037</t>
  </si>
  <si>
    <t>700.74</t>
  </si>
  <si>
    <t xml:space="preserve">    8017 RAL констр. 600мм коричн.</t>
  </si>
  <si>
    <t>330.00</t>
  </si>
  <si>
    <t>2887.50</t>
  </si>
  <si>
    <t>123.939</t>
  </si>
  <si>
    <t>1084.47</t>
  </si>
  <si>
    <t>527.50</t>
  </si>
  <si>
    <t>164.80</t>
  </si>
  <si>
    <t>206.00</t>
  </si>
  <si>
    <t>64.016</t>
  </si>
  <si>
    <t>80.02</t>
  </si>
  <si>
    <t>Расх. накл. А-00000037 (22.09.14)</t>
  </si>
  <si>
    <t>36205.00</t>
  </si>
  <si>
    <t>26578.06</t>
  </si>
  <si>
    <t>103.368</t>
  </si>
  <si>
    <t>27392.52</t>
  </si>
  <si>
    <t>23546.84</t>
  </si>
  <si>
    <t>1237.48</t>
  </si>
  <si>
    <t>4950.00</t>
  </si>
  <si>
    <t>1051.11</t>
  </si>
  <si>
    <t xml:space="preserve">    Саморез 4,8х40 коричневый 8017</t>
  </si>
  <si>
    <t>750</t>
  </si>
  <si>
    <t>3.50</t>
  </si>
  <si>
    <t>2625.00</t>
  </si>
  <si>
    <t>Расх. накл. А-00000040 (23.09.14)</t>
  </si>
  <si>
    <t>6768.00</t>
  </si>
  <si>
    <t>5286.01</t>
  </si>
  <si>
    <t>14.16</t>
  </si>
  <si>
    <t>235.03</t>
  </si>
  <si>
    <t>3328.00</t>
  </si>
  <si>
    <t>217.882</t>
  </si>
  <si>
    <t>3085.21</t>
  </si>
  <si>
    <t xml:space="preserve">    Труба 40*20*1,5</t>
  </si>
  <si>
    <t>42</t>
  </si>
  <si>
    <t>2940.00</t>
  </si>
  <si>
    <t>52.400</t>
  </si>
  <si>
    <t>2200.80</t>
  </si>
  <si>
    <t>500.00</t>
  </si>
  <si>
    <t>Расх. накл. А-00000042 (24.09.14)</t>
  </si>
  <si>
    <t>37000.00</t>
  </si>
  <si>
    <t>27757.35</t>
  </si>
  <si>
    <t>101.26</t>
  </si>
  <si>
    <t>25315.00</t>
  </si>
  <si>
    <t>23066.65</t>
  </si>
  <si>
    <t>25</t>
  </si>
  <si>
    <t>200.00</t>
  </si>
  <si>
    <t>2064.71</t>
  </si>
  <si>
    <t xml:space="preserve">    8017 RAL констр. 530мм коричн.</t>
  </si>
  <si>
    <t>24</t>
  </si>
  <si>
    <t>6360.00</t>
  </si>
  <si>
    <t>109.416</t>
  </si>
  <si>
    <t>2625.99</t>
  </si>
  <si>
    <t>325.00</t>
  </si>
  <si>
    <t>Расх. накл. А-00000043 (25.09.14)</t>
  </si>
  <si>
    <t>45000.00</t>
  </si>
  <si>
    <t>31170.77</t>
  </si>
  <si>
    <t xml:space="preserve">    8017 RAL Профнастил коричневый/22</t>
  </si>
  <si>
    <t>116.89</t>
  </si>
  <si>
    <t>29223.00</t>
  </si>
  <si>
    <t>227.793</t>
  </si>
  <si>
    <t>26626.77</t>
  </si>
  <si>
    <t xml:space="preserve">    8017 RAL констр. 430мм коричн.</t>
  </si>
  <si>
    <t>14</t>
  </si>
  <si>
    <t>215.00</t>
  </si>
  <si>
    <t>3010.00</t>
  </si>
  <si>
    <t>88.774</t>
  </si>
  <si>
    <t>1242.84</t>
  </si>
  <si>
    <t xml:space="preserve">    8017 RAL констр. 255мм коричн.</t>
  </si>
  <si>
    <t>126.50</t>
  </si>
  <si>
    <t>9867.00</t>
  </si>
  <si>
    <t>38.816</t>
  </si>
  <si>
    <t>3027.66</t>
  </si>
  <si>
    <t xml:space="preserve">    8017 RAL констр. 300мм коричн.</t>
  </si>
  <si>
    <t>6</t>
  </si>
  <si>
    <t>150.00</t>
  </si>
  <si>
    <t>45.583</t>
  </si>
  <si>
    <t>273.50</t>
  </si>
  <si>
    <t>2000.00</t>
  </si>
  <si>
    <t>Расх. накл. А-00000047 (26.09.14)</t>
  </si>
  <si>
    <t>331.00</t>
  </si>
  <si>
    <t>136.39</t>
  </si>
  <si>
    <t>67.696</t>
  </si>
  <si>
    <t>84.62</t>
  </si>
  <si>
    <t xml:space="preserve">    6005 RAL констр. 200мм зеленый</t>
  </si>
  <si>
    <t>100.00</t>
  </si>
  <si>
    <t>41.416</t>
  </si>
  <si>
    <t>51.77</t>
  </si>
  <si>
    <t>Расх. накл. А-00000044 (26.09.14)</t>
  </si>
  <si>
    <t>47240.00</t>
  </si>
  <si>
    <t>17625.65</t>
  </si>
  <si>
    <t>1.77</t>
  </si>
  <si>
    <t>416.00</t>
  </si>
  <si>
    <t>217.881</t>
  </si>
  <si>
    <t>385.65</t>
  </si>
  <si>
    <t xml:space="preserve">    Рабица сетка 50х50х1.5</t>
  </si>
  <si>
    <t>92</t>
  </si>
  <si>
    <t>6900.00</t>
  </si>
  <si>
    <t>70.100</t>
  </si>
  <si>
    <t>6449.20</t>
  </si>
  <si>
    <t xml:space="preserve">    Краска-грунт</t>
  </si>
  <si>
    <t>3</t>
  </si>
  <si>
    <t>л.</t>
  </si>
  <si>
    <t>105.00</t>
  </si>
  <si>
    <t>315.00</t>
  </si>
  <si>
    <t>106.667</t>
  </si>
  <si>
    <t>320.00</t>
  </si>
  <si>
    <t xml:space="preserve">    Петля гаражная 20х110</t>
  </si>
  <si>
    <t>280.00</t>
  </si>
  <si>
    <t>45.000</t>
  </si>
  <si>
    <t>180.00</t>
  </si>
  <si>
    <t xml:space="preserve">    Труба 40*40*1,5</t>
  </si>
  <si>
    <t>120</t>
  </si>
  <si>
    <t>10800.00</t>
  </si>
  <si>
    <t>69.900</t>
  </si>
  <si>
    <t>8388.00</t>
  </si>
  <si>
    <t xml:space="preserve">    Проволока ф6 катанка обоженная</t>
  </si>
  <si>
    <t>м</t>
  </si>
  <si>
    <t>20.00</t>
  </si>
  <si>
    <t>1840.00</t>
  </si>
  <si>
    <t>13.848</t>
  </si>
  <si>
    <t>1274.00</t>
  </si>
  <si>
    <t>65.00</t>
  </si>
  <si>
    <t>780.00</t>
  </si>
  <si>
    <t>628.80</t>
  </si>
  <si>
    <t>25909.00</t>
  </si>
  <si>
    <t>Расх. накл. П-00000048 (26.09.14)</t>
  </si>
  <si>
    <t>33109.41</t>
  </si>
  <si>
    <t>30940.11</t>
  </si>
  <si>
    <t>121.776</t>
  </si>
  <si>
    <t>240.10</t>
  </si>
  <si>
    <t>29238.41</t>
  </si>
  <si>
    <t>27740.11</t>
  </si>
  <si>
    <t>1500</t>
  </si>
  <si>
    <t>2.35</t>
  </si>
  <si>
    <t>3528.00</t>
  </si>
  <si>
    <t xml:space="preserve">    Саморез 4,8х52 коричневый 8017</t>
  </si>
  <si>
    <t>3.43</t>
  </si>
  <si>
    <t>343.00</t>
  </si>
  <si>
    <t>Расх. накл. А-00000036 (28.09.14)</t>
  </si>
  <si>
    <t>26390.00</t>
  </si>
  <si>
    <t>14015.08</t>
  </si>
  <si>
    <t>38.232</t>
  </si>
  <si>
    <t>9175.68</t>
  </si>
  <si>
    <t>8330.08</t>
  </si>
  <si>
    <t xml:space="preserve">    Труба 50*50*2,0</t>
  </si>
  <si>
    <t>27</t>
  </si>
  <si>
    <t>3780.00</t>
  </si>
  <si>
    <t>105.000</t>
  </si>
  <si>
    <t>2835.00</t>
  </si>
  <si>
    <t>51.571</t>
  </si>
  <si>
    <t>2166.00</t>
  </si>
  <si>
    <t xml:space="preserve">    Саморез мет. 5,5х19 коричневый 8017</t>
  </si>
  <si>
    <t>250</t>
  </si>
  <si>
    <t>550.00</t>
  </si>
  <si>
    <t>92.000</t>
  </si>
  <si>
    <t>184.00</t>
  </si>
  <si>
    <t>9264.32</t>
  </si>
  <si>
    <t>Расх. накл. А-00000050 (29.09.14)</t>
  </si>
  <si>
    <t>3114.00</t>
  </si>
  <si>
    <t>1188.20</t>
  </si>
  <si>
    <t>86.50</t>
  </si>
  <si>
    <t>33.006</t>
  </si>
  <si>
    <t>Расх. накл. А-00000013 (29.09.14)</t>
  </si>
  <si>
    <t>31000.00</t>
  </si>
  <si>
    <t>2000.000</t>
  </si>
  <si>
    <t>Расх. накл. А-00000024 (30.09.14)</t>
  </si>
  <si>
    <t>160000.00</t>
  </si>
  <si>
    <t>20000.00</t>
  </si>
  <si>
    <t>70000.00</t>
  </si>
  <si>
    <t>140000.00</t>
  </si>
  <si>
    <t>Расх. накл. А-00000025 (30.09.14)</t>
  </si>
  <si>
    <t>80577.00</t>
  </si>
  <si>
    <t>30288.50</t>
  </si>
  <si>
    <t>60577.00</t>
  </si>
  <si>
    <t>Расх. накл. А-00000053 (02.10.14)</t>
  </si>
  <si>
    <t>46550.00</t>
  </si>
  <si>
    <t>41108.15</t>
  </si>
  <si>
    <t xml:space="preserve">    Штрипс 405 белый</t>
  </si>
  <si>
    <t>74.93</t>
  </si>
  <si>
    <t>3746.25</t>
  </si>
  <si>
    <t>66.559</t>
  </si>
  <si>
    <t>3327.94</t>
  </si>
  <si>
    <t xml:space="preserve">    Штрипс 375 белый</t>
  </si>
  <si>
    <t>69.38</t>
  </si>
  <si>
    <t>3468.75</t>
  </si>
  <si>
    <t>61.629</t>
  </si>
  <si>
    <t>3081.43</t>
  </si>
  <si>
    <t xml:space="preserve">    Штрипс 125 белый</t>
  </si>
  <si>
    <t>200</t>
  </si>
  <si>
    <t>23.13</t>
  </si>
  <si>
    <t>4625.00</t>
  </si>
  <si>
    <t>20.570</t>
  </si>
  <si>
    <t>4113.97</t>
  </si>
  <si>
    <t xml:space="preserve">    Штрипс 284 белый</t>
  </si>
  <si>
    <t>52.54</t>
  </si>
  <si>
    <t>7881.00</t>
  </si>
  <si>
    <t>46.673</t>
  </si>
  <si>
    <t>7001.01</t>
  </si>
  <si>
    <t xml:space="preserve">    Штрипс 144 белый</t>
  </si>
  <si>
    <t>26.64</t>
  </si>
  <si>
    <t>1332.00</t>
  </si>
  <si>
    <t>1191.49</t>
  </si>
  <si>
    <t xml:space="preserve">    Штрипс 254 белый</t>
  </si>
  <si>
    <t>46.99</t>
  </si>
  <si>
    <t>2349.50</t>
  </si>
  <si>
    <t>2095.37</t>
  </si>
  <si>
    <t xml:space="preserve">    Штрипс 165 белый</t>
  </si>
  <si>
    <t>30.53</t>
  </si>
  <si>
    <t>3052.50</t>
  </si>
  <si>
    <t>27.117</t>
  </si>
  <si>
    <t>2711.66</t>
  </si>
  <si>
    <t>8325.00</t>
  </si>
  <si>
    <t>7395.43</t>
  </si>
  <si>
    <t>1341.25</t>
  </si>
  <si>
    <t xml:space="preserve">    Штрипс 105 белый</t>
  </si>
  <si>
    <t>19.43</t>
  </si>
  <si>
    <t>971.25</t>
  </si>
  <si>
    <t>17.268</t>
  </si>
  <si>
    <t>863.39</t>
  </si>
  <si>
    <t>2358.75</t>
  </si>
  <si>
    <t>Расх. накл. А-00000045 (02.10.14)</t>
  </si>
  <si>
    <t>12131.55</t>
  </si>
  <si>
    <t>25.96</t>
  </si>
  <si>
    <t>235.00</t>
  </si>
  <si>
    <t>6100.60</t>
  </si>
  <si>
    <t>160.705</t>
  </si>
  <si>
    <t>4171.91</t>
  </si>
  <si>
    <t>1680.00</t>
  </si>
  <si>
    <t>1260.00</t>
  </si>
  <si>
    <t xml:space="preserve">    Труба 80*80*3,0</t>
  </si>
  <si>
    <t>9</t>
  </si>
  <si>
    <t>2520.00</t>
  </si>
  <si>
    <t>244.333</t>
  </si>
  <si>
    <t>2199.00</t>
  </si>
  <si>
    <t>51.500</t>
  </si>
  <si>
    <t>2163.00</t>
  </si>
  <si>
    <t xml:space="preserve">    Цемент, мешок</t>
  </si>
  <si>
    <t>289.000</t>
  </si>
  <si>
    <t>289.00</t>
  </si>
  <si>
    <t xml:space="preserve">    Грунтовка, 1 л</t>
  </si>
  <si>
    <t>130.00</t>
  </si>
  <si>
    <t>260.00</t>
  </si>
  <si>
    <t>114.000</t>
  </si>
  <si>
    <t>228.00</t>
  </si>
  <si>
    <t xml:space="preserve">    Кисть</t>
  </si>
  <si>
    <t>45.00</t>
  </si>
  <si>
    <t>34.000</t>
  </si>
  <si>
    <t>68.00</t>
  </si>
  <si>
    <t xml:space="preserve">    Навес большой, пара</t>
  </si>
  <si>
    <t>к-кт</t>
  </si>
  <si>
    <t>270.000</t>
  </si>
  <si>
    <t>540.00</t>
  </si>
  <si>
    <t xml:space="preserve">    Навес малый, пара</t>
  </si>
  <si>
    <t>170.00</t>
  </si>
  <si>
    <t>144.000</t>
  </si>
  <si>
    <t>144.00</t>
  </si>
  <si>
    <t xml:space="preserve">    Засов малый</t>
  </si>
  <si>
    <t>55.000</t>
  </si>
  <si>
    <t>55.00</t>
  </si>
  <si>
    <t xml:space="preserve">    Засов большой</t>
  </si>
  <si>
    <t>103.000</t>
  </si>
  <si>
    <t>103.00</t>
  </si>
  <si>
    <t xml:space="preserve">    Замок на калитку Кале</t>
  </si>
  <si>
    <t>154.00</t>
  </si>
  <si>
    <t>154.000</t>
  </si>
  <si>
    <t xml:space="preserve">    Ручка двухсторонняя на калитку</t>
  </si>
  <si>
    <t>70.000</t>
  </si>
  <si>
    <t xml:space="preserve">    Проушина для замка навесного</t>
  </si>
  <si>
    <t>35.00</t>
  </si>
  <si>
    <t>23.200</t>
  </si>
  <si>
    <t>23.20</t>
  </si>
  <si>
    <t>2.40</t>
  </si>
  <si>
    <t>480.00</t>
  </si>
  <si>
    <t>1.733</t>
  </si>
  <si>
    <t>346.50</t>
  </si>
  <si>
    <t xml:space="preserve">    Планка облицовочная коричневая RAL 8017</t>
  </si>
  <si>
    <t>16.25</t>
  </si>
  <si>
    <t>975.00</t>
  </si>
  <si>
    <t>13.282</t>
  </si>
  <si>
    <t>215.84</t>
  </si>
  <si>
    <t xml:space="preserve">    Арматура 12</t>
  </si>
  <si>
    <t>33.700</t>
  </si>
  <si>
    <t>101.10</t>
  </si>
  <si>
    <t>3715.40</t>
  </si>
  <si>
    <t>Расх. накл. А-00000048 (02.10.14)</t>
  </si>
  <si>
    <t>33237.31</t>
  </si>
  <si>
    <t>22881.98</t>
  </si>
  <si>
    <t>210.10</t>
  </si>
  <si>
    <t>25585.13</t>
  </si>
  <si>
    <t>167.993</t>
  </si>
  <si>
    <t>20457.48</t>
  </si>
  <si>
    <t>210.70</t>
  </si>
  <si>
    <t>2949.80</t>
  </si>
  <si>
    <t>65.470</t>
  </si>
  <si>
    <t>916.58</t>
  </si>
  <si>
    <t>105.35</t>
  </si>
  <si>
    <t>2107.00</t>
  </si>
  <si>
    <t>32.746</t>
  </si>
  <si>
    <t>654.91</t>
  </si>
  <si>
    <t>28</t>
  </si>
  <si>
    <t>92.69</t>
  </si>
  <si>
    <t>2595.38</t>
  </si>
  <si>
    <t>30.465</t>
  </si>
  <si>
    <t>853.01</t>
  </si>
  <si>
    <t>Расх. накл. А-00000056 (02.10.14)</t>
  </si>
  <si>
    <t>5341.55</t>
  </si>
  <si>
    <t>28.82</t>
  </si>
  <si>
    <t>214.95</t>
  </si>
  <si>
    <t>6195.00</t>
  </si>
  <si>
    <t>4841.55</t>
  </si>
  <si>
    <t>Расх. накл. А-00000055 (03.10.14)</t>
  </si>
  <si>
    <t>11260.00</t>
  </si>
  <si>
    <t>6005.80</t>
  </si>
  <si>
    <t>40.625</t>
  </si>
  <si>
    <t>259.94</t>
  </si>
  <si>
    <t>10560.00</t>
  </si>
  <si>
    <t>147.835</t>
  </si>
  <si>
    <t>Расх. накл. А-00000054 (03.10.14)</t>
  </si>
  <si>
    <t>3673.20</t>
  </si>
  <si>
    <t>1443.04</t>
  </si>
  <si>
    <t xml:space="preserve">    Отлив 300мм белый 1стор.</t>
  </si>
  <si>
    <t>25.5</t>
  </si>
  <si>
    <t>136.00</t>
  </si>
  <si>
    <t>3468.00</t>
  </si>
  <si>
    <t>53.429</t>
  </si>
  <si>
    <t>1362.43</t>
  </si>
  <si>
    <t xml:space="preserve">    Отлив 200мм белый 1стор.</t>
  </si>
  <si>
    <t>1.7</t>
  </si>
  <si>
    <t>96.00</t>
  </si>
  <si>
    <t>163.20</t>
  </si>
  <si>
    <t>37.712</t>
  </si>
  <si>
    <t>64.11</t>
  </si>
  <si>
    <t xml:space="preserve">    Отлив 100мм белый 1стор.</t>
  </si>
  <si>
    <t>0.75</t>
  </si>
  <si>
    <t>56.00</t>
  </si>
  <si>
    <t>22.000</t>
  </si>
  <si>
    <t>16.50</t>
  </si>
  <si>
    <t>Расх. накл. А-00000057 (03.10.14)</t>
  </si>
  <si>
    <t>581.00</t>
  </si>
  <si>
    <t>182.44</t>
  </si>
  <si>
    <t xml:space="preserve">    8017 Отлив 280мм коричн.</t>
  </si>
  <si>
    <t>160.00</t>
  </si>
  <si>
    <t>47.307</t>
  </si>
  <si>
    <t>141.92</t>
  </si>
  <si>
    <t xml:space="preserve">    Отлив  80мм белый 1стор.</t>
  </si>
  <si>
    <t>1.15</t>
  </si>
  <si>
    <t>47.83</t>
  </si>
  <si>
    <t>18.835</t>
  </si>
  <si>
    <t>21.66</t>
  </si>
  <si>
    <t xml:space="preserve">    Отлив  60мм белый 1стор.</t>
  </si>
  <si>
    <t>46.00</t>
  </si>
  <si>
    <t>16.400</t>
  </si>
  <si>
    <t>18.86</t>
  </si>
  <si>
    <t>Расх. накл. А-00000041 (03.10.14)</t>
  </si>
  <si>
    <t>Витражи</t>
  </si>
  <si>
    <t>105500.00</t>
  </si>
  <si>
    <t>90282.47</t>
  </si>
  <si>
    <t xml:space="preserve">    Штрипс 280 белый</t>
  </si>
  <si>
    <t>50.40</t>
  </si>
  <si>
    <t>46.016</t>
  </si>
  <si>
    <t>4601.60</t>
  </si>
  <si>
    <t xml:space="preserve">    Штрипс 330 белый</t>
  </si>
  <si>
    <t>59.40</t>
  </si>
  <si>
    <t>8910.00</t>
  </si>
  <si>
    <t>54.233</t>
  </si>
  <si>
    <t>8134.97</t>
  </si>
  <si>
    <t>43.20</t>
  </si>
  <si>
    <t>8640.00</t>
  </si>
  <si>
    <t>7888.46</t>
  </si>
  <si>
    <t>3600.00</t>
  </si>
  <si>
    <t>3286.86</t>
  </si>
  <si>
    <t xml:space="preserve">    Штрипс 120 белый</t>
  </si>
  <si>
    <t>21.60</t>
  </si>
  <si>
    <t>2160.00</t>
  </si>
  <si>
    <t>19.721</t>
  </si>
  <si>
    <t>1972.11</t>
  </si>
  <si>
    <t xml:space="preserve">    Штрипс 200 белый</t>
  </si>
  <si>
    <t>36.00</t>
  </si>
  <si>
    <t>5400.00</t>
  </si>
  <si>
    <t>32.869</t>
  </si>
  <si>
    <t>4930.29</t>
  </si>
  <si>
    <t xml:space="preserve">    Штрипс 500 белый</t>
  </si>
  <si>
    <t>82.171</t>
  </si>
  <si>
    <t>8217.14</t>
  </si>
  <si>
    <t xml:space="preserve">    Штрипс 250 белый</t>
  </si>
  <si>
    <t>2250.00</t>
  </si>
  <si>
    <t>41.086</t>
  </si>
  <si>
    <t>2054.29</t>
  </si>
  <si>
    <t xml:space="preserve">    Штрипс 140 белый</t>
  </si>
  <si>
    <t>25.20</t>
  </si>
  <si>
    <t>23.008</t>
  </si>
  <si>
    <t>2300.80</t>
  </si>
  <si>
    <t xml:space="preserve">    Штрипс 160 белый</t>
  </si>
  <si>
    <t>28.80</t>
  </si>
  <si>
    <t>1440.00</t>
  </si>
  <si>
    <t>26.295</t>
  </si>
  <si>
    <t>1314.74</t>
  </si>
  <si>
    <t>37.80</t>
  </si>
  <si>
    <t>1890.00</t>
  </si>
  <si>
    <t>1725.60</t>
  </si>
  <si>
    <t xml:space="preserve">    Штрипс 300 белый</t>
  </si>
  <si>
    <t>54.00</t>
  </si>
  <si>
    <t>49.303</t>
  </si>
  <si>
    <t xml:space="preserve">    Штрипс 450 белый</t>
  </si>
  <si>
    <t>81.00</t>
  </si>
  <si>
    <t>73.954</t>
  </si>
  <si>
    <t>3697.71</t>
  </si>
  <si>
    <t xml:space="preserve">    Штрипс 350 белый</t>
  </si>
  <si>
    <t>3150.00</t>
  </si>
  <si>
    <t>57.520</t>
  </si>
  <si>
    <t>2876.00</t>
  </si>
  <si>
    <t xml:space="preserve">    Штрипс 150 белый</t>
  </si>
  <si>
    <t>27.00</t>
  </si>
  <si>
    <t>24.651</t>
  </si>
  <si>
    <t xml:space="preserve">    Штрипс 1250 белый</t>
  </si>
  <si>
    <t>225.00</t>
  </si>
  <si>
    <t>11250.00</t>
  </si>
  <si>
    <t>205.429</t>
  </si>
  <si>
    <t>10271.43</t>
  </si>
  <si>
    <t xml:space="preserve">    Штрипс 1250 коричневый</t>
  </si>
  <si>
    <t>316.25</t>
  </si>
  <si>
    <t>15812.50</t>
  </si>
  <si>
    <t>193.794</t>
  </si>
  <si>
    <t>9689.70</t>
  </si>
  <si>
    <t xml:space="preserve">    Штрипс 1250 цинк</t>
  </si>
  <si>
    <t>218.75</t>
  </si>
  <si>
    <t>10937.50</t>
  </si>
  <si>
    <t>173.855</t>
  </si>
  <si>
    <t>8692.77</t>
  </si>
  <si>
    <t>Расх. накл. А-00000060 (04.10.14)</t>
  </si>
  <si>
    <t>161.42</t>
  </si>
  <si>
    <t>80.710</t>
  </si>
  <si>
    <t>Расх. накл. А-00000061 (05.10.14)</t>
  </si>
  <si>
    <t>Расх. накл. А-00000062 (05.10.14)</t>
  </si>
  <si>
    <t>7750.00</t>
  </si>
  <si>
    <t xml:space="preserve">    ФондВОР</t>
  </si>
  <si>
    <t>2750.00</t>
  </si>
  <si>
    <t>Расх. накл. А-00000063 (05.10.14)</t>
  </si>
  <si>
    <t>Гелиос Владимир</t>
  </si>
  <si>
    <t>Расх. накл. А-00000066 (07.10.14)</t>
  </si>
  <si>
    <t>1012.00</t>
  </si>
  <si>
    <t>398.13</t>
  </si>
  <si>
    <t xml:space="preserve">    Отлив 180мм белый 1стор.</t>
  </si>
  <si>
    <t>11.5</t>
  </si>
  <si>
    <t>88.00</t>
  </si>
  <si>
    <t>34.620</t>
  </si>
  <si>
    <t>Расх. накл. А-00000068 (07.10.14)</t>
  </si>
  <si>
    <t>Зебра Григорий Борисович</t>
  </si>
  <si>
    <t>4315.00</t>
  </si>
  <si>
    <t xml:space="preserve">    Услуга гибки, профилирования и др.</t>
  </si>
  <si>
    <t>Расх. накл. А-00000065 (08.10.14)</t>
  </si>
  <si>
    <t>25868.00</t>
  </si>
  <si>
    <t>15423.64</t>
  </si>
  <si>
    <t xml:space="preserve">    8017 RAL Профнастил коричн. (0,35)/22</t>
  </si>
  <si>
    <t>85.47</t>
  </si>
  <si>
    <t>250.01</t>
  </si>
  <si>
    <t>21368.00</t>
  </si>
  <si>
    <t>167.986</t>
  </si>
  <si>
    <t>14357.75</t>
  </si>
  <si>
    <t>50.264</t>
  </si>
  <si>
    <t>603.17</t>
  </si>
  <si>
    <t xml:space="preserve">    8017 RAL констр. 190мм коричн.</t>
  </si>
  <si>
    <t>95.00</t>
  </si>
  <si>
    <t>1520.00</t>
  </si>
  <si>
    <t>28.920</t>
  </si>
  <si>
    <t>462.72</t>
  </si>
  <si>
    <t>Расх. накл. А-00000064 (08.10.14)</t>
  </si>
  <si>
    <t>29550.00</t>
  </si>
  <si>
    <t>29069.09</t>
  </si>
  <si>
    <t>195.00</t>
  </si>
  <si>
    <t>29250.00</t>
  </si>
  <si>
    <t>Расх. накл. А-00000069 (09.10.14)</t>
  </si>
  <si>
    <t>Соседи Виталик</t>
  </si>
  <si>
    <t>6815.00</t>
  </si>
  <si>
    <t>5284.50</t>
  </si>
  <si>
    <t>30.027</t>
  </si>
  <si>
    <t>205.02</t>
  </si>
  <si>
    <t>6156.00</t>
  </si>
  <si>
    <t>158.043</t>
  </si>
  <si>
    <t>4745.55</t>
  </si>
  <si>
    <t>212.58</t>
  </si>
  <si>
    <t>659.00</t>
  </si>
  <si>
    <t>538.95</t>
  </si>
  <si>
    <t>Расх. накл. А-00000070 (10.10.14)</t>
  </si>
  <si>
    <t>378.00</t>
  </si>
  <si>
    <t xml:space="preserve">    Отлив 170мм белый 1стор.</t>
  </si>
  <si>
    <t>94.50</t>
  </si>
  <si>
    <t>Расх. накл. А-00000071 (10.10.14)</t>
  </si>
  <si>
    <t>1299.10</t>
  </si>
  <si>
    <t xml:space="preserve">    Штрипс 1250 вишневый</t>
  </si>
  <si>
    <t>144.344</t>
  </si>
  <si>
    <t>Расх. накл. А-00000073 (12.10.14)</t>
  </si>
  <si>
    <t>Расх. накл. А-00000074 (12.10.14)</t>
  </si>
  <si>
    <t>Расх. накл. А-00000075 (13.10.14)</t>
  </si>
  <si>
    <t>238.00</t>
  </si>
  <si>
    <t>184.79</t>
  </si>
  <si>
    <t>184.790</t>
  </si>
  <si>
    <t>Расх. накл. А-00000076 (13.10.14)</t>
  </si>
  <si>
    <t>56.51</t>
  </si>
  <si>
    <t>18.837</t>
  </si>
  <si>
    <t>Расх. накл. А-00000067 (13.10.14)</t>
  </si>
  <si>
    <t>2334.00</t>
  </si>
  <si>
    <t>933.59</t>
  </si>
  <si>
    <t>3.3</t>
  </si>
  <si>
    <t>316.80</t>
  </si>
  <si>
    <t>37.715</t>
  </si>
  <si>
    <t>124.46</t>
  </si>
  <si>
    <t>10.2</t>
  </si>
  <si>
    <t>489.60</t>
  </si>
  <si>
    <t>192.12</t>
  </si>
  <si>
    <t>1.3</t>
  </si>
  <si>
    <t>114.40</t>
  </si>
  <si>
    <t>34.623</t>
  </si>
  <si>
    <t>45.01</t>
  </si>
  <si>
    <t>10.24</t>
  </si>
  <si>
    <t>138.01</t>
  </si>
  <si>
    <t>1413.20</t>
  </si>
  <si>
    <t>55.859</t>
  </si>
  <si>
    <t>572.00</t>
  </si>
  <si>
    <t>Расх. накл. А-00000072 (14.10.14)</t>
  </si>
  <si>
    <t>56482.00</t>
  </si>
  <si>
    <t>24897.88</t>
  </si>
  <si>
    <t xml:space="preserve">    8017 RAL констр. 510мм коричн.</t>
  </si>
  <si>
    <t>12.94</t>
  </si>
  <si>
    <t>187.50</t>
  </si>
  <si>
    <t>2426.24</t>
  </si>
  <si>
    <t>77.688</t>
  </si>
  <si>
    <t>1005.28</t>
  </si>
  <si>
    <t xml:space="preserve">    8017 RAL констр. 235мм коричн.</t>
  </si>
  <si>
    <t>22.225</t>
  </si>
  <si>
    <t>70.50</t>
  </si>
  <si>
    <t>1566.88</t>
  </si>
  <si>
    <t>35.786</t>
  </si>
  <si>
    <t>795.35</t>
  </si>
  <si>
    <t>32.5</t>
  </si>
  <si>
    <t>73.50</t>
  </si>
  <si>
    <t>2388.77</t>
  </si>
  <si>
    <t>37.300</t>
  </si>
  <si>
    <t>1212.25</t>
  </si>
  <si>
    <t xml:space="preserve">    8017 RAL констр. 450мм коричн.</t>
  </si>
  <si>
    <t>135.00</t>
  </si>
  <si>
    <t>13190.91</t>
  </si>
  <si>
    <t>68.524</t>
  </si>
  <si>
    <t>6695.45</t>
  </si>
  <si>
    <t>90.627</t>
  </si>
  <si>
    <t>67.50</t>
  </si>
  <si>
    <t>6117.33</t>
  </si>
  <si>
    <t>34.256</t>
  </si>
  <si>
    <t>3104.54</t>
  </si>
  <si>
    <t>119.48</t>
  </si>
  <si>
    <t>22402.52</t>
  </si>
  <si>
    <t>80.708</t>
  </si>
  <si>
    <t>9643.01</t>
  </si>
  <si>
    <t xml:space="preserve">    9003 RAL констр. 115мм белый</t>
  </si>
  <si>
    <t>34.50</t>
  </si>
  <si>
    <t>345.00</t>
  </si>
  <si>
    <t>18.543</t>
  </si>
  <si>
    <t>185.43</t>
  </si>
  <si>
    <t xml:space="preserve">    9003 RAL констр. 465мм белый</t>
  </si>
  <si>
    <t>139.50</t>
  </si>
  <si>
    <t>4185.00</t>
  </si>
  <si>
    <t>75.219</t>
  </si>
  <si>
    <t>2256.57</t>
  </si>
  <si>
    <t>1929.68</t>
  </si>
  <si>
    <t>3859.35</t>
  </si>
  <si>
    <t>Расх. накл. А-00000077 (14.10.14)</t>
  </si>
  <si>
    <t>58113.00</t>
  </si>
  <si>
    <t>49107.15</t>
  </si>
  <si>
    <t xml:space="preserve">    Штрипс 106 белый</t>
  </si>
  <si>
    <t>19.61</t>
  </si>
  <si>
    <t>980.50</t>
  </si>
  <si>
    <t>16.657</t>
  </si>
  <si>
    <t>832.86</t>
  </si>
  <si>
    <t>23.12</t>
  </si>
  <si>
    <t>1156.00</t>
  </si>
  <si>
    <t>19.643</t>
  </si>
  <si>
    <t>982.14</t>
  </si>
  <si>
    <t>26.82</t>
  </si>
  <si>
    <t>9387.00</t>
  </si>
  <si>
    <t>22.786</t>
  </si>
  <si>
    <t>7975.00</t>
  </si>
  <si>
    <t>4579.50</t>
  </si>
  <si>
    <t>25.929</t>
  </si>
  <si>
    <t>3889.29</t>
  </si>
  <si>
    <t>3608.00</t>
  </si>
  <si>
    <t>30.643</t>
  </si>
  <si>
    <t>3064.29</t>
  </si>
  <si>
    <t xml:space="preserve">    Штрипс 196 белый</t>
  </si>
  <si>
    <t>36.26</t>
  </si>
  <si>
    <t>5439.00</t>
  </si>
  <si>
    <t>30.800</t>
  </si>
  <si>
    <t>2081.50</t>
  </si>
  <si>
    <t>35.357</t>
  </si>
  <si>
    <t>1767.86</t>
  </si>
  <si>
    <t xml:space="preserve">    Штрипс 256 белый</t>
  </si>
  <si>
    <t>47.36</t>
  </si>
  <si>
    <t>7104.00</t>
  </si>
  <si>
    <t>40.229</t>
  </si>
  <si>
    <t>6034.28</t>
  </si>
  <si>
    <t xml:space="preserve">    Штрипс 316 белый</t>
  </si>
  <si>
    <t>58.46</t>
  </si>
  <si>
    <t>2923.00</t>
  </si>
  <si>
    <t>49.657</t>
  </si>
  <si>
    <t>2482.86</t>
  </si>
  <si>
    <t>6383.00</t>
  </si>
  <si>
    <t>54.214</t>
  </si>
  <si>
    <t>5421.43</t>
  </si>
  <si>
    <t xml:space="preserve">    Штрипс 346 белый</t>
  </si>
  <si>
    <t>64.01</t>
  </si>
  <si>
    <t>3200.50</t>
  </si>
  <si>
    <t>54.371</t>
  </si>
  <si>
    <t>2718.57</t>
  </si>
  <si>
    <t xml:space="preserve">    Штрипс 376 белый</t>
  </si>
  <si>
    <t>69.56</t>
  </si>
  <si>
    <t>3478.00</t>
  </si>
  <si>
    <t>59.086</t>
  </si>
  <si>
    <t>2954.29</t>
  </si>
  <si>
    <t>7493.00</t>
  </si>
  <si>
    <t>63.643</t>
  </si>
  <si>
    <t>6364.28</t>
  </si>
  <si>
    <t>Расх. накл. А-00000058 (14.10.14)</t>
  </si>
  <si>
    <t>268.00</t>
  </si>
  <si>
    <t>81.31</t>
  </si>
  <si>
    <t xml:space="preserve">    8017 RAL констр. 345мм коричн.</t>
  </si>
  <si>
    <t>0.67</t>
  </si>
  <si>
    <t>173.13</t>
  </si>
  <si>
    <t>116.00</t>
  </si>
  <si>
    <t>52.955</t>
  </si>
  <si>
    <t>35.48</t>
  </si>
  <si>
    <t xml:space="preserve">    8017 RAL констр. 75мм коричн.</t>
  </si>
  <si>
    <t>1.42</t>
  </si>
  <si>
    <t>37.50</t>
  </si>
  <si>
    <t>53.25</t>
  </si>
  <si>
    <t>11.451</t>
  </si>
  <si>
    <t>16.26</t>
  </si>
  <si>
    <t xml:space="preserve">    8017 RAL констр. 270мм коричн.</t>
  </si>
  <si>
    <t>0.73</t>
  </si>
  <si>
    <t>135.27</t>
  </si>
  <si>
    <t>98.75</t>
  </si>
  <si>
    <t>40.507</t>
  </si>
  <si>
    <t>29.57</t>
  </si>
  <si>
    <t>Расх. накл. А-00000059 (14.10.14)</t>
  </si>
  <si>
    <t>38000.00</t>
  </si>
  <si>
    <t>21430.05</t>
  </si>
  <si>
    <t>75.2</t>
  </si>
  <si>
    <t>18800.00</t>
  </si>
  <si>
    <t>160.692</t>
  </si>
  <si>
    <t>12084.05</t>
  </si>
  <si>
    <t>1200.00</t>
  </si>
  <si>
    <t>0.888</t>
  </si>
  <si>
    <t>444.00</t>
  </si>
  <si>
    <t xml:space="preserve">    Труба 50*50*1,5</t>
  </si>
  <si>
    <t>45</t>
  </si>
  <si>
    <t>105.140</t>
  </si>
  <si>
    <t>4731.30</t>
  </si>
  <si>
    <t>72</t>
  </si>
  <si>
    <t>4320.00</t>
  </si>
  <si>
    <t>3708.00</t>
  </si>
  <si>
    <t>114.00</t>
  </si>
  <si>
    <t>342.00</t>
  </si>
  <si>
    <t>42.000</t>
  </si>
  <si>
    <t>79.00</t>
  </si>
  <si>
    <t>78.700</t>
  </si>
  <si>
    <t>78.70</t>
  </si>
  <si>
    <t>6917.00</t>
  </si>
  <si>
    <t>Расх. накл. А-00000083 (15.10.14)</t>
  </si>
  <si>
    <t>766.00</t>
  </si>
  <si>
    <t>314.61</t>
  </si>
  <si>
    <t>6.25</t>
  </si>
  <si>
    <t>122.56</t>
  </si>
  <si>
    <t>50.338</t>
  </si>
  <si>
    <t>Расх. накл. А-00000085 (15.10.14)</t>
  </si>
  <si>
    <t>2211.00</t>
  </si>
  <si>
    <t>93.14</t>
  </si>
  <si>
    <t>2.5</t>
  </si>
  <si>
    <t>122.40</t>
  </si>
  <si>
    <t>306.00</t>
  </si>
  <si>
    <t>37.256</t>
  </si>
  <si>
    <t>405.00</t>
  </si>
  <si>
    <t>Расх. накл. А-00000078 (16.10.14)</t>
  </si>
  <si>
    <t>Аренда цех</t>
  </si>
  <si>
    <t>11713.00</t>
  </si>
  <si>
    <t>4194.98</t>
  </si>
  <si>
    <t xml:space="preserve">    RAL Цинк констр. 1250мм</t>
  </si>
  <si>
    <t>23.426</t>
  </si>
  <si>
    <t>179.074</t>
  </si>
  <si>
    <t>Расх. накл. А-00000086 (17.10.14)</t>
  </si>
  <si>
    <t>15750.00</t>
  </si>
  <si>
    <t>14415.48</t>
  </si>
  <si>
    <t>41.187</t>
  </si>
  <si>
    <t>Расх. накл. А-00000084 (17.10.14)</t>
  </si>
  <si>
    <t>116638.00</t>
  </si>
  <si>
    <t>96367.84</t>
  </si>
  <si>
    <t xml:space="preserve">    Штрипс 600 белый</t>
  </si>
  <si>
    <t>140</t>
  </si>
  <si>
    <t>108.00</t>
  </si>
  <si>
    <t>15120.00</t>
  </si>
  <si>
    <t>86.020</t>
  </si>
  <si>
    <t>12042.74</t>
  </si>
  <si>
    <t>280</t>
  </si>
  <si>
    <t>6048.00</t>
  </si>
  <si>
    <t>19.086</t>
  </si>
  <si>
    <t>5344.11</t>
  </si>
  <si>
    <t xml:space="preserve">    Штрипс 230 белый</t>
  </si>
  <si>
    <t>210</t>
  </si>
  <si>
    <t>41.40</t>
  </si>
  <si>
    <t>8694.00</t>
  </si>
  <si>
    <t>37.845</t>
  </si>
  <si>
    <t>7947.48</t>
  </si>
  <si>
    <t xml:space="preserve">    Штрипс 180 белый</t>
  </si>
  <si>
    <t>32.40</t>
  </si>
  <si>
    <t>4536.00</t>
  </si>
  <si>
    <t>28.983</t>
  </si>
  <si>
    <t>4057.57</t>
  </si>
  <si>
    <t>46.130</t>
  </si>
  <si>
    <t>3229.07</t>
  </si>
  <si>
    <t>39.540</t>
  </si>
  <si>
    <t>13838.86</t>
  </si>
  <si>
    <t>12600.00</t>
  </si>
  <si>
    <t>11532.38</t>
  </si>
  <si>
    <t xml:space="preserve">    Штрипс 130 белый</t>
  </si>
  <si>
    <t>23.40</t>
  </si>
  <si>
    <t>3276.00</t>
  </si>
  <si>
    <t>20.932</t>
  </si>
  <si>
    <t>2930.47</t>
  </si>
  <si>
    <t>1764.00</t>
  </si>
  <si>
    <t>22.542</t>
  </si>
  <si>
    <t>1577.95</t>
  </si>
  <si>
    <t>10080.00</t>
  </si>
  <si>
    <t>32.203</t>
  </si>
  <si>
    <t>9016.83</t>
  </si>
  <si>
    <t xml:space="preserve">    Штрипс 170 белый</t>
  </si>
  <si>
    <t>30.60</t>
  </si>
  <si>
    <t>4284.00</t>
  </si>
  <si>
    <t>27.373</t>
  </si>
  <si>
    <t>3832.15</t>
  </si>
  <si>
    <t>43.010</t>
  </si>
  <si>
    <t>3010.68</t>
  </si>
  <si>
    <t>5670.00</t>
  </si>
  <si>
    <t>24.152</t>
  </si>
  <si>
    <t>5071.97</t>
  </si>
  <si>
    <t xml:space="preserve">    Штрипс 250 коричневый</t>
  </si>
  <si>
    <t>63.25</t>
  </si>
  <si>
    <t>8855.50</t>
  </si>
  <si>
    <t>36.959</t>
  </si>
  <si>
    <t>5174.23</t>
  </si>
  <si>
    <t xml:space="preserve">    Штрипс 230 коричневый</t>
  </si>
  <si>
    <t>58.19</t>
  </si>
  <si>
    <t>4073.30</t>
  </si>
  <si>
    <t>34.002</t>
  </si>
  <si>
    <t>2380.15</t>
  </si>
  <si>
    <t xml:space="preserve">    Штрипс 150 коричневый</t>
  </si>
  <si>
    <t>37.95</t>
  </si>
  <si>
    <t>2656.50</t>
  </si>
  <si>
    <t>22.175</t>
  </si>
  <si>
    <t>1552.27</t>
  </si>
  <si>
    <t xml:space="preserve">    Штрипс 170 коричневый</t>
  </si>
  <si>
    <t>43.01</t>
  </si>
  <si>
    <t>3010.70</t>
  </si>
  <si>
    <t>25.132</t>
  </si>
  <si>
    <t>1759.24</t>
  </si>
  <si>
    <t xml:space="preserve">    Штрипс 200 коричневый</t>
  </si>
  <si>
    <t>50.60</t>
  </si>
  <si>
    <t>3542.00</t>
  </si>
  <si>
    <t>29.567</t>
  </si>
  <si>
    <t>2069.69</t>
  </si>
  <si>
    <t>Расх. накл. А-00000087 (18.10.14)</t>
  </si>
  <si>
    <t>30000.00</t>
  </si>
  <si>
    <t>Расх. накл. А-00000082 (20.10.14)</t>
  </si>
  <si>
    <t>Экоокна</t>
  </si>
  <si>
    <t>665000.00</t>
  </si>
  <si>
    <t>561633.86</t>
  </si>
  <si>
    <t xml:space="preserve">    Штрипс 100 белый</t>
  </si>
  <si>
    <t>600</t>
  </si>
  <si>
    <t>19.00</t>
  </si>
  <si>
    <t>11400.00</t>
  </si>
  <si>
    <t>15.714</t>
  </si>
  <si>
    <t>9428.57</t>
  </si>
  <si>
    <t>2700</t>
  </si>
  <si>
    <t>22.80</t>
  </si>
  <si>
    <t>61560.00</t>
  </si>
  <si>
    <t>51532.47</t>
  </si>
  <si>
    <t>2800</t>
  </si>
  <si>
    <t>28.50</t>
  </si>
  <si>
    <t>79800.00</t>
  </si>
  <si>
    <t>67626.24</t>
  </si>
  <si>
    <t>30.40</t>
  </si>
  <si>
    <t>9120.00</t>
  </si>
  <si>
    <t>25.762</t>
  </si>
  <si>
    <t>7728.71</t>
  </si>
  <si>
    <t>32.30</t>
  </si>
  <si>
    <t>9690.00</t>
  </si>
  <si>
    <t>8211.76</t>
  </si>
  <si>
    <t>2600</t>
  </si>
  <si>
    <t>38.00</t>
  </si>
  <si>
    <t>98800.00</t>
  </si>
  <si>
    <t>83727.74</t>
  </si>
  <si>
    <t>1000</t>
  </si>
  <si>
    <t>39.90</t>
  </si>
  <si>
    <t>39900.00</t>
  </si>
  <si>
    <t>33.813</t>
  </si>
  <si>
    <t>33813.12</t>
  </si>
  <si>
    <t>1800</t>
  </si>
  <si>
    <t>43.70</t>
  </si>
  <si>
    <t>78660.00</t>
  </si>
  <si>
    <t>68121.26</t>
  </si>
  <si>
    <t>2500</t>
  </si>
  <si>
    <t>47.50</t>
  </si>
  <si>
    <t>118750.00</t>
  </si>
  <si>
    <t>102967.70</t>
  </si>
  <si>
    <t>900</t>
  </si>
  <si>
    <t>53.20</t>
  </si>
  <si>
    <t>47880.00</t>
  </si>
  <si>
    <t>41516.57</t>
  </si>
  <si>
    <t>57.00</t>
  </si>
  <si>
    <t>51300.00</t>
  </si>
  <si>
    <t>38708.81</t>
  </si>
  <si>
    <t xml:space="preserve">    Штрипс 340 белый</t>
  </si>
  <si>
    <t>64.60</t>
  </si>
  <si>
    <t>58140.00</t>
  </si>
  <si>
    <t>53.612</t>
  </si>
  <si>
    <t>48250.91</t>
  </si>
  <si>
    <t>Расх. накл. А-00000079 (21.10.14)</t>
  </si>
  <si>
    <t>56858.00</t>
  </si>
  <si>
    <t>35456.55</t>
  </si>
  <si>
    <t>198</t>
  </si>
  <si>
    <t>287.16</t>
  </si>
  <si>
    <t>179.073</t>
  </si>
  <si>
    <t>Расх. накл. А-00000096 (22.10.14)</t>
  </si>
  <si>
    <t>43541.19</t>
  </si>
  <si>
    <t xml:space="preserve">    9003 RAL констр. 85мм белый</t>
  </si>
  <si>
    <t>42.7</t>
  </si>
  <si>
    <t>1306.62</t>
  </si>
  <si>
    <t>161.65</t>
  </si>
  <si>
    <t>6110.37</t>
  </si>
  <si>
    <t xml:space="preserve">    9003 RAL констр. 90мм белый</t>
  </si>
  <si>
    <t>1383.48</t>
  </si>
  <si>
    <t xml:space="preserve">    9003 RAL констр. 75мм белый</t>
  </si>
  <si>
    <t>82.35</t>
  </si>
  <si>
    <t>2223.45</t>
  </si>
  <si>
    <t xml:space="preserve">    9003 RAL констр. 70мм белый</t>
  </si>
  <si>
    <t>1076.04</t>
  </si>
  <si>
    <t>3409.29</t>
  </si>
  <si>
    <t xml:space="preserve">    9003 RAL констр. 80мм белый</t>
  </si>
  <si>
    <t>1229.76</t>
  </si>
  <si>
    <t xml:space="preserve">    9003 RAL констр. 140мм белый</t>
  </si>
  <si>
    <t>2152.08</t>
  </si>
  <si>
    <t xml:space="preserve">    9003 RAL констр. 135мм белый</t>
  </si>
  <si>
    <t>48.60</t>
  </si>
  <si>
    <t>2075.22</t>
  </si>
  <si>
    <t>52.20</t>
  </si>
  <si>
    <t>2228.94</t>
  </si>
  <si>
    <t xml:space="preserve">    9003 RAL констр. 150мм белый</t>
  </si>
  <si>
    <t>2305.80</t>
  </si>
  <si>
    <t xml:space="preserve">    9003 RAL констр. 200мм белый</t>
  </si>
  <si>
    <t>11638.80</t>
  </si>
  <si>
    <t xml:space="preserve">    9003 RAL констр. 110мм белый</t>
  </si>
  <si>
    <t>39.60</t>
  </si>
  <si>
    <t>6401.34</t>
  </si>
  <si>
    <t>Расх. накл. А-00000097 (23.10.14)</t>
  </si>
  <si>
    <t>12376.44</t>
  </si>
  <si>
    <t xml:space="preserve">    9003 RAL констр. 65мм белый</t>
  </si>
  <si>
    <t>471.8</t>
  </si>
  <si>
    <t>11040.12</t>
  </si>
  <si>
    <t>46.4</t>
  </si>
  <si>
    <t>1336.32</t>
  </si>
  <si>
    <t>Расх. накл. А-00000100 (23.10.14)</t>
  </si>
  <si>
    <t>Расх. накл. А-00000102 (24.10.14)</t>
  </si>
  <si>
    <t>139000.00</t>
  </si>
  <si>
    <t>13230.00</t>
  </si>
  <si>
    <t>7056.00</t>
  </si>
  <si>
    <t>11340.00</t>
  </si>
  <si>
    <t>5292.00</t>
  </si>
  <si>
    <t xml:space="preserve">    Штрипс 190 белый</t>
  </si>
  <si>
    <t>34.20</t>
  </si>
  <si>
    <t>4788.00</t>
  </si>
  <si>
    <t>22500.00</t>
  </si>
  <si>
    <t>31625.00</t>
  </si>
  <si>
    <t>21875.00</t>
  </si>
  <si>
    <t>Расх. накл. А-00000095 (24.10.14)</t>
  </si>
  <si>
    <t>Интекс</t>
  </si>
  <si>
    <t>34994.00</t>
  </si>
  <si>
    <t>3399.40</t>
  </si>
  <si>
    <t>441.48</t>
  </si>
  <si>
    <t>33994.00</t>
  </si>
  <si>
    <t>7.700</t>
  </si>
  <si>
    <t>Расх. накл. А-00000099 (24.10.14)</t>
  </si>
  <si>
    <t>195854.00</t>
  </si>
  <si>
    <t xml:space="preserve">    Штрипс 673 коричневый</t>
  </si>
  <si>
    <t>270</t>
  </si>
  <si>
    <t>201.90</t>
  </si>
  <si>
    <t>54513.00</t>
  </si>
  <si>
    <t xml:space="preserve">    Штрипс 650 коричневый</t>
  </si>
  <si>
    <t>52650.00</t>
  </si>
  <si>
    <t xml:space="preserve">    Штрипс 505 коричневый</t>
  </si>
  <si>
    <t>180</t>
  </si>
  <si>
    <t>151.50</t>
  </si>
  <si>
    <t>27270.00</t>
  </si>
  <si>
    <t xml:space="preserve">    Штрипс 440 коричневый</t>
  </si>
  <si>
    <t>132.00</t>
  </si>
  <si>
    <t>23760.00</t>
  </si>
  <si>
    <t xml:space="preserve">    Штрипс 72 коричневый</t>
  </si>
  <si>
    <t>18.36</t>
  </si>
  <si>
    <t>3304.80</t>
  </si>
  <si>
    <t xml:space="preserve">    Штрипс 137 коричневый</t>
  </si>
  <si>
    <t>90</t>
  </si>
  <si>
    <t>34.94</t>
  </si>
  <si>
    <t>3144.20</t>
  </si>
  <si>
    <t xml:space="preserve">    Штрипс 160 коричневый</t>
  </si>
  <si>
    <t>40.80</t>
  </si>
  <si>
    <t>3672.00</t>
  </si>
  <si>
    <t xml:space="preserve">    Штрипс 600 коричневый</t>
  </si>
  <si>
    <t>153.00</t>
  </si>
  <si>
    <t>27540.00</t>
  </si>
  <si>
    <t>Расх. накл. А-00000098 (25.10.14)</t>
  </si>
  <si>
    <t>23736.00</t>
  </si>
  <si>
    <t xml:space="preserve">    8017 RAL констр. 625мм коричн.</t>
  </si>
  <si>
    <t>94.945</t>
  </si>
  <si>
    <t>Расх. накл. А-00000101 (25.10.14)</t>
  </si>
  <si>
    <t>5563.00</t>
  </si>
  <si>
    <t xml:space="preserve">    RAL Цинк констр. 179мм</t>
  </si>
  <si>
    <t>84</t>
  </si>
  <si>
    <t>62.65</t>
  </si>
  <si>
    <t>5263.00</t>
  </si>
  <si>
    <t>доп.</t>
  </si>
  <si>
    <t>Названия строк</t>
  </si>
  <si>
    <t>Общий итог</t>
  </si>
  <si>
    <t>Сумма по полю Сумма</t>
  </si>
  <si>
    <t>доп.1</t>
  </si>
  <si>
    <t>Сумма разницы</t>
  </si>
  <si>
    <t>Сумма продажи</t>
  </si>
</sst>
</file>

<file path=xl/styles.xml><?xml version="1.0" encoding="utf-8"?>
<styleSheet xmlns="http://schemas.openxmlformats.org/spreadsheetml/2006/main">
  <numFmts count="1">
    <numFmt numFmtId="164" formatCode="0.00;[Red]\-0.00"/>
  </numFmts>
  <fonts count="4"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horizontal="left"/>
    </xf>
  </cellStyleXfs>
  <cellXfs count="19">
    <xf numFmtId="0" fontId="0" fillId="0" borderId="0" xfId="0" applyAlignment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pivotButton="1" applyAlignme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ISH" refreshedDate="42217.855343171293" createdVersion="3" refreshedVersion="3" minRefreshableVersion="3" recordCount="460">
  <cacheSource type="worksheet">
    <worksheetSource ref="L4:N464" sheet="Sheet1"/>
  </cacheSource>
  <cacheFields count="3">
    <cacheField name="Покупатель" numFmtId="0">
      <sharedItems count="12">
        <s v="Розница"/>
        <s v="Евро Стиль"/>
        <s v="Остров Окон Ледков Д.В. ИП"/>
        <s v="Стеклостройсервис"/>
        <s v="СеверТранс"/>
        <s v="Витражи"/>
        <s v="Гелиос Владимир"/>
        <s v="Зебра Григорий Борисович"/>
        <s v="Соседи Виталик"/>
        <s v="Аренда цех"/>
        <s v="Экоокна"/>
        <s v="Интекс"/>
      </sharedItems>
    </cacheField>
    <cacheField name="Товар" numFmtId="0">
      <sharedItems count="192">
        <s v=""/>
        <s v="    Строительные материалы"/>
        <s v="    Работа бригады №1 Олег,Коля"/>
        <s v="    Доставка товара"/>
        <s v="    RAL Цинк констр. 210мм"/>
        <s v="    8017 RAL констр. 100мм коричн."/>
        <s v="    8017 RAL констр. 130мм коричн."/>
        <s v="    Цинк Профнастил оцинкованный/22"/>
        <s v="    RAL Цинк констр. 150мм"/>
        <s v="    Работа Эдика"/>
        <s v="    Посредничество"/>
        <s v="    RAL Цинк констр. 510мм"/>
        <s v="    RAL Цинк констр. 430мм"/>
        <s v="    RAL Цинк констр. 145мм"/>
        <s v="    RAL Цинк констр. 260мм"/>
        <s v="    RAL Цинк констр. 315мм"/>
        <s v="    RAL Цинк констр. 215мм"/>
        <s v="    9003 RAL констр. 105мм белый"/>
        <s v="    8017 RAL констр. 290мм коричн."/>
        <s v="    8017 RAL констр. 70мм коричн."/>
        <s v="    9003 RAL констр. 145мм белый"/>
        <s v="    9003 RAL констр. 155мм белый"/>
        <s v="    8017 RAL констр. 245мм коричн."/>
        <s v="    Мет.черепица коричн. RAL 8017"/>
        <s v="    8017 RAL констр. 240мм коричн."/>
        <s v="    8017 RAL констр. 315мм коричн."/>
        <s v="    8017 RAL констр. 550мм коричн."/>
        <s v="    8017 RAL констр. 465мм коричн."/>
        <s v="    8017 RAL констр. 415мм коричн."/>
        <s v="    Работа Алексей Байков"/>
        <s v="    8017 RAL констр. 180мм коричн."/>
        <s v="    8017 RAL констр. 330мм коричн."/>
        <s v="    8017 RAL констр. 400мм коричн."/>
        <s v="    Металл коричневый RAL 8017, 1250мм"/>
        <s v="    6005 RAL Профнастил зеленый"/>
        <s v="    9003 RAL констр. 245мм белый"/>
        <s v="    9003 RAL констр. 285мм белый"/>
        <s v="    9003 RAL констр. 345мм белый"/>
        <s v="    9003 RAL констр. 195мм белый"/>
        <s v="    9003 RAL констр. 225мм белый"/>
        <s v="    9003 RAL констр. 205мм белый"/>
        <s v="    8017 RAL констр. 170мм коричн."/>
        <s v="    8017 RAL констр. 250мм коричн."/>
        <s v="    Работа Алексей Байков/бензин"/>
        <s v="    Работа бригады №2 Сергей,Саша"/>
        <s v="    8017 RAL Профнастил коричневый 10"/>
        <s v="    Планка П коричневая RAL 8017 (1,25)"/>
        <s v="    Труба 60*60"/>
        <s v="    Труба 40*20"/>
        <s v="    Саморез мет. 4,8х19 коричневый 8017"/>
        <s v="    Труба 100*100"/>
        <s v="    Штрипс 124 белый"/>
        <s v="    Штрипс 164 белый"/>
        <s v="    Штрипс 255 белый"/>
        <s v="    Штрипс 145 белый"/>
        <s v="    Штрипс 195 белый"/>
        <s v="    Штрипс 345 белый"/>
        <s v="    Штрипс 225 белый"/>
        <s v="    8017 RAL констр. 200мм коричн."/>
        <s v="    8017 RAL констр. 215мм коричн."/>
        <s v="    8017 RAL констр. 210мм коричн."/>
        <s v="    8017 RAL констр. 225мм коричн."/>
        <s v="    8017 RAL констр. 205мм коричн."/>
        <s v="    8017 RAL констр. 220мм коричн."/>
        <s v="    8017 RAL констр. 195мм коричн."/>
        <s v="    Штрипс 400 белый"/>
        <s v="    Штрипс 240 белый"/>
        <s v="    Штрипс 210 белый"/>
        <s v="    Саморез 4,8х35 коричневый 8017"/>
        <s v="    Мет.черепица зеленый RAL 6005"/>
        <s v="    6005 RAL констр. 330мм зеленый"/>
        <s v="    6005 RAL констр. 145мм зеленый"/>
        <s v="    6005 RAL констр. 245мм зеленый"/>
        <s v="    6005 RAL констр. 315мм зеленый"/>
        <s v="    6005 RAL констр. 1250мм зеленый"/>
        <s v="    8017 RAL констр. 230мм коричн."/>
        <s v="    8017 RAL констр. 600мм коричн."/>
        <s v="    Саморез 4,8х40 коричневый 8017"/>
        <s v="    Труба 40*20*1,5"/>
        <s v="    8017 RAL констр. 530мм коричн."/>
        <s v="    8017 RAL Профнастил коричневый/22"/>
        <s v="    8017 RAL констр. 430мм коричн."/>
        <s v="    8017 RAL констр. 255мм коричн."/>
        <s v="    8017 RAL констр. 300мм коричн."/>
        <s v="    6005 RAL констр. 200мм зеленый"/>
        <s v="    Рабица сетка 50х50х1.5"/>
        <s v="    Краска-грунт"/>
        <s v="    Петля гаражная 20х110"/>
        <s v="    Труба 40*40*1,5"/>
        <s v="    Проволока ф6 катанка обоженная"/>
        <s v="    Саморез 4,8х52 коричневый 8017"/>
        <s v="    Труба 50*50*2,0"/>
        <s v="    Саморез мет. 5,5х19 коричневый 8017"/>
        <s v="    Штрипс 405 белый"/>
        <s v="    Штрипс 375 белый"/>
        <s v="    Штрипс 125 белый"/>
        <s v="    Штрипс 284 белый"/>
        <s v="    Штрипс 144 белый"/>
        <s v="    Штрипс 254 белый"/>
        <s v="    Штрипс 165 белый"/>
        <s v="    Штрипс 105 белый"/>
        <s v="    Труба 80*80*3,0"/>
        <s v="    Цемент, мешок"/>
        <s v="    Грунтовка, 1 л"/>
        <s v="    Кисть"/>
        <s v="    Навес большой, пара"/>
        <s v="    Навес малый, пара"/>
        <s v="    Засов малый"/>
        <s v="    Засов большой"/>
        <s v="    Замок на калитку Кале"/>
        <s v="    Ручка двухсторонняя на калитку"/>
        <s v="    Проушина для замка навесного"/>
        <s v="    Планка облицовочная коричневая RAL 8017"/>
        <s v="    Арматура 12"/>
        <s v="    Отлив 300мм белый 1стор."/>
        <s v="    Отлив 200мм белый 1стор."/>
        <s v="    Отлив 100мм белый 1стор."/>
        <s v="    8017 Отлив 280мм коричн."/>
        <s v="    Отлив  80мм белый 1стор."/>
        <s v="    Отлив  60мм белый 1стор."/>
        <s v="    Штрипс 280 белый"/>
        <s v="    Штрипс 330 белый"/>
        <s v="    Штрипс 120 белый"/>
        <s v="    Штрипс 200 белый"/>
        <s v="    Штрипс 500 белый"/>
        <s v="    Штрипс 250 белый"/>
        <s v="    Штрипс 140 белый"/>
        <s v="    Штрипс 160 белый"/>
        <s v="    Штрипс 300 белый"/>
        <s v="    Штрипс 450 белый"/>
        <s v="    Штрипс 350 белый"/>
        <s v="    Штрипс 150 белый"/>
        <s v="    Штрипс 1250 белый"/>
        <s v="    Штрипс 1250 коричневый"/>
        <s v="    Штрипс 1250 цинк"/>
        <s v="    ФондВОР"/>
        <s v="    Отлив 180мм белый 1стор."/>
        <s v="    Услуга гибки, профилирования и др."/>
        <s v="    8017 RAL Профнастил коричн. (0,35)/22"/>
        <s v="    8017 RAL констр. 190мм коричн."/>
        <s v="    Отлив 170мм белый 1стор."/>
        <s v="    Штрипс 1250 вишневый"/>
        <s v="    8017 RAL констр. 510мм коричн."/>
        <s v="    8017 RAL констр. 235мм коричн."/>
        <s v="    8017 RAL констр. 450мм коричн."/>
        <s v="    9003 RAL констр. 115мм белый"/>
        <s v="    9003 RAL констр. 465мм белый"/>
        <s v="    Штрипс 106 белый"/>
        <s v="    Штрипс 196 белый"/>
        <s v="    Штрипс 256 белый"/>
        <s v="    Штрипс 316 белый"/>
        <s v="    Штрипс 346 белый"/>
        <s v="    Штрипс 376 белый"/>
        <s v="    8017 RAL констр. 345мм коричн."/>
        <s v="    8017 RAL констр. 75мм коричн."/>
        <s v="    8017 RAL констр. 270мм коричн."/>
        <s v="    Труба 50*50*1,5"/>
        <s v="    RAL Цинк констр. 1250мм"/>
        <s v="    Штрипс 600 белый"/>
        <s v="    Штрипс 230 белый"/>
        <s v="    Штрипс 180 белый"/>
        <s v="    Штрипс 130 белый"/>
        <s v="    Штрипс 170 белый"/>
        <s v="    Штрипс 250 коричневый"/>
        <s v="    Штрипс 230 коричневый"/>
        <s v="    Штрипс 150 коричневый"/>
        <s v="    Штрипс 170 коричневый"/>
        <s v="    Штрипс 200 коричневый"/>
        <s v="    Штрипс 100 белый"/>
        <s v="    Штрипс 340 белый"/>
        <s v="    9003 RAL констр. 85мм белый"/>
        <s v="    9003 RAL констр. 90мм белый"/>
        <s v="    9003 RAL констр. 75мм белый"/>
        <s v="    9003 RAL констр. 70мм белый"/>
        <s v="    9003 RAL констр. 80мм белый"/>
        <s v="    9003 RAL констр. 140мм белый"/>
        <s v="    9003 RAL констр. 135мм белый"/>
        <s v="    9003 RAL констр. 150мм белый"/>
        <s v="    9003 RAL констр. 200мм белый"/>
        <s v="    9003 RAL констр. 110мм белый"/>
        <s v="    9003 RAL констр. 65мм белый"/>
        <s v="    Штрипс 190 белый"/>
        <s v="    Штрипс 673 коричневый"/>
        <s v="    Штрипс 650 коричневый"/>
        <s v="    Штрипс 505 коричневый"/>
        <s v="    Штрипс 440 коричневый"/>
        <s v="    Штрипс 72 коричневый"/>
        <s v="    Штрипс 137 коричневый"/>
        <s v="    Штрипс 160 коричневый"/>
        <s v="    Штрипс 600 коричневый"/>
        <s v="    8017 RAL констр. 625мм коричн."/>
        <s v="    RAL Цинк констр. 179мм"/>
      </sharedItems>
    </cacheField>
    <cacheField name="Сумма" numFmtId="0">
      <sharedItems containsMixedTypes="1" containsNumber="1" minValue="-5" maxValue="140000" count="321">
        <n v="0"/>
        <n v="1325"/>
        <n v="2380"/>
        <n v="900"/>
        <n v="805.14"/>
        <n v="1051.49"/>
        <n v="144.65"/>
        <e v="#VALUE!"/>
        <n v="1195"/>
        <n v="1682.33"/>
        <n v="806.5"/>
        <n v="600"/>
        <n v="2282"/>
        <n v="2500"/>
        <n v="1000"/>
        <n v="1508.72"/>
        <n v="890.1"/>
        <n v="550.58000000000004"/>
        <n v="2708.79"/>
        <n v="298.14"/>
        <n v="220.22"/>
        <n v="827.57"/>
        <n v="312.23"/>
        <n v="213.93"/>
        <n v="89.83"/>
        <n v="162.80000000000001"/>
        <n v="109.34"/>
        <n v="5034.92"/>
        <n v="615.32000000000005"/>
        <n v="141.78"/>
        <n v="388.38"/>
        <n v="160.74"/>
        <n v="272.56"/>
        <n v="291.52999999999997"/>
        <n v="636.1"/>
        <n v="2888"/>
        <n v="2307.77"/>
        <n v="985.46"/>
        <n v="454.64"/>
        <n v="287.06"/>
        <n v="274.70999999999998"/>
        <n v="1120.97"/>
        <n v="400"/>
        <n v="682.05"/>
        <n v="980"/>
        <n v="634.78"/>
        <n v="1327.92"/>
        <n v="182.33"/>
        <n v="319.43"/>
        <n v="96.95"/>
        <n v="135.19999999999999"/>
        <n v="108.12"/>
        <n v="266.57"/>
        <n v="732.82"/>
        <n v="7500"/>
        <n v="944.54"/>
        <n v="958.76"/>
        <n v="336"/>
        <n v="593"/>
        <n v="339.5"/>
        <n v="120"/>
        <n v="996"/>
        <n v="5100"/>
        <n v="256.14999999999998"/>
        <n v="508.17"/>
        <n v="526.76"/>
        <n v="299.52999999999997"/>
        <n v="402.81"/>
        <n v="356.34"/>
        <n v="232.39"/>
        <n v="300"/>
        <n v="32.54"/>
        <n v="486.98"/>
        <n v="179.34"/>
        <n v="128.80000000000001"/>
        <n v="122.02"/>
        <n v="91.75"/>
        <n v="190.42"/>
        <n v="4278.8599999999997"/>
        <n v="1283.6600000000001"/>
        <n v="1123.2"/>
        <n v="1337.67"/>
        <n v="471.98"/>
        <n v="100"/>
        <n v="4389.32"/>
        <n v="121.62"/>
        <n v="747.05"/>
        <n v="1444.44"/>
        <n v="347.55"/>
        <n v="774.87"/>
        <n v="462.69"/>
        <n v="880.89"/>
        <n v="1634.91"/>
        <n v="1431.53"/>
        <n v="407.22"/>
        <n v="2599.2600000000002"/>
        <n v="1803.03"/>
        <n v="527.5"/>
        <n v="125.98"/>
        <n v="3845.68"/>
        <n v="757.37"/>
        <n v="3898.89"/>
        <n v="1125"/>
        <n v="242.79"/>
        <n v="739.2"/>
        <n v="500"/>
        <n v="2248.35"/>
        <n v="2935.29"/>
        <n v="3734.01"/>
        <n v="325"/>
        <n v="2596.23"/>
        <n v="1767.16"/>
        <n v="6839.34"/>
        <n v="626.5"/>
        <n v="2000"/>
        <n v="121.38"/>
        <n v="73.23"/>
        <n v="30.35"/>
        <n v="450.8"/>
        <n v="-5"/>
        <n v="2412"/>
        <n v="566"/>
        <n v="151.19999999999999"/>
        <n v="25909"/>
        <n v="1498.3"/>
        <n v="528"/>
        <n v="143"/>
        <n v="845.6"/>
        <n v="945"/>
        <n v="774"/>
        <n v="50"/>
        <n v="96"/>
        <n v="9264.32"/>
        <n v="1925.8"/>
        <n v="6000"/>
        <n v="140000"/>
        <n v="60577"/>
        <n v="418.31"/>
        <n v="387.32"/>
        <n v="511.03"/>
        <n v="879.99"/>
        <n v="140.51"/>
        <n v="254.13"/>
        <n v="340.84"/>
        <n v="929.57"/>
        <n v="149.76"/>
        <n v="107.86"/>
        <n v="263.38"/>
        <n v="1928.69"/>
        <n v="420"/>
        <n v="321"/>
        <n v="357"/>
        <n v="11"/>
        <n v="32"/>
        <n v="22"/>
        <n v="60"/>
        <n v="26"/>
        <n v="15"/>
        <n v="17"/>
        <n v="20"/>
        <n v="11.8"/>
        <n v="133.5"/>
        <n v="759.16"/>
        <n v="18.899999999999999"/>
        <n v="3715.4"/>
        <n v="5127.6499999999996"/>
        <n v="2033.22"/>
        <n v="1452.09"/>
        <n v="1742.37"/>
        <n v="1353.45"/>
        <n v="4554.2"/>
        <n v="700"/>
        <n v="2105.5700000000002"/>
        <n v="99.09"/>
        <n v="25.5"/>
        <n v="338.08"/>
        <n v="33.340000000000003"/>
        <n v="27.14"/>
        <n v="438.4"/>
        <n v="775.03"/>
        <n v="751.54"/>
        <n v="313.14"/>
        <n v="187.89"/>
        <n v="469.71"/>
        <n v="782.86"/>
        <n v="195.71"/>
        <n v="219.2"/>
        <n v="125.26"/>
        <n v="164.4"/>
        <n v="352.29"/>
        <n v="274"/>
        <n v="978.57"/>
        <n v="6122.8"/>
        <n v="2244.73"/>
        <n v="338.58"/>
        <n v="5000"/>
        <n v="2750"/>
        <n v="1500"/>
        <n v="613.87"/>
        <n v="4315"/>
        <n v="7010.25"/>
        <n v="1376.83"/>
        <n v="1057.28"/>
        <n v="180.91"/>
        <n v="1410.45"/>
        <n v="120.05"/>
        <n v="290"/>
        <n v="140.9"/>
        <n v="25000"/>
        <n v="53.21"/>
        <n v="87.49"/>
        <n v="192.34"/>
        <n v="297.48"/>
        <n v="69.39"/>
        <n v="841.2"/>
        <n v="1420.96"/>
        <n v="771.53"/>
        <n v="1176.52"/>
        <n v="6495.46"/>
        <n v="3012.79"/>
        <n v="12759.51"/>
        <n v="159.57"/>
        <n v="1928.43"/>
        <n v="3859.35"/>
        <n v="147.63999999999999"/>
        <n v="173.86"/>
        <n v="1412"/>
        <n v="690.21"/>
        <n v="543.71"/>
        <n v="819"/>
        <n v="313.64"/>
        <n v="1069.72"/>
        <n v="440.14"/>
        <n v="961.57"/>
        <n v="481.93"/>
        <n v="523.71"/>
        <n v="1128.72"/>
        <n v="80.52"/>
        <n v="36.99"/>
        <n v="69.180000000000007"/>
        <n v="6715.95"/>
        <n v="756"/>
        <n v="1568.7"/>
        <n v="612"/>
        <n v="0.3"/>
        <n v="6917"/>
        <n v="451.39"/>
        <n v="212.86"/>
        <n v="405"/>
        <n v="7518.02"/>
        <n v="1334.52"/>
        <n v="3077.26"/>
        <n v="703.89"/>
        <n v="746.52"/>
        <n v="478.43"/>
        <n v="298.93"/>
        <n v="1281.1400000000001"/>
        <n v="1067.6199999999999"/>
        <n v="345.53"/>
        <n v="186.05"/>
        <n v="1063.17"/>
        <n v="451.85"/>
        <n v="769.32"/>
        <n v="598.03"/>
        <n v="3681.27"/>
        <n v="1693.15"/>
        <n v="1104.23"/>
        <n v="1251.46"/>
        <n v="1472.31"/>
        <n v="30000"/>
        <n v="1971.43"/>
        <n v="10027.530000000001"/>
        <n v="12173.76"/>
        <n v="1391.29"/>
        <n v="1478.24"/>
        <n v="15072.26"/>
        <n v="6086.88"/>
        <n v="10538.74"/>
        <n v="15782.3"/>
        <n v="6363.43"/>
        <n v="12591.19"/>
        <n v="9889.09"/>
        <n v="21401.45"/>
        <n v="1306.6199999999999"/>
        <n v="6110.37"/>
        <n v="1383.48"/>
        <n v="2223.4499999999998"/>
        <n v="1076.04"/>
        <n v="3409.29"/>
        <n v="1229.76"/>
        <n v="2152.08"/>
        <n v="2075.2199999999998"/>
        <n v="2228.94"/>
        <n v="2305.8000000000002"/>
        <n v="11638.8"/>
        <n v="6401.34"/>
        <n v="11040.12"/>
        <n v="1336.32"/>
        <n v="9000"/>
        <n v="13230"/>
        <n v="2520"/>
        <n v="7056"/>
        <n v="8694"/>
        <n v="10080"/>
        <n v="11340"/>
        <n v="5292"/>
        <n v="4788"/>
        <n v="22500"/>
        <n v="31625"/>
        <n v="21875"/>
        <n v="30594.6"/>
        <n v="54513"/>
        <n v="52650"/>
        <n v="27270"/>
        <n v="23760"/>
        <n v="3304.8"/>
        <n v="3144.2"/>
        <n v="3672"/>
        <n v="27540"/>
        <n v="23736"/>
        <n v="5263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0">
  <r>
    <x v="0"/>
    <x v="0"/>
    <x v="0"/>
  </r>
  <r>
    <x v="0"/>
    <x v="1"/>
    <x v="1"/>
  </r>
  <r>
    <x v="0"/>
    <x v="2"/>
    <x v="2"/>
  </r>
  <r>
    <x v="0"/>
    <x v="3"/>
    <x v="3"/>
  </r>
  <r>
    <x v="0"/>
    <x v="4"/>
    <x v="4"/>
  </r>
  <r>
    <x v="0"/>
    <x v="0"/>
    <x v="0"/>
  </r>
  <r>
    <x v="0"/>
    <x v="5"/>
    <x v="5"/>
  </r>
  <r>
    <x v="0"/>
    <x v="6"/>
    <x v="6"/>
  </r>
  <r>
    <x v="0"/>
    <x v="0"/>
    <x v="0"/>
  </r>
  <r>
    <x v="0"/>
    <x v="1"/>
    <x v="7"/>
  </r>
  <r>
    <x v="0"/>
    <x v="2"/>
    <x v="8"/>
  </r>
  <r>
    <x v="0"/>
    <x v="0"/>
    <x v="0"/>
  </r>
  <r>
    <x v="0"/>
    <x v="7"/>
    <x v="9"/>
  </r>
  <r>
    <x v="0"/>
    <x v="8"/>
    <x v="10"/>
  </r>
  <r>
    <x v="0"/>
    <x v="3"/>
    <x v="11"/>
  </r>
  <r>
    <x v="0"/>
    <x v="1"/>
    <x v="7"/>
  </r>
  <r>
    <x v="0"/>
    <x v="2"/>
    <x v="12"/>
  </r>
  <r>
    <x v="0"/>
    <x v="9"/>
    <x v="7"/>
  </r>
  <r>
    <x v="0"/>
    <x v="0"/>
    <x v="0"/>
  </r>
  <r>
    <x v="0"/>
    <x v="2"/>
    <x v="7"/>
  </r>
  <r>
    <x v="0"/>
    <x v="9"/>
    <x v="7"/>
  </r>
  <r>
    <x v="0"/>
    <x v="10"/>
    <x v="13"/>
  </r>
  <r>
    <x v="0"/>
    <x v="0"/>
    <x v="0"/>
  </r>
  <r>
    <x v="0"/>
    <x v="2"/>
    <x v="7"/>
  </r>
  <r>
    <x v="0"/>
    <x v="9"/>
    <x v="7"/>
  </r>
  <r>
    <x v="0"/>
    <x v="10"/>
    <x v="14"/>
  </r>
  <r>
    <x v="0"/>
    <x v="0"/>
    <x v="0"/>
  </r>
  <r>
    <x v="0"/>
    <x v="11"/>
    <x v="15"/>
  </r>
  <r>
    <x v="0"/>
    <x v="12"/>
    <x v="16"/>
  </r>
  <r>
    <x v="0"/>
    <x v="13"/>
    <x v="17"/>
  </r>
  <r>
    <x v="0"/>
    <x v="14"/>
    <x v="18"/>
  </r>
  <r>
    <x v="0"/>
    <x v="15"/>
    <x v="19"/>
  </r>
  <r>
    <x v="0"/>
    <x v="0"/>
    <x v="0"/>
  </r>
  <r>
    <x v="0"/>
    <x v="16"/>
    <x v="20"/>
  </r>
  <r>
    <x v="0"/>
    <x v="17"/>
    <x v="21"/>
  </r>
  <r>
    <x v="0"/>
    <x v="0"/>
    <x v="0"/>
  </r>
  <r>
    <x v="0"/>
    <x v="18"/>
    <x v="22"/>
  </r>
  <r>
    <x v="0"/>
    <x v="19"/>
    <x v="23"/>
  </r>
  <r>
    <x v="0"/>
    <x v="6"/>
    <x v="24"/>
  </r>
  <r>
    <x v="0"/>
    <x v="0"/>
    <x v="0"/>
  </r>
  <r>
    <x v="0"/>
    <x v="20"/>
    <x v="25"/>
  </r>
  <r>
    <x v="0"/>
    <x v="21"/>
    <x v="26"/>
  </r>
  <r>
    <x v="0"/>
    <x v="0"/>
    <x v="0"/>
  </r>
  <r>
    <x v="0"/>
    <x v="22"/>
    <x v="27"/>
  </r>
  <r>
    <x v="0"/>
    <x v="0"/>
    <x v="0"/>
  </r>
  <r>
    <x v="0"/>
    <x v="23"/>
    <x v="28"/>
  </r>
  <r>
    <x v="0"/>
    <x v="24"/>
    <x v="29"/>
  </r>
  <r>
    <x v="0"/>
    <x v="25"/>
    <x v="30"/>
  </r>
  <r>
    <x v="0"/>
    <x v="26"/>
    <x v="31"/>
  </r>
  <r>
    <x v="0"/>
    <x v="27"/>
    <x v="32"/>
  </r>
  <r>
    <x v="0"/>
    <x v="28"/>
    <x v="33"/>
  </r>
  <r>
    <x v="0"/>
    <x v="3"/>
    <x v="34"/>
  </r>
  <r>
    <x v="0"/>
    <x v="2"/>
    <x v="7"/>
  </r>
  <r>
    <x v="0"/>
    <x v="9"/>
    <x v="7"/>
  </r>
  <r>
    <x v="0"/>
    <x v="29"/>
    <x v="7"/>
  </r>
  <r>
    <x v="0"/>
    <x v="10"/>
    <x v="35"/>
  </r>
  <r>
    <x v="0"/>
    <x v="0"/>
    <x v="0"/>
  </r>
  <r>
    <x v="0"/>
    <x v="23"/>
    <x v="36"/>
  </r>
  <r>
    <x v="0"/>
    <x v="30"/>
    <x v="37"/>
  </r>
  <r>
    <x v="0"/>
    <x v="31"/>
    <x v="38"/>
  </r>
  <r>
    <x v="0"/>
    <x v="32"/>
    <x v="39"/>
  </r>
  <r>
    <x v="0"/>
    <x v="0"/>
    <x v="0"/>
  </r>
  <r>
    <x v="0"/>
    <x v="33"/>
    <x v="40"/>
  </r>
  <r>
    <x v="0"/>
    <x v="0"/>
    <x v="0"/>
  </r>
  <r>
    <x v="0"/>
    <x v="34"/>
    <x v="41"/>
  </r>
  <r>
    <x v="0"/>
    <x v="3"/>
    <x v="42"/>
  </r>
  <r>
    <x v="0"/>
    <x v="0"/>
    <x v="0"/>
  </r>
  <r>
    <x v="0"/>
    <x v="23"/>
    <x v="43"/>
  </r>
  <r>
    <x v="0"/>
    <x v="3"/>
    <x v="44"/>
  </r>
  <r>
    <x v="1"/>
    <x v="0"/>
    <x v="0"/>
  </r>
  <r>
    <x v="1"/>
    <x v="35"/>
    <x v="45"/>
  </r>
  <r>
    <x v="1"/>
    <x v="36"/>
    <x v="46"/>
  </r>
  <r>
    <x v="0"/>
    <x v="0"/>
    <x v="0"/>
  </r>
  <r>
    <x v="0"/>
    <x v="37"/>
    <x v="47"/>
  </r>
  <r>
    <x v="0"/>
    <x v="21"/>
    <x v="48"/>
  </r>
  <r>
    <x v="0"/>
    <x v="38"/>
    <x v="49"/>
  </r>
  <r>
    <x v="0"/>
    <x v="39"/>
    <x v="50"/>
  </r>
  <r>
    <x v="0"/>
    <x v="40"/>
    <x v="51"/>
  </r>
  <r>
    <x v="0"/>
    <x v="0"/>
    <x v="0"/>
  </r>
  <r>
    <x v="0"/>
    <x v="41"/>
    <x v="52"/>
  </r>
  <r>
    <x v="0"/>
    <x v="42"/>
    <x v="53"/>
  </r>
  <r>
    <x v="0"/>
    <x v="0"/>
    <x v="0"/>
  </r>
  <r>
    <x v="0"/>
    <x v="43"/>
    <x v="7"/>
  </r>
  <r>
    <x v="0"/>
    <x v="2"/>
    <x v="7"/>
  </r>
  <r>
    <x v="0"/>
    <x v="44"/>
    <x v="7"/>
  </r>
  <r>
    <x v="0"/>
    <x v="9"/>
    <x v="7"/>
  </r>
  <r>
    <x v="0"/>
    <x v="10"/>
    <x v="54"/>
  </r>
  <r>
    <x v="0"/>
    <x v="0"/>
    <x v="0"/>
  </r>
  <r>
    <x v="0"/>
    <x v="45"/>
    <x v="55"/>
  </r>
  <r>
    <x v="0"/>
    <x v="46"/>
    <x v="56"/>
  </r>
  <r>
    <x v="0"/>
    <x v="47"/>
    <x v="57"/>
  </r>
  <r>
    <x v="0"/>
    <x v="48"/>
    <x v="58"/>
  </r>
  <r>
    <x v="0"/>
    <x v="49"/>
    <x v="59"/>
  </r>
  <r>
    <x v="0"/>
    <x v="3"/>
    <x v="60"/>
  </r>
  <r>
    <x v="0"/>
    <x v="50"/>
    <x v="61"/>
  </r>
  <r>
    <x v="0"/>
    <x v="0"/>
    <x v="0"/>
  </r>
  <r>
    <x v="0"/>
    <x v="43"/>
    <x v="7"/>
  </r>
  <r>
    <x v="0"/>
    <x v="44"/>
    <x v="7"/>
  </r>
  <r>
    <x v="0"/>
    <x v="10"/>
    <x v="62"/>
  </r>
  <r>
    <x v="0"/>
    <x v="9"/>
    <x v="7"/>
  </r>
  <r>
    <x v="0"/>
    <x v="29"/>
    <x v="7"/>
  </r>
  <r>
    <x v="0"/>
    <x v="0"/>
    <x v="0"/>
  </r>
  <r>
    <x v="0"/>
    <x v="37"/>
    <x v="47"/>
  </r>
  <r>
    <x v="2"/>
    <x v="0"/>
    <x v="0"/>
  </r>
  <r>
    <x v="2"/>
    <x v="51"/>
    <x v="63"/>
  </r>
  <r>
    <x v="2"/>
    <x v="52"/>
    <x v="64"/>
  </r>
  <r>
    <x v="2"/>
    <x v="53"/>
    <x v="65"/>
  </r>
  <r>
    <x v="2"/>
    <x v="54"/>
    <x v="66"/>
  </r>
  <r>
    <x v="2"/>
    <x v="55"/>
    <x v="67"/>
  </r>
  <r>
    <x v="2"/>
    <x v="56"/>
    <x v="68"/>
  </r>
  <r>
    <x v="2"/>
    <x v="57"/>
    <x v="69"/>
  </r>
  <r>
    <x v="2"/>
    <x v="3"/>
    <x v="70"/>
  </r>
  <r>
    <x v="3"/>
    <x v="0"/>
    <x v="0"/>
  </r>
  <r>
    <x v="3"/>
    <x v="58"/>
    <x v="71"/>
  </r>
  <r>
    <x v="3"/>
    <x v="59"/>
    <x v="72"/>
  </r>
  <r>
    <x v="3"/>
    <x v="60"/>
    <x v="73"/>
  </r>
  <r>
    <x v="3"/>
    <x v="61"/>
    <x v="74"/>
  </r>
  <r>
    <x v="3"/>
    <x v="62"/>
    <x v="75"/>
  </r>
  <r>
    <x v="3"/>
    <x v="63"/>
    <x v="76"/>
  </r>
  <r>
    <x v="3"/>
    <x v="64"/>
    <x v="77"/>
  </r>
  <r>
    <x v="3"/>
    <x v="3"/>
    <x v="70"/>
  </r>
  <r>
    <x v="4"/>
    <x v="0"/>
    <x v="0"/>
  </r>
  <r>
    <x v="4"/>
    <x v="65"/>
    <x v="78"/>
  </r>
  <r>
    <x v="4"/>
    <x v="66"/>
    <x v="79"/>
  </r>
  <r>
    <x v="4"/>
    <x v="67"/>
    <x v="80"/>
  </r>
  <r>
    <x v="4"/>
    <x v="3"/>
    <x v="70"/>
  </r>
  <r>
    <x v="0"/>
    <x v="0"/>
    <x v="0"/>
  </r>
  <r>
    <x v="0"/>
    <x v="23"/>
    <x v="81"/>
  </r>
  <r>
    <x v="0"/>
    <x v="31"/>
    <x v="82"/>
  </r>
  <r>
    <x v="0"/>
    <x v="68"/>
    <x v="83"/>
  </r>
  <r>
    <x v="0"/>
    <x v="3"/>
    <x v="42"/>
  </r>
  <r>
    <x v="0"/>
    <x v="0"/>
    <x v="0"/>
  </r>
  <r>
    <x v="0"/>
    <x v="69"/>
    <x v="84"/>
  </r>
  <r>
    <x v="0"/>
    <x v="70"/>
    <x v="85"/>
  </r>
  <r>
    <x v="0"/>
    <x v="71"/>
    <x v="86"/>
  </r>
  <r>
    <x v="0"/>
    <x v="72"/>
    <x v="87"/>
  </r>
  <r>
    <x v="0"/>
    <x v="73"/>
    <x v="88"/>
  </r>
  <r>
    <x v="0"/>
    <x v="74"/>
    <x v="89"/>
  </r>
  <r>
    <x v="0"/>
    <x v="3"/>
    <x v="14"/>
  </r>
  <r>
    <x v="0"/>
    <x v="0"/>
    <x v="0"/>
  </r>
  <r>
    <x v="0"/>
    <x v="23"/>
    <x v="90"/>
  </r>
  <r>
    <x v="0"/>
    <x v="31"/>
    <x v="91"/>
  </r>
  <r>
    <x v="0"/>
    <x v="0"/>
    <x v="0"/>
  </r>
  <r>
    <x v="0"/>
    <x v="23"/>
    <x v="92"/>
  </r>
  <r>
    <x v="0"/>
    <x v="31"/>
    <x v="91"/>
  </r>
  <r>
    <x v="0"/>
    <x v="30"/>
    <x v="93"/>
  </r>
  <r>
    <x v="0"/>
    <x v="3"/>
    <x v="14"/>
  </r>
  <r>
    <x v="0"/>
    <x v="0"/>
    <x v="0"/>
  </r>
  <r>
    <x v="0"/>
    <x v="23"/>
    <x v="94"/>
  </r>
  <r>
    <x v="0"/>
    <x v="75"/>
    <x v="95"/>
  </r>
  <r>
    <x v="0"/>
    <x v="76"/>
    <x v="96"/>
  </r>
  <r>
    <x v="0"/>
    <x v="3"/>
    <x v="97"/>
  </r>
  <r>
    <x v="0"/>
    <x v="31"/>
    <x v="98"/>
  </r>
  <r>
    <x v="0"/>
    <x v="0"/>
    <x v="0"/>
  </r>
  <r>
    <x v="0"/>
    <x v="23"/>
    <x v="99"/>
  </r>
  <r>
    <x v="0"/>
    <x v="31"/>
    <x v="100"/>
  </r>
  <r>
    <x v="0"/>
    <x v="75"/>
    <x v="101"/>
  </r>
  <r>
    <x v="0"/>
    <x v="77"/>
    <x v="102"/>
  </r>
  <r>
    <x v="0"/>
    <x v="0"/>
    <x v="0"/>
  </r>
  <r>
    <x v="0"/>
    <x v="45"/>
    <x v="103"/>
  </r>
  <r>
    <x v="0"/>
    <x v="78"/>
    <x v="104"/>
  </r>
  <r>
    <x v="0"/>
    <x v="3"/>
    <x v="105"/>
  </r>
  <r>
    <x v="0"/>
    <x v="0"/>
    <x v="0"/>
  </r>
  <r>
    <x v="0"/>
    <x v="23"/>
    <x v="106"/>
  </r>
  <r>
    <x v="0"/>
    <x v="32"/>
    <x v="107"/>
  </r>
  <r>
    <x v="0"/>
    <x v="79"/>
    <x v="108"/>
  </r>
  <r>
    <x v="0"/>
    <x v="3"/>
    <x v="109"/>
  </r>
  <r>
    <x v="0"/>
    <x v="0"/>
    <x v="0"/>
  </r>
  <r>
    <x v="0"/>
    <x v="80"/>
    <x v="110"/>
  </r>
  <r>
    <x v="0"/>
    <x v="81"/>
    <x v="111"/>
  </r>
  <r>
    <x v="0"/>
    <x v="82"/>
    <x v="112"/>
  </r>
  <r>
    <x v="0"/>
    <x v="83"/>
    <x v="113"/>
  </r>
  <r>
    <x v="0"/>
    <x v="3"/>
    <x v="114"/>
  </r>
  <r>
    <x v="0"/>
    <x v="0"/>
    <x v="0"/>
  </r>
  <r>
    <x v="0"/>
    <x v="70"/>
    <x v="115"/>
  </r>
  <r>
    <x v="0"/>
    <x v="84"/>
    <x v="116"/>
  </r>
  <r>
    <x v="0"/>
    <x v="0"/>
    <x v="0"/>
  </r>
  <r>
    <x v="0"/>
    <x v="45"/>
    <x v="117"/>
  </r>
  <r>
    <x v="0"/>
    <x v="85"/>
    <x v="118"/>
  </r>
  <r>
    <x v="0"/>
    <x v="86"/>
    <x v="119"/>
  </r>
  <r>
    <x v="0"/>
    <x v="87"/>
    <x v="83"/>
  </r>
  <r>
    <x v="0"/>
    <x v="88"/>
    <x v="120"/>
  </r>
  <r>
    <x v="0"/>
    <x v="89"/>
    <x v="121"/>
  </r>
  <r>
    <x v="0"/>
    <x v="78"/>
    <x v="122"/>
  </r>
  <r>
    <x v="0"/>
    <x v="10"/>
    <x v="123"/>
  </r>
  <r>
    <x v="0"/>
    <x v="0"/>
    <x v="0"/>
  </r>
  <r>
    <x v="0"/>
    <x v="23"/>
    <x v="124"/>
  </r>
  <r>
    <x v="0"/>
    <x v="77"/>
    <x v="125"/>
  </r>
  <r>
    <x v="0"/>
    <x v="90"/>
    <x v="126"/>
  </r>
  <r>
    <x v="0"/>
    <x v="0"/>
    <x v="0"/>
  </r>
  <r>
    <x v="0"/>
    <x v="45"/>
    <x v="127"/>
  </r>
  <r>
    <x v="0"/>
    <x v="91"/>
    <x v="128"/>
  </r>
  <r>
    <x v="0"/>
    <x v="78"/>
    <x v="129"/>
  </r>
  <r>
    <x v="0"/>
    <x v="92"/>
    <x v="130"/>
  </r>
  <r>
    <x v="0"/>
    <x v="86"/>
    <x v="131"/>
  </r>
  <r>
    <x v="0"/>
    <x v="3"/>
    <x v="42"/>
  </r>
  <r>
    <x v="0"/>
    <x v="10"/>
    <x v="132"/>
  </r>
  <r>
    <x v="0"/>
    <x v="0"/>
    <x v="0"/>
  </r>
  <r>
    <x v="0"/>
    <x v="38"/>
    <x v="133"/>
  </r>
  <r>
    <x v="0"/>
    <x v="0"/>
    <x v="0"/>
  </r>
  <r>
    <x v="0"/>
    <x v="29"/>
    <x v="7"/>
  </r>
  <r>
    <x v="0"/>
    <x v="43"/>
    <x v="7"/>
  </r>
  <r>
    <x v="0"/>
    <x v="9"/>
    <x v="7"/>
  </r>
  <r>
    <x v="0"/>
    <x v="2"/>
    <x v="7"/>
  </r>
  <r>
    <x v="0"/>
    <x v="10"/>
    <x v="134"/>
  </r>
  <r>
    <x v="0"/>
    <x v="3"/>
    <x v="14"/>
  </r>
  <r>
    <x v="0"/>
    <x v="0"/>
    <x v="0"/>
  </r>
  <r>
    <x v="0"/>
    <x v="29"/>
    <x v="7"/>
  </r>
  <r>
    <x v="0"/>
    <x v="9"/>
    <x v="7"/>
  </r>
  <r>
    <x v="0"/>
    <x v="10"/>
    <x v="135"/>
  </r>
  <r>
    <x v="0"/>
    <x v="0"/>
    <x v="0"/>
  </r>
  <r>
    <x v="0"/>
    <x v="29"/>
    <x v="7"/>
  </r>
  <r>
    <x v="0"/>
    <x v="9"/>
    <x v="7"/>
  </r>
  <r>
    <x v="0"/>
    <x v="10"/>
    <x v="136"/>
  </r>
  <r>
    <x v="2"/>
    <x v="0"/>
    <x v="0"/>
  </r>
  <r>
    <x v="2"/>
    <x v="93"/>
    <x v="137"/>
  </r>
  <r>
    <x v="2"/>
    <x v="94"/>
    <x v="138"/>
  </r>
  <r>
    <x v="2"/>
    <x v="56"/>
    <x v="68"/>
  </r>
  <r>
    <x v="2"/>
    <x v="95"/>
    <x v="139"/>
  </r>
  <r>
    <x v="2"/>
    <x v="96"/>
    <x v="140"/>
  </r>
  <r>
    <x v="2"/>
    <x v="97"/>
    <x v="141"/>
  </r>
  <r>
    <x v="2"/>
    <x v="98"/>
    <x v="142"/>
  </r>
  <r>
    <x v="2"/>
    <x v="99"/>
    <x v="143"/>
  </r>
  <r>
    <x v="2"/>
    <x v="55"/>
    <x v="67"/>
  </r>
  <r>
    <x v="2"/>
    <x v="57"/>
    <x v="144"/>
  </r>
  <r>
    <x v="2"/>
    <x v="54"/>
    <x v="145"/>
  </r>
  <r>
    <x v="2"/>
    <x v="100"/>
    <x v="146"/>
  </r>
  <r>
    <x v="2"/>
    <x v="53"/>
    <x v="147"/>
  </r>
  <r>
    <x v="2"/>
    <x v="3"/>
    <x v="70"/>
  </r>
  <r>
    <x v="0"/>
    <x v="0"/>
    <x v="0"/>
  </r>
  <r>
    <x v="0"/>
    <x v="45"/>
    <x v="148"/>
  </r>
  <r>
    <x v="0"/>
    <x v="91"/>
    <x v="149"/>
  </r>
  <r>
    <x v="0"/>
    <x v="101"/>
    <x v="150"/>
  </r>
  <r>
    <x v="0"/>
    <x v="78"/>
    <x v="151"/>
  </r>
  <r>
    <x v="0"/>
    <x v="102"/>
    <x v="152"/>
  </r>
  <r>
    <x v="0"/>
    <x v="103"/>
    <x v="153"/>
  </r>
  <r>
    <x v="0"/>
    <x v="104"/>
    <x v="154"/>
  </r>
  <r>
    <x v="0"/>
    <x v="105"/>
    <x v="155"/>
  </r>
  <r>
    <x v="0"/>
    <x v="106"/>
    <x v="156"/>
  </r>
  <r>
    <x v="0"/>
    <x v="107"/>
    <x v="157"/>
  </r>
  <r>
    <x v="0"/>
    <x v="108"/>
    <x v="158"/>
  </r>
  <r>
    <x v="0"/>
    <x v="109"/>
    <x v="7"/>
  </r>
  <r>
    <x v="0"/>
    <x v="110"/>
    <x v="159"/>
  </r>
  <r>
    <x v="0"/>
    <x v="111"/>
    <x v="160"/>
  </r>
  <r>
    <x v="0"/>
    <x v="49"/>
    <x v="161"/>
  </r>
  <r>
    <x v="0"/>
    <x v="112"/>
    <x v="162"/>
  </r>
  <r>
    <x v="0"/>
    <x v="113"/>
    <x v="163"/>
  </r>
  <r>
    <x v="0"/>
    <x v="10"/>
    <x v="164"/>
  </r>
  <r>
    <x v="0"/>
    <x v="0"/>
    <x v="0"/>
  </r>
  <r>
    <x v="0"/>
    <x v="23"/>
    <x v="165"/>
  </r>
  <r>
    <x v="0"/>
    <x v="81"/>
    <x v="166"/>
  </r>
  <r>
    <x v="0"/>
    <x v="59"/>
    <x v="167"/>
  </r>
  <r>
    <x v="0"/>
    <x v="58"/>
    <x v="168"/>
  </r>
  <r>
    <x v="0"/>
    <x v="0"/>
    <x v="0"/>
  </r>
  <r>
    <x v="0"/>
    <x v="23"/>
    <x v="169"/>
  </r>
  <r>
    <x v="0"/>
    <x v="3"/>
    <x v="42"/>
  </r>
  <r>
    <x v="0"/>
    <x v="68"/>
    <x v="83"/>
  </r>
  <r>
    <x v="0"/>
    <x v="0"/>
    <x v="0"/>
  </r>
  <r>
    <x v="0"/>
    <x v="33"/>
    <x v="170"/>
  </r>
  <r>
    <x v="0"/>
    <x v="3"/>
    <x v="171"/>
  </r>
  <r>
    <x v="1"/>
    <x v="0"/>
    <x v="0"/>
  </r>
  <r>
    <x v="1"/>
    <x v="114"/>
    <x v="172"/>
  </r>
  <r>
    <x v="1"/>
    <x v="115"/>
    <x v="173"/>
  </r>
  <r>
    <x v="1"/>
    <x v="116"/>
    <x v="174"/>
  </r>
  <r>
    <x v="0"/>
    <x v="0"/>
    <x v="0"/>
  </r>
  <r>
    <x v="0"/>
    <x v="117"/>
    <x v="175"/>
  </r>
  <r>
    <x v="0"/>
    <x v="118"/>
    <x v="176"/>
  </r>
  <r>
    <x v="0"/>
    <x v="119"/>
    <x v="177"/>
  </r>
  <r>
    <x v="5"/>
    <x v="0"/>
    <x v="0"/>
  </r>
  <r>
    <x v="5"/>
    <x v="120"/>
    <x v="178"/>
  </r>
  <r>
    <x v="5"/>
    <x v="121"/>
    <x v="179"/>
  </r>
  <r>
    <x v="5"/>
    <x v="66"/>
    <x v="180"/>
  </r>
  <r>
    <x v="5"/>
    <x v="65"/>
    <x v="181"/>
  </r>
  <r>
    <x v="5"/>
    <x v="122"/>
    <x v="182"/>
  </r>
  <r>
    <x v="5"/>
    <x v="123"/>
    <x v="183"/>
  </r>
  <r>
    <x v="5"/>
    <x v="124"/>
    <x v="184"/>
  </r>
  <r>
    <x v="5"/>
    <x v="125"/>
    <x v="185"/>
  </r>
  <r>
    <x v="5"/>
    <x v="126"/>
    <x v="186"/>
  </r>
  <r>
    <x v="5"/>
    <x v="127"/>
    <x v="187"/>
  </r>
  <r>
    <x v="5"/>
    <x v="67"/>
    <x v="188"/>
  </r>
  <r>
    <x v="5"/>
    <x v="128"/>
    <x v="183"/>
  </r>
  <r>
    <x v="5"/>
    <x v="129"/>
    <x v="189"/>
  </r>
  <r>
    <x v="5"/>
    <x v="130"/>
    <x v="190"/>
  </r>
  <r>
    <x v="5"/>
    <x v="131"/>
    <x v="189"/>
  </r>
  <r>
    <x v="5"/>
    <x v="132"/>
    <x v="191"/>
  </r>
  <r>
    <x v="5"/>
    <x v="133"/>
    <x v="192"/>
  </r>
  <r>
    <x v="5"/>
    <x v="134"/>
    <x v="193"/>
  </r>
  <r>
    <x v="0"/>
    <x v="0"/>
    <x v="0"/>
  </r>
  <r>
    <x v="0"/>
    <x v="79"/>
    <x v="194"/>
  </r>
  <r>
    <x v="0"/>
    <x v="0"/>
    <x v="0"/>
  </r>
  <r>
    <x v="0"/>
    <x v="10"/>
    <x v="195"/>
  </r>
  <r>
    <x v="0"/>
    <x v="0"/>
    <x v="0"/>
  </r>
  <r>
    <x v="0"/>
    <x v="10"/>
    <x v="195"/>
  </r>
  <r>
    <x v="0"/>
    <x v="135"/>
    <x v="196"/>
  </r>
  <r>
    <x v="6"/>
    <x v="0"/>
    <x v="0"/>
  </r>
  <r>
    <x v="6"/>
    <x v="3"/>
    <x v="197"/>
  </r>
  <r>
    <x v="1"/>
    <x v="0"/>
    <x v="0"/>
  </r>
  <r>
    <x v="1"/>
    <x v="136"/>
    <x v="198"/>
  </r>
  <r>
    <x v="7"/>
    <x v="0"/>
    <x v="0"/>
  </r>
  <r>
    <x v="7"/>
    <x v="137"/>
    <x v="199"/>
  </r>
  <r>
    <x v="0"/>
    <x v="0"/>
    <x v="0"/>
  </r>
  <r>
    <x v="0"/>
    <x v="138"/>
    <x v="200"/>
  </r>
  <r>
    <x v="0"/>
    <x v="31"/>
    <x v="201"/>
  </r>
  <r>
    <x v="0"/>
    <x v="139"/>
    <x v="202"/>
  </r>
  <r>
    <x v="0"/>
    <x v="3"/>
    <x v="14"/>
  </r>
  <r>
    <x v="2"/>
    <x v="0"/>
    <x v="0"/>
  </r>
  <r>
    <x v="2"/>
    <x v="133"/>
    <x v="203"/>
  </r>
  <r>
    <x v="2"/>
    <x v="3"/>
    <x v="70"/>
  </r>
  <r>
    <x v="8"/>
    <x v="0"/>
    <x v="0"/>
  </r>
  <r>
    <x v="8"/>
    <x v="7"/>
    <x v="204"/>
  </r>
  <r>
    <x v="8"/>
    <x v="134"/>
    <x v="205"/>
  </r>
  <r>
    <x v="0"/>
    <x v="0"/>
    <x v="0"/>
  </r>
  <r>
    <x v="0"/>
    <x v="140"/>
    <x v="206"/>
  </r>
  <r>
    <x v="0"/>
    <x v="0"/>
    <x v="0"/>
  </r>
  <r>
    <x v="0"/>
    <x v="141"/>
    <x v="207"/>
  </r>
  <r>
    <x v="0"/>
    <x v="0"/>
    <x v="0"/>
  </r>
  <r>
    <x v="0"/>
    <x v="10"/>
    <x v="208"/>
  </r>
  <r>
    <x v="0"/>
    <x v="0"/>
    <x v="0"/>
  </r>
  <r>
    <x v="0"/>
    <x v="10"/>
    <x v="208"/>
  </r>
  <r>
    <x v="0"/>
    <x v="0"/>
    <x v="0"/>
  </r>
  <r>
    <x v="0"/>
    <x v="133"/>
    <x v="209"/>
  </r>
  <r>
    <x v="1"/>
    <x v="0"/>
    <x v="0"/>
  </r>
  <r>
    <x v="1"/>
    <x v="118"/>
    <x v="210"/>
  </r>
  <r>
    <x v="1"/>
    <x v="0"/>
    <x v="0"/>
  </r>
  <r>
    <x v="1"/>
    <x v="115"/>
    <x v="211"/>
  </r>
  <r>
    <x v="1"/>
    <x v="118"/>
    <x v="212"/>
  </r>
  <r>
    <x v="1"/>
    <x v="136"/>
    <x v="213"/>
  </r>
  <r>
    <x v="1"/>
    <x v="37"/>
    <x v="214"/>
  </r>
  <r>
    <x v="7"/>
    <x v="0"/>
    <x v="0"/>
  </r>
  <r>
    <x v="7"/>
    <x v="142"/>
    <x v="215"/>
  </r>
  <r>
    <x v="7"/>
    <x v="143"/>
    <x v="216"/>
  </r>
  <r>
    <x v="7"/>
    <x v="22"/>
    <x v="217"/>
  </r>
  <r>
    <x v="7"/>
    <x v="144"/>
    <x v="218"/>
  </r>
  <r>
    <x v="7"/>
    <x v="61"/>
    <x v="219"/>
  </r>
  <r>
    <x v="7"/>
    <x v="79"/>
    <x v="220"/>
  </r>
  <r>
    <x v="7"/>
    <x v="145"/>
    <x v="221"/>
  </r>
  <r>
    <x v="7"/>
    <x v="146"/>
    <x v="222"/>
  </r>
  <r>
    <x v="7"/>
    <x v="137"/>
    <x v="223"/>
  </r>
  <r>
    <x v="2"/>
    <x v="0"/>
    <x v="0"/>
  </r>
  <r>
    <x v="2"/>
    <x v="147"/>
    <x v="224"/>
  </r>
  <r>
    <x v="2"/>
    <x v="95"/>
    <x v="225"/>
  </r>
  <r>
    <x v="2"/>
    <x v="54"/>
    <x v="226"/>
  </r>
  <r>
    <x v="2"/>
    <x v="99"/>
    <x v="227"/>
  </r>
  <r>
    <x v="2"/>
    <x v="55"/>
    <x v="228"/>
  </r>
  <r>
    <x v="2"/>
    <x v="148"/>
    <x v="229"/>
  </r>
  <r>
    <x v="2"/>
    <x v="57"/>
    <x v="230"/>
  </r>
  <r>
    <x v="2"/>
    <x v="149"/>
    <x v="231"/>
  </r>
  <r>
    <x v="2"/>
    <x v="150"/>
    <x v="232"/>
  </r>
  <r>
    <x v="2"/>
    <x v="56"/>
    <x v="233"/>
  </r>
  <r>
    <x v="2"/>
    <x v="151"/>
    <x v="234"/>
  </r>
  <r>
    <x v="2"/>
    <x v="152"/>
    <x v="235"/>
  </r>
  <r>
    <x v="2"/>
    <x v="93"/>
    <x v="236"/>
  </r>
  <r>
    <x v="2"/>
    <x v="3"/>
    <x v="70"/>
  </r>
  <r>
    <x v="0"/>
    <x v="0"/>
    <x v="0"/>
  </r>
  <r>
    <x v="0"/>
    <x v="153"/>
    <x v="237"/>
  </r>
  <r>
    <x v="0"/>
    <x v="154"/>
    <x v="238"/>
  </r>
  <r>
    <x v="0"/>
    <x v="155"/>
    <x v="239"/>
  </r>
  <r>
    <x v="0"/>
    <x v="0"/>
    <x v="0"/>
  </r>
  <r>
    <x v="0"/>
    <x v="45"/>
    <x v="240"/>
  </r>
  <r>
    <x v="0"/>
    <x v="49"/>
    <x v="241"/>
  </r>
  <r>
    <x v="0"/>
    <x v="156"/>
    <x v="242"/>
  </r>
  <r>
    <x v="0"/>
    <x v="78"/>
    <x v="243"/>
  </r>
  <r>
    <x v="0"/>
    <x v="86"/>
    <x v="7"/>
  </r>
  <r>
    <x v="0"/>
    <x v="104"/>
    <x v="7"/>
  </r>
  <r>
    <x v="0"/>
    <x v="1"/>
    <x v="244"/>
  </r>
  <r>
    <x v="0"/>
    <x v="10"/>
    <x v="245"/>
  </r>
  <r>
    <x v="0"/>
    <x v="0"/>
    <x v="0"/>
  </r>
  <r>
    <x v="0"/>
    <x v="72"/>
    <x v="246"/>
  </r>
  <r>
    <x v="0"/>
    <x v="0"/>
    <x v="0"/>
  </r>
  <r>
    <x v="0"/>
    <x v="22"/>
    <x v="247"/>
  </r>
  <r>
    <x v="0"/>
    <x v="1"/>
    <x v="248"/>
  </r>
  <r>
    <x v="0"/>
    <x v="3"/>
    <x v="197"/>
  </r>
  <r>
    <x v="9"/>
    <x v="0"/>
    <x v="0"/>
  </r>
  <r>
    <x v="9"/>
    <x v="157"/>
    <x v="249"/>
  </r>
  <r>
    <x v="5"/>
    <x v="0"/>
    <x v="0"/>
  </r>
  <r>
    <x v="5"/>
    <x v="125"/>
    <x v="250"/>
  </r>
  <r>
    <x v="5"/>
    <x v="0"/>
    <x v="0"/>
  </r>
  <r>
    <x v="5"/>
    <x v="158"/>
    <x v="251"/>
  </r>
  <r>
    <x v="5"/>
    <x v="122"/>
    <x v="252"/>
  </r>
  <r>
    <x v="5"/>
    <x v="159"/>
    <x v="253"/>
  </r>
  <r>
    <x v="5"/>
    <x v="160"/>
    <x v="254"/>
  </r>
  <r>
    <x v="5"/>
    <x v="120"/>
    <x v="255"/>
  </r>
  <r>
    <x v="5"/>
    <x v="66"/>
    <x v="256"/>
  </r>
  <r>
    <x v="5"/>
    <x v="125"/>
    <x v="257"/>
  </r>
  <r>
    <x v="5"/>
    <x v="161"/>
    <x v="258"/>
  </r>
  <r>
    <x v="5"/>
    <x v="126"/>
    <x v="259"/>
  </r>
  <r>
    <x v="5"/>
    <x v="123"/>
    <x v="260"/>
  </r>
  <r>
    <x v="5"/>
    <x v="162"/>
    <x v="261"/>
  </r>
  <r>
    <x v="5"/>
    <x v="128"/>
    <x v="262"/>
  </r>
  <r>
    <x v="5"/>
    <x v="131"/>
    <x v="263"/>
  </r>
  <r>
    <x v="5"/>
    <x v="163"/>
    <x v="264"/>
  </r>
  <r>
    <x v="5"/>
    <x v="164"/>
    <x v="265"/>
  </r>
  <r>
    <x v="5"/>
    <x v="165"/>
    <x v="266"/>
  </r>
  <r>
    <x v="5"/>
    <x v="166"/>
    <x v="267"/>
  </r>
  <r>
    <x v="5"/>
    <x v="167"/>
    <x v="268"/>
  </r>
  <r>
    <x v="0"/>
    <x v="0"/>
    <x v="0"/>
  </r>
  <r>
    <x v="0"/>
    <x v="10"/>
    <x v="269"/>
  </r>
  <r>
    <x v="10"/>
    <x v="0"/>
    <x v="0"/>
  </r>
  <r>
    <x v="10"/>
    <x v="168"/>
    <x v="270"/>
  </r>
  <r>
    <x v="10"/>
    <x v="122"/>
    <x v="271"/>
  </r>
  <r>
    <x v="10"/>
    <x v="131"/>
    <x v="272"/>
  </r>
  <r>
    <x v="10"/>
    <x v="127"/>
    <x v="273"/>
  </r>
  <r>
    <x v="10"/>
    <x v="162"/>
    <x v="274"/>
  </r>
  <r>
    <x v="10"/>
    <x v="123"/>
    <x v="275"/>
  </r>
  <r>
    <x v="10"/>
    <x v="67"/>
    <x v="276"/>
  </r>
  <r>
    <x v="10"/>
    <x v="159"/>
    <x v="277"/>
  </r>
  <r>
    <x v="10"/>
    <x v="125"/>
    <x v="278"/>
  </r>
  <r>
    <x v="10"/>
    <x v="120"/>
    <x v="279"/>
  </r>
  <r>
    <x v="10"/>
    <x v="128"/>
    <x v="280"/>
  </r>
  <r>
    <x v="10"/>
    <x v="169"/>
    <x v="281"/>
  </r>
  <r>
    <x v="7"/>
    <x v="0"/>
    <x v="0"/>
  </r>
  <r>
    <x v="7"/>
    <x v="157"/>
    <x v="282"/>
  </r>
  <r>
    <x v="4"/>
    <x v="0"/>
    <x v="0"/>
  </r>
  <r>
    <x v="4"/>
    <x v="170"/>
    <x v="283"/>
  </r>
  <r>
    <x v="4"/>
    <x v="17"/>
    <x v="284"/>
  </r>
  <r>
    <x v="4"/>
    <x v="171"/>
    <x v="285"/>
  </r>
  <r>
    <x v="4"/>
    <x v="172"/>
    <x v="286"/>
  </r>
  <r>
    <x v="4"/>
    <x v="173"/>
    <x v="287"/>
  </r>
  <r>
    <x v="4"/>
    <x v="145"/>
    <x v="288"/>
  </r>
  <r>
    <x v="4"/>
    <x v="174"/>
    <x v="289"/>
  </r>
  <r>
    <x v="4"/>
    <x v="175"/>
    <x v="290"/>
  </r>
  <r>
    <x v="4"/>
    <x v="176"/>
    <x v="291"/>
  </r>
  <r>
    <x v="4"/>
    <x v="20"/>
    <x v="292"/>
  </r>
  <r>
    <x v="4"/>
    <x v="177"/>
    <x v="293"/>
  </r>
  <r>
    <x v="4"/>
    <x v="178"/>
    <x v="294"/>
  </r>
  <r>
    <x v="4"/>
    <x v="179"/>
    <x v="295"/>
  </r>
  <r>
    <x v="4"/>
    <x v="0"/>
    <x v="0"/>
  </r>
  <r>
    <x v="4"/>
    <x v="180"/>
    <x v="296"/>
  </r>
  <r>
    <x v="4"/>
    <x v="174"/>
    <x v="297"/>
  </r>
  <r>
    <x v="0"/>
    <x v="0"/>
    <x v="0"/>
  </r>
  <r>
    <x v="0"/>
    <x v="10"/>
    <x v="298"/>
  </r>
  <r>
    <x v="5"/>
    <x v="0"/>
    <x v="0"/>
  </r>
  <r>
    <x v="5"/>
    <x v="130"/>
    <x v="299"/>
  </r>
  <r>
    <x v="5"/>
    <x v="123"/>
    <x v="300"/>
  </r>
  <r>
    <x v="5"/>
    <x v="120"/>
    <x v="301"/>
  </r>
  <r>
    <x v="5"/>
    <x v="159"/>
    <x v="302"/>
  </r>
  <r>
    <x v="5"/>
    <x v="65"/>
    <x v="303"/>
  </r>
  <r>
    <x v="5"/>
    <x v="129"/>
    <x v="304"/>
  </r>
  <r>
    <x v="5"/>
    <x v="67"/>
    <x v="305"/>
  </r>
  <r>
    <x v="5"/>
    <x v="181"/>
    <x v="306"/>
  </r>
  <r>
    <x v="5"/>
    <x v="132"/>
    <x v="307"/>
  </r>
  <r>
    <x v="5"/>
    <x v="133"/>
    <x v="308"/>
  </r>
  <r>
    <x v="5"/>
    <x v="134"/>
    <x v="309"/>
  </r>
  <r>
    <x v="11"/>
    <x v="0"/>
    <x v="0"/>
  </r>
  <r>
    <x v="11"/>
    <x v="136"/>
    <x v="310"/>
  </r>
  <r>
    <x v="11"/>
    <x v="3"/>
    <x v="14"/>
  </r>
  <r>
    <x v="4"/>
    <x v="0"/>
    <x v="0"/>
  </r>
  <r>
    <x v="4"/>
    <x v="182"/>
    <x v="311"/>
  </r>
  <r>
    <x v="4"/>
    <x v="183"/>
    <x v="312"/>
  </r>
  <r>
    <x v="4"/>
    <x v="184"/>
    <x v="313"/>
  </r>
  <r>
    <x v="4"/>
    <x v="185"/>
    <x v="314"/>
  </r>
  <r>
    <x v="4"/>
    <x v="186"/>
    <x v="315"/>
  </r>
  <r>
    <x v="4"/>
    <x v="187"/>
    <x v="316"/>
  </r>
  <r>
    <x v="4"/>
    <x v="188"/>
    <x v="317"/>
  </r>
  <r>
    <x v="4"/>
    <x v="189"/>
    <x v="318"/>
  </r>
  <r>
    <x v="7"/>
    <x v="0"/>
    <x v="0"/>
  </r>
  <r>
    <x v="7"/>
    <x v="190"/>
    <x v="319"/>
  </r>
  <r>
    <x v="3"/>
    <x v="0"/>
    <x v="0"/>
  </r>
  <r>
    <x v="3"/>
    <x v="191"/>
    <x v="320"/>
  </r>
  <r>
    <x v="3"/>
    <x v="3"/>
    <x v="7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P4:Q254" firstHeaderRow="1" firstDataRow="1" firstDataCol="1"/>
  <pivotFields count="3">
    <pivotField axis="axisRow" showAll="0">
      <items count="13">
        <item x="9"/>
        <item x="5"/>
        <item x="6"/>
        <item x="1"/>
        <item x="7"/>
        <item x="11"/>
        <item x="2"/>
        <item x="0"/>
        <item x="4"/>
        <item x="8"/>
        <item x="3"/>
        <item x="10"/>
        <item t="default"/>
      </items>
    </pivotField>
    <pivotField axis="axisRow" showAll="0">
      <items count="193">
        <item x="0"/>
        <item x="74"/>
        <item x="71"/>
        <item x="84"/>
        <item x="72"/>
        <item x="73"/>
        <item x="70"/>
        <item x="34"/>
        <item x="5"/>
        <item x="6"/>
        <item x="41"/>
        <item x="30"/>
        <item x="139"/>
        <item x="64"/>
        <item x="58"/>
        <item x="62"/>
        <item x="60"/>
        <item x="59"/>
        <item x="63"/>
        <item x="61"/>
        <item x="75"/>
        <item x="143"/>
        <item x="24"/>
        <item x="22"/>
        <item x="42"/>
        <item x="82"/>
        <item x="155"/>
        <item x="18"/>
        <item x="83"/>
        <item x="25"/>
        <item x="31"/>
        <item x="153"/>
        <item x="32"/>
        <item x="28"/>
        <item x="81"/>
        <item x="144"/>
        <item x="27"/>
        <item x="142"/>
        <item x="79"/>
        <item x="26"/>
        <item x="76"/>
        <item x="190"/>
        <item x="19"/>
        <item x="154"/>
        <item x="138"/>
        <item x="45"/>
        <item x="80"/>
        <item x="117"/>
        <item x="17"/>
        <item x="179"/>
        <item x="145"/>
        <item x="176"/>
        <item x="175"/>
        <item x="20"/>
        <item x="177"/>
        <item x="21"/>
        <item x="38"/>
        <item x="178"/>
        <item x="40"/>
        <item x="39"/>
        <item x="35"/>
        <item x="36"/>
        <item x="37"/>
        <item x="146"/>
        <item x="180"/>
        <item x="173"/>
        <item x="172"/>
        <item x="174"/>
        <item x="170"/>
        <item x="171"/>
        <item x="157"/>
        <item x="13"/>
        <item x="8"/>
        <item x="191"/>
        <item x="4"/>
        <item x="16"/>
        <item x="14"/>
        <item x="15"/>
        <item x="12"/>
        <item x="11"/>
        <item x="113"/>
        <item x="103"/>
        <item x="3"/>
        <item x="109"/>
        <item x="108"/>
        <item x="107"/>
        <item x="104"/>
        <item x="86"/>
        <item x="69"/>
        <item x="23"/>
        <item x="33"/>
        <item x="105"/>
        <item x="106"/>
        <item x="119"/>
        <item x="118"/>
        <item x="116"/>
        <item x="140"/>
        <item x="136"/>
        <item x="115"/>
        <item x="114"/>
        <item x="87"/>
        <item x="112"/>
        <item x="46"/>
        <item x="10"/>
        <item x="89"/>
        <item x="111"/>
        <item x="85"/>
        <item x="29"/>
        <item x="43"/>
        <item x="2"/>
        <item x="44"/>
        <item x="9"/>
        <item x="110"/>
        <item x="68"/>
        <item x="77"/>
        <item x="90"/>
        <item x="49"/>
        <item x="92"/>
        <item x="1"/>
        <item x="50"/>
        <item x="48"/>
        <item x="78"/>
        <item x="88"/>
        <item x="156"/>
        <item x="91"/>
        <item x="47"/>
        <item x="101"/>
        <item x="137"/>
        <item x="135"/>
        <item x="102"/>
        <item x="7"/>
        <item x="168"/>
        <item x="100"/>
        <item x="147"/>
        <item x="122"/>
        <item x="51"/>
        <item x="95"/>
        <item x="132"/>
        <item x="141"/>
        <item x="133"/>
        <item x="134"/>
        <item x="161"/>
        <item x="187"/>
        <item x="126"/>
        <item x="97"/>
        <item x="54"/>
        <item x="131"/>
        <item x="165"/>
        <item x="127"/>
        <item x="188"/>
        <item x="52"/>
        <item x="99"/>
        <item x="162"/>
        <item x="166"/>
        <item x="160"/>
        <item x="181"/>
        <item x="55"/>
        <item x="148"/>
        <item x="123"/>
        <item x="167"/>
        <item x="67"/>
        <item x="57"/>
        <item x="159"/>
        <item x="164"/>
        <item x="66"/>
        <item x="125"/>
        <item x="163"/>
        <item x="98"/>
        <item x="53"/>
        <item x="149"/>
        <item x="120"/>
        <item x="96"/>
        <item x="128"/>
        <item x="150"/>
        <item x="121"/>
        <item x="169"/>
        <item x="56"/>
        <item x="151"/>
        <item x="130"/>
        <item x="94"/>
        <item x="152"/>
        <item x="65"/>
        <item x="93"/>
        <item x="185"/>
        <item x="129"/>
        <item x="124"/>
        <item x="184"/>
        <item x="158"/>
        <item x="189"/>
        <item x="183"/>
        <item x="182"/>
        <item x="186"/>
        <item t="default"/>
      </items>
    </pivotField>
    <pivotField dataField="1" showAll="0">
      <items count="322">
        <item x="119"/>
        <item x="0"/>
        <item x="244"/>
        <item x="152"/>
        <item x="160"/>
        <item x="157"/>
        <item x="158"/>
        <item x="163"/>
        <item x="159"/>
        <item x="154"/>
        <item x="174"/>
        <item x="156"/>
        <item x="177"/>
        <item x="117"/>
        <item x="153"/>
        <item x="71"/>
        <item x="176"/>
        <item x="238"/>
        <item x="130"/>
        <item x="209"/>
        <item x="155"/>
        <item x="239"/>
        <item x="213"/>
        <item x="116"/>
        <item x="237"/>
        <item x="210"/>
        <item x="24"/>
        <item x="76"/>
        <item x="131"/>
        <item x="49"/>
        <item x="173"/>
        <item x="83"/>
        <item x="146"/>
        <item x="51"/>
        <item x="26"/>
        <item x="60"/>
        <item x="205"/>
        <item x="115"/>
        <item x="85"/>
        <item x="75"/>
        <item x="187"/>
        <item x="98"/>
        <item x="74"/>
        <item x="161"/>
        <item x="50"/>
        <item x="141"/>
        <item x="207"/>
        <item x="29"/>
        <item x="126"/>
        <item x="6"/>
        <item x="224"/>
        <item x="145"/>
        <item x="122"/>
        <item x="221"/>
        <item x="31"/>
        <item x="25"/>
        <item x="188"/>
        <item x="225"/>
        <item x="73"/>
        <item x="203"/>
        <item x="47"/>
        <item x="259"/>
        <item x="182"/>
        <item x="77"/>
        <item x="211"/>
        <item x="185"/>
        <item x="247"/>
        <item x="23"/>
        <item x="186"/>
        <item x="20"/>
        <item x="69"/>
        <item x="103"/>
        <item x="142"/>
        <item x="63"/>
        <item x="147"/>
        <item x="52"/>
        <item x="32"/>
        <item x="190"/>
        <item x="40"/>
        <item x="39"/>
        <item x="206"/>
        <item x="33"/>
        <item x="212"/>
        <item x="19"/>
        <item x="255"/>
        <item x="66"/>
        <item x="70"/>
        <item x="22"/>
        <item x="181"/>
        <item x="230"/>
        <item x="48"/>
        <item x="150"/>
        <item x="109"/>
        <item x="57"/>
        <item x="175"/>
        <item x="194"/>
        <item x="59"/>
        <item x="143"/>
        <item x="258"/>
        <item x="88"/>
        <item x="189"/>
        <item x="68"/>
        <item x="151"/>
        <item x="138"/>
        <item x="30"/>
        <item x="42"/>
        <item x="67"/>
        <item x="248"/>
        <item x="94"/>
        <item x="137"/>
        <item x="149"/>
        <item x="178"/>
        <item x="232"/>
        <item x="118"/>
        <item x="246"/>
        <item x="261"/>
        <item x="38"/>
        <item x="90"/>
        <item x="183"/>
        <item x="82"/>
        <item x="254"/>
        <item x="234"/>
        <item x="72"/>
        <item x="105"/>
        <item x="64"/>
        <item x="139"/>
        <item x="235"/>
        <item x="65"/>
        <item x="97"/>
        <item x="125"/>
        <item x="228"/>
        <item x="17"/>
        <item x="121"/>
        <item x="58"/>
        <item x="263"/>
        <item x="11"/>
        <item x="243"/>
        <item x="198"/>
        <item x="28"/>
        <item x="113"/>
        <item x="45"/>
        <item x="34"/>
        <item x="43"/>
        <item x="227"/>
        <item x="171"/>
        <item x="252"/>
        <item x="53"/>
        <item x="104"/>
        <item x="253"/>
        <item x="86"/>
        <item x="180"/>
        <item x="241"/>
        <item x="100"/>
        <item x="162"/>
        <item x="262"/>
        <item x="216"/>
        <item x="129"/>
        <item x="89"/>
        <item x="179"/>
        <item x="184"/>
        <item x="4"/>
        <item x="10"/>
        <item x="229"/>
        <item x="21"/>
        <item x="214"/>
        <item x="127"/>
        <item x="140"/>
        <item x="91"/>
        <item x="16"/>
        <item x="3"/>
        <item x="144"/>
        <item x="55"/>
        <item x="128"/>
        <item x="56"/>
        <item x="233"/>
        <item x="191"/>
        <item x="44"/>
        <item x="37"/>
        <item x="61"/>
        <item x="14"/>
        <item x="5"/>
        <item x="202"/>
        <item x="260"/>
        <item x="257"/>
        <item x="231"/>
        <item x="287"/>
        <item x="266"/>
        <item x="41"/>
        <item x="80"/>
        <item x="102"/>
        <item x="236"/>
        <item x="217"/>
        <item x="8"/>
        <item x="289"/>
        <item x="267"/>
        <item x="256"/>
        <item x="79"/>
        <item x="283"/>
        <item x="1"/>
        <item x="46"/>
        <item x="250"/>
        <item x="297"/>
        <item x="81"/>
        <item x="169"/>
        <item x="201"/>
        <item x="285"/>
        <item x="273"/>
        <item x="204"/>
        <item x="226"/>
        <item x="215"/>
        <item x="93"/>
        <item x="87"/>
        <item x="167"/>
        <item x="268"/>
        <item x="274"/>
        <item x="124"/>
        <item x="197"/>
        <item x="15"/>
        <item x="242"/>
        <item x="92"/>
        <item x="9"/>
        <item x="265"/>
        <item x="168"/>
        <item x="111"/>
        <item x="96"/>
        <item x="133"/>
        <item x="222"/>
        <item x="148"/>
        <item x="270"/>
        <item x="114"/>
        <item x="166"/>
        <item x="291"/>
        <item x="172"/>
        <item x="290"/>
        <item x="286"/>
        <item x="292"/>
        <item x="193"/>
        <item x="106"/>
        <item x="12"/>
        <item x="293"/>
        <item x="36"/>
        <item x="2"/>
        <item x="120"/>
        <item x="13"/>
        <item x="300"/>
        <item x="110"/>
        <item x="95"/>
        <item x="18"/>
        <item x="196"/>
        <item x="35"/>
        <item x="107"/>
        <item x="219"/>
        <item x="251"/>
        <item x="316"/>
        <item x="315"/>
        <item x="288"/>
        <item x="317"/>
        <item x="264"/>
        <item x="164"/>
        <item x="108"/>
        <item x="99"/>
        <item x="223"/>
        <item x="101"/>
        <item x="78"/>
        <item x="199"/>
        <item x="84"/>
        <item x="170"/>
        <item x="306"/>
        <item x="195"/>
        <item x="27"/>
        <item x="62"/>
        <item x="165"/>
        <item x="320"/>
        <item x="305"/>
        <item x="134"/>
        <item x="276"/>
        <item x="284"/>
        <item x="192"/>
        <item x="279"/>
        <item x="295"/>
        <item x="218"/>
        <item x="240"/>
        <item x="112"/>
        <item x="245"/>
        <item x="200"/>
        <item x="301"/>
        <item x="54"/>
        <item x="249"/>
        <item x="302"/>
        <item x="298"/>
        <item x="132"/>
        <item x="281"/>
        <item x="271"/>
        <item x="303"/>
        <item x="277"/>
        <item x="296"/>
        <item x="304"/>
        <item x="294"/>
        <item x="272"/>
        <item x="280"/>
        <item x="220"/>
        <item x="299"/>
        <item x="275"/>
        <item x="278"/>
        <item x="282"/>
        <item x="309"/>
        <item x="307"/>
        <item x="319"/>
        <item x="314"/>
        <item x="208"/>
        <item x="123"/>
        <item x="313"/>
        <item x="318"/>
        <item x="269"/>
        <item x="310"/>
        <item x="308"/>
        <item x="312"/>
        <item x="311"/>
        <item x="136"/>
        <item x="135"/>
        <item x="7"/>
        <item t="default"/>
      </items>
    </pivotField>
  </pivotFields>
  <rowFields count="2">
    <field x="0"/>
    <field x="1"/>
  </rowFields>
  <rowItems count="250">
    <i>
      <x/>
    </i>
    <i r="1">
      <x/>
    </i>
    <i r="1">
      <x v="70"/>
    </i>
    <i>
      <x v="1"/>
    </i>
    <i r="1">
      <x/>
    </i>
    <i r="1">
      <x v="134"/>
    </i>
    <i r="1">
      <x v="137"/>
    </i>
    <i r="1">
      <x v="139"/>
    </i>
    <i r="1">
      <x v="140"/>
    </i>
    <i r="1">
      <x v="141"/>
    </i>
    <i r="1">
      <x v="143"/>
    </i>
    <i r="1">
      <x v="146"/>
    </i>
    <i r="1">
      <x v="147"/>
    </i>
    <i r="1">
      <x v="148"/>
    </i>
    <i r="1">
      <x v="152"/>
    </i>
    <i r="1">
      <x v="153"/>
    </i>
    <i r="1">
      <x v="154"/>
    </i>
    <i r="1">
      <x v="155"/>
    </i>
    <i r="1">
      <x v="158"/>
    </i>
    <i r="1">
      <x v="159"/>
    </i>
    <i r="1">
      <x v="160"/>
    </i>
    <i r="1">
      <x v="162"/>
    </i>
    <i r="1">
      <x v="163"/>
    </i>
    <i r="1">
      <x v="164"/>
    </i>
    <i r="1">
      <x v="165"/>
    </i>
    <i r="1">
      <x v="166"/>
    </i>
    <i r="1">
      <x v="170"/>
    </i>
    <i r="1">
      <x v="172"/>
    </i>
    <i r="1">
      <x v="174"/>
    </i>
    <i r="1">
      <x v="178"/>
    </i>
    <i r="1">
      <x v="181"/>
    </i>
    <i r="1">
      <x v="184"/>
    </i>
    <i r="1">
      <x v="185"/>
    </i>
    <i r="1">
      <x v="187"/>
    </i>
    <i>
      <x v="2"/>
    </i>
    <i r="1">
      <x/>
    </i>
    <i r="1">
      <x v="82"/>
    </i>
    <i>
      <x v="3"/>
    </i>
    <i r="1">
      <x/>
    </i>
    <i r="1">
      <x v="60"/>
    </i>
    <i r="1">
      <x v="61"/>
    </i>
    <i r="1">
      <x v="62"/>
    </i>
    <i r="1">
      <x v="94"/>
    </i>
    <i r="1">
      <x v="95"/>
    </i>
    <i r="1">
      <x v="97"/>
    </i>
    <i r="1">
      <x v="98"/>
    </i>
    <i r="1">
      <x v="99"/>
    </i>
    <i>
      <x v="4"/>
    </i>
    <i r="1">
      <x/>
    </i>
    <i r="1">
      <x v="19"/>
    </i>
    <i r="1">
      <x v="21"/>
    </i>
    <i r="1">
      <x v="23"/>
    </i>
    <i r="1">
      <x v="35"/>
    </i>
    <i r="1">
      <x v="37"/>
    </i>
    <i r="1">
      <x v="38"/>
    </i>
    <i r="1">
      <x v="41"/>
    </i>
    <i r="1">
      <x v="50"/>
    </i>
    <i r="1">
      <x v="63"/>
    </i>
    <i r="1">
      <x v="70"/>
    </i>
    <i r="1">
      <x v="127"/>
    </i>
    <i>
      <x v="5"/>
    </i>
    <i r="1">
      <x/>
    </i>
    <i r="1">
      <x v="82"/>
    </i>
    <i r="1">
      <x v="97"/>
    </i>
    <i>
      <x v="6"/>
    </i>
    <i r="1">
      <x/>
    </i>
    <i r="1">
      <x v="82"/>
    </i>
    <i r="1">
      <x v="132"/>
    </i>
    <i r="1">
      <x v="133"/>
    </i>
    <i r="1">
      <x v="135"/>
    </i>
    <i r="1">
      <x v="136"/>
    </i>
    <i r="1">
      <x v="139"/>
    </i>
    <i r="1">
      <x v="144"/>
    </i>
    <i r="1">
      <x v="145"/>
    </i>
    <i r="1">
      <x v="150"/>
    </i>
    <i r="1">
      <x v="151"/>
    </i>
    <i r="1">
      <x v="156"/>
    </i>
    <i r="1">
      <x v="157"/>
    </i>
    <i r="1">
      <x v="161"/>
    </i>
    <i r="1">
      <x v="167"/>
    </i>
    <i r="1">
      <x v="168"/>
    </i>
    <i r="1">
      <x v="169"/>
    </i>
    <i r="1">
      <x v="171"/>
    </i>
    <i r="1">
      <x v="173"/>
    </i>
    <i r="1">
      <x v="176"/>
    </i>
    <i r="1">
      <x v="177"/>
    </i>
    <i r="1">
      <x v="179"/>
    </i>
    <i r="1">
      <x v="180"/>
    </i>
    <i r="1">
      <x v="182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7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6"/>
    </i>
    <i r="1">
      <x v="38"/>
    </i>
    <i r="1">
      <x v="39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53"/>
    </i>
    <i r="1">
      <x v="55"/>
    </i>
    <i r="1">
      <x v="56"/>
    </i>
    <i r="1">
      <x v="58"/>
    </i>
    <i r="1">
      <x v="59"/>
    </i>
    <i r="1">
      <x v="62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6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8"/>
    </i>
    <i r="1">
      <x v="129"/>
    </i>
    <i r="1">
      <x v="130"/>
    </i>
    <i r="1">
      <x v="138"/>
    </i>
    <i r="1">
      <x v="139"/>
    </i>
    <i>
      <x v="8"/>
    </i>
    <i r="1">
      <x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7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82"/>
    </i>
    <i r="1">
      <x v="142"/>
    </i>
    <i r="1">
      <x v="149"/>
    </i>
    <i r="1">
      <x v="160"/>
    </i>
    <i r="1">
      <x v="164"/>
    </i>
    <i r="1">
      <x v="181"/>
    </i>
    <i r="1">
      <x v="183"/>
    </i>
    <i r="1">
      <x v="186"/>
    </i>
    <i r="1">
      <x v="188"/>
    </i>
    <i r="1">
      <x v="189"/>
    </i>
    <i r="1">
      <x v="190"/>
    </i>
    <i r="1">
      <x v="191"/>
    </i>
    <i>
      <x v="9"/>
    </i>
    <i r="1">
      <x/>
    </i>
    <i r="1">
      <x v="130"/>
    </i>
    <i r="1">
      <x v="140"/>
    </i>
    <i>
      <x v="10"/>
    </i>
    <i r="1">
      <x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73"/>
    </i>
    <i r="1">
      <x v="82"/>
    </i>
    <i>
      <x v="11"/>
    </i>
    <i r="1">
      <x/>
    </i>
    <i r="1">
      <x v="131"/>
    </i>
    <i r="1">
      <x v="134"/>
    </i>
    <i r="1">
      <x v="146"/>
    </i>
    <i r="1">
      <x v="148"/>
    </i>
    <i r="1">
      <x v="152"/>
    </i>
    <i r="1">
      <x v="158"/>
    </i>
    <i r="1">
      <x v="160"/>
    </i>
    <i r="1">
      <x v="162"/>
    </i>
    <i r="1">
      <x v="165"/>
    </i>
    <i r="1">
      <x v="170"/>
    </i>
    <i r="1">
      <x v="172"/>
    </i>
    <i r="1">
      <x v="175"/>
    </i>
    <i t="grand">
      <x/>
    </i>
  </rowItems>
  <colItems count="1">
    <i/>
  </colItems>
  <dataFields count="1">
    <dataField name="Сумма по полю Сумма" fld="2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464"/>
  <sheetViews>
    <sheetView tabSelected="1" topLeftCell="E85" workbookViewId="0">
      <selection activeCell="O28" sqref="O28"/>
    </sheetView>
  </sheetViews>
  <sheetFormatPr defaultRowHeight="11.25"/>
  <cols>
    <col min="1" max="1" width="2.83203125" customWidth="1"/>
    <col min="2" max="2" width="50" customWidth="1"/>
    <col min="3" max="3" width="19.6640625" customWidth="1"/>
    <col min="4" max="4" width="14.83203125" customWidth="1"/>
    <col min="5" max="5" width="12" customWidth="1"/>
    <col min="6" max="6" width="12.33203125" customWidth="1"/>
    <col min="7" max="7" width="12" customWidth="1"/>
    <col min="8" max="8" width="11.5" customWidth="1"/>
    <col min="9" max="9" width="14.6640625" customWidth="1"/>
    <col min="12" max="12" width="30.1640625" customWidth="1"/>
    <col min="13" max="13" width="41.1640625" customWidth="1"/>
    <col min="14" max="14" width="21.5" customWidth="1"/>
    <col min="15" max="15" width="24.6640625" customWidth="1"/>
    <col min="16" max="16" width="46.5" customWidth="1"/>
    <col min="17" max="17" width="22.5" customWidth="1"/>
  </cols>
  <sheetData>
    <row r="1" spans="2:17" ht="15.75">
      <c r="B1" s="11" t="s">
        <v>0</v>
      </c>
      <c r="C1" s="11"/>
    </row>
    <row r="3" spans="2:17" ht="12.75">
      <c r="B3" s="1" t="s">
        <v>1</v>
      </c>
      <c r="C3" s="12" t="s">
        <v>2</v>
      </c>
      <c r="D3" s="12"/>
      <c r="E3" s="12" t="s">
        <v>3</v>
      </c>
      <c r="F3" s="12"/>
      <c r="G3" s="12" t="s">
        <v>4</v>
      </c>
      <c r="H3" s="12"/>
      <c r="I3" s="3" t="s">
        <v>5</v>
      </c>
    </row>
    <row r="4" spans="2:17" ht="12.75">
      <c r="B4" s="1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9</v>
      </c>
      <c r="H4" s="2" t="s">
        <v>10</v>
      </c>
      <c r="I4" s="3"/>
      <c r="J4" s="13" t="s">
        <v>1506</v>
      </c>
      <c r="K4" s="13" t="s">
        <v>1510</v>
      </c>
      <c r="L4" s="14" t="s">
        <v>2</v>
      </c>
      <c r="M4" s="14" t="s">
        <v>6</v>
      </c>
      <c r="N4" s="14" t="s">
        <v>1511</v>
      </c>
      <c r="O4" s="13" t="s">
        <v>1512</v>
      </c>
      <c r="P4" s="15" t="s">
        <v>1507</v>
      </c>
      <c r="Q4" t="s">
        <v>1509</v>
      </c>
    </row>
    <row r="5" spans="2:17" ht="12.75">
      <c r="B5" s="4" t="s">
        <v>11</v>
      </c>
      <c r="C5" s="9" t="s">
        <v>12</v>
      </c>
      <c r="D5" s="9"/>
      <c r="E5" s="10" t="s">
        <v>13</v>
      </c>
      <c r="F5" s="10"/>
      <c r="G5" s="10" t="s">
        <v>14</v>
      </c>
      <c r="H5" s="10"/>
      <c r="I5" s="5">
        <v>5410.14</v>
      </c>
      <c r="J5" t="str">
        <f>IF(LEFTB(B5,11)="Расх. накл.","н","т")</f>
        <v>н</v>
      </c>
      <c r="L5" t="str">
        <f>IF($J5="н",$C5,L4)</f>
        <v>Розница</v>
      </c>
      <c r="M5" t="str">
        <f>IF($J5="н","",$B5)</f>
        <v/>
      </c>
      <c r="N5">
        <f>IF($J5="н",0,VALUE(SUBSTITUTE($I5,".",",")))</f>
        <v>0</v>
      </c>
      <c r="P5" s="16" t="s">
        <v>1262</v>
      </c>
      <c r="Q5" s="18">
        <v>7518.02</v>
      </c>
    </row>
    <row r="6" spans="2:17" ht="12.75">
      <c r="B6" s="6" t="s">
        <v>15</v>
      </c>
      <c r="C6" s="7" t="s">
        <v>16</v>
      </c>
      <c r="D6" s="7" t="s">
        <v>17</v>
      </c>
      <c r="E6" s="7" t="s">
        <v>18</v>
      </c>
      <c r="F6" s="7" t="s">
        <v>18</v>
      </c>
      <c r="G6" s="7" t="s">
        <v>19</v>
      </c>
      <c r="H6" s="7" t="s">
        <v>20</v>
      </c>
      <c r="I6" s="8">
        <v>1325</v>
      </c>
      <c r="J6" t="str">
        <f t="shared" ref="J6:J69" si="0">IF(LEFTB(B6,11)="Расх. накл.","н","т")</f>
        <v>т</v>
      </c>
      <c r="L6" t="str">
        <f t="shared" ref="L6:L69" si="1">IF($J6="н",$C6,L5)</f>
        <v>Розница</v>
      </c>
      <c r="M6" t="str">
        <f t="shared" ref="M6:M69" si="2">IF($J6="н","",$B6)</f>
        <v xml:space="preserve">    Строительные материалы</v>
      </c>
      <c r="N6">
        <f t="shared" ref="N6:N69" si="3">IF($J6="н",0,VALUE(SUBSTITUTE($I6,".",",")))</f>
        <v>1325</v>
      </c>
      <c r="P6" s="17"/>
      <c r="Q6" s="18">
        <v>0</v>
      </c>
    </row>
    <row r="7" spans="2:17" ht="12.75">
      <c r="B7" s="6" t="s">
        <v>21</v>
      </c>
      <c r="C7" s="7" t="s">
        <v>22</v>
      </c>
      <c r="D7" s="7" t="s">
        <v>17</v>
      </c>
      <c r="E7" s="7" t="s">
        <v>23</v>
      </c>
      <c r="F7" s="7" t="s">
        <v>24</v>
      </c>
      <c r="G7" s="7" t="s">
        <v>25</v>
      </c>
      <c r="H7" s="7" t="s">
        <v>26</v>
      </c>
      <c r="I7" s="8">
        <v>2380</v>
      </c>
      <c r="J7" t="str">
        <f t="shared" si="0"/>
        <v>т</v>
      </c>
      <c r="L7" t="str">
        <f t="shared" si="1"/>
        <v>Розница</v>
      </c>
      <c r="M7" t="str">
        <f t="shared" si="2"/>
        <v xml:space="preserve">    Работа бригады №1 Олег,Коля</v>
      </c>
      <c r="N7">
        <f t="shared" si="3"/>
        <v>2380</v>
      </c>
      <c r="P7" s="17" t="s">
        <v>1265</v>
      </c>
      <c r="Q7" s="18">
        <v>7518.02</v>
      </c>
    </row>
    <row r="8" spans="2:17" ht="12.75">
      <c r="B8" s="6" t="s">
        <v>27</v>
      </c>
      <c r="C8" s="7" t="s">
        <v>16</v>
      </c>
      <c r="D8" s="7" t="s">
        <v>17</v>
      </c>
      <c r="E8" s="7" t="s">
        <v>28</v>
      </c>
      <c r="F8" s="7" t="s">
        <v>28</v>
      </c>
      <c r="G8" s="7" t="s">
        <v>29</v>
      </c>
      <c r="H8" s="7" t="s">
        <v>29</v>
      </c>
      <c r="I8" s="8">
        <v>900</v>
      </c>
      <c r="J8" t="str">
        <f t="shared" si="0"/>
        <v>т</v>
      </c>
      <c r="L8" t="str">
        <f t="shared" si="1"/>
        <v>Розница</v>
      </c>
      <c r="M8" t="str">
        <f t="shared" si="2"/>
        <v xml:space="preserve">    Доставка товара</v>
      </c>
      <c r="N8">
        <f t="shared" si="3"/>
        <v>900</v>
      </c>
      <c r="P8" s="16" t="s">
        <v>936</v>
      </c>
      <c r="Q8" s="18">
        <v>175822.21</v>
      </c>
    </row>
    <row r="9" spans="2:17" ht="12.75">
      <c r="B9" s="6" t="s">
        <v>30</v>
      </c>
      <c r="C9" s="7" t="s">
        <v>31</v>
      </c>
      <c r="D9" s="7" t="s">
        <v>32</v>
      </c>
      <c r="E9" s="7" t="s">
        <v>33</v>
      </c>
      <c r="F9" s="7" t="s">
        <v>34</v>
      </c>
      <c r="G9" s="7" t="s">
        <v>35</v>
      </c>
      <c r="H9" s="7" t="s">
        <v>36</v>
      </c>
      <c r="I9" s="8">
        <v>805.14</v>
      </c>
      <c r="J9" t="str">
        <f t="shared" si="0"/>
        <v>т</v>
      </c>
      <c r="L9" t="str">
        <f t="shared" si="1"/>
        <v>Розница</v>
      </c>
      <c r="M9" t="str">
        <f t="shared" si="2"/>
        <v xml:space="preserve">    RAL Цинк констр. 210мм</v>
      </c>
      <c r="N9">
        <f t="shared" si="3"/>
        <v>805.14</v>
      </c>
      <c r="P9" s="17"/>
      <c r="Q9" s="18">
        <v>0</v>
      </c>
    </row>
    <row r="10" spans="2:17" ht="12.75">
      <c r="B10" s="4" t="s">
        <v>37</v>
      </c>
      <c r="C10" s="9" t="s">
        <v>12</v>
      </c>
      <c r="D10" s="9"/>
      <c r="E10" s="10" t="s">
        <v>38</v>
      </c>
      <c r="F10" s="10"/>
      <c r="G10" s="10" t="s">
        <v>39</v>
      </c>
      <c r="H10" s="10"/>
      <c r="I10" s="5">
        <v>1196.1400000000001</v>
      </c>
      <c r="J10" t="str">
        <f t="shared" si="0"/>
        <v>н</v>
      </c>
      <c r="L10" t="str">
        <f t="shared" si="1"/>
        <v>Розница</v>
      </c>
      <c r="M10" t="str">
        <f t="shared" si="2"/>
        <v/>
      </c>
      <c r="N10">
        <f t="shared" si="3"/>
        <v>0</v>
      </c>
      <c r="P10" s="17" t="s">
        <v>953</v>
      </c>
      <c r="Q10" s="18">
        <v>891.78</v>
      </c>
    </row>
    <row r="11" spans="2:17" ht="12.75">
      <c r="B11" s="6" t="s">
        <v>40</v>
      </c>
      <c r="C11" s="7" t="s">
        <v>41</v>
      </c>
      <c r="D11" s="7" t="s">
        <v>32</v>
      </c>
      <c r="E11" s="7" t="s">
        <v>42</v>
      </c>
      <c r="F11" s="7" t="s">
        <v>43</v>
      </c>
      <c r="G11" s="7" t="s">
        <v>44</v>
      </c>
      <c r="H11" s="7" t="s">
        <v>45</v>
      </c>
      <c r="I11" s="8">
        <v>1051.49</v>
      </c>
      <c r="J11" t="str">
        <f t="shared" si="0"/>
        <v>т</v>
      </c>
      <c r="L11" t="str">
        <f t="shared" si="1"/>
        <v>Розница</v>
      </c>
      <c r="M11" t="str">
        <f t="shared" si="2"/>
        <v xml:space="preserve">    8017 RAL констр. 100мм коричн.</v>
      </c>
      <c r="N11">
        <f t="shared" si="3"/>
        <v>1051.49</v>
      </c>
      <c r="P11" s="17" t="s">
        <v>996</v>
      </c>
      <c r="Q11" s="18">
        <v>23478.57</v>
      </c>
    </row>
    <row r="12" spans="2:17" ht="12.75">
      <c r="B12" s="6" t="s">
        <v>46</v>
      </c>
      <c r="C12" s="7" t="s">
        <v>47</v>
      </c>
      <c r="D12" s="7" t="s">
        <v>32</v>
      </c>
      <c r="E12" s="7" t="s">
        <v>48</v>
      </c>
      <c r="F12" s="7" t="s">
        <v>49</v>
      </c>
      <c r="G12" s="7" t="s">
        <v>50</v>
      </c>
      <c r="H12" s="7" t="s">
        <v>51</v>
      </c>
      <c r="I12" s="8">
        <v>144.65</v>
      </c>
      <c r="J12" t="str">
        <f t="shared" si="0"/>
        <v>т</v>
      </c>
      <c r="L12" t="str">
        <f t="shared" si="1"/>
        <v>Розница</v>
      </c>
      <c r="M12" t="str">
        <f t="shared" si="2"/>
        <v xml:space="preserve">    8017 RAL констр. 130мм коричн.</v>
      </c>
      <c r="N12">
        <f t="shared" si="3"/>
        <v>144.65</v>
      </c>
      <c r="P12" s="17" t="s">
        <v>1001</v>
      </c>
      <c r="Q12" s="18">
        <v>37747.800000000003</v>
      </c>
    </row>
    <row r="13" spans="2:17" ht="12.75">
      <c r="B13" s="4" t="s">
        <v>52</v>
      </c>
      <c r="C13" s="9" t="s">
        <v>12</v>
      </c>
      <c r="D13" s="9"/>
      <c r="E13" s="10" t="s">
        <v>53</v>
      </c>
      <c r="F13" s="10"/>
      <c r="G13" s="10" t="s">
        <v>54</v>
      </c>
      <c r="H13" s="10"/>
      <c r="I13" s="5">
        <v>1195</v>
      </c>
      <c r="J13" t="str">
        <f t="shared" si="0"/>
        <v>н</v>
      </c>
      <c r="L13" t="str">
        <f t="shared" si="1"/>
        <v>Розница</v>
      </c>
      <c r="M13" t="str">
        <f t="shared" si="2"/>
        <v/>
      </c>
      <c r="N13">
        <f t="shared" si="3"/>
        <v>0</v>
      </c>
      <c r="P13" s="17" t="s">
        <v>1006</v>
      </c>
      <c r="Q13" s="18">
        <v>24119.73</v>
      </c>
    </row>
    <row r="14" spans="2:17" ht="12.75">
      <c r="B14" s="6" t="s">
        <v>15</v>
      </c>
      <c r="C14" s="7" t="s">
        <v>16</v>
      </c>
      <c r="D14" s="7" t="s">
        <v>17</v>
      </c>
      <c r="E14" s="7" t="s">
        <v>55</v>
      </c>
      <c r="F14" s="7" t="s">
        <v>55</v>
      </c>
      <c r="G14" s="7" t="s">
        <v>56</v>
      </c>
      <c r="H14" s="7" t="s">
        <v>55</v>
      </c>
      <c r="I14" s="7" t="s">
        <v>29</v>
      </c>
      <c r="J14" t="str">
        <f t="shared" si="0"/>
        <v>т</v>
      </c>
      <c r="L14" t="str">
        <f t="shared" si="1"/>
        <v>Розница</v>
      </c>
      <c r="M14" t="str">
        <f t="shared" si="2"/>
        <v xml:space="preserve">    Строительные материалы</v>
      </c>
      <c r="N14" t="e">
        <f t="shared" si="3"/>
        <v>#VALUE!</v>
      </c>
      <c r="P14" s="17" t="s">
        <v>1302</v>
      </c>
      <c r="Q14" s="18">
        <v>345.53</v>
      </c>
    </row>
    <row r="15" spans="2:17" ht="12.75">
      <c r="B15" s="6" t="s">
        <v>21</v>
      </c>
      <c r="C15" s="7" t="s">
        <v>22</v>
      </c>
      <c r="D15" s="7" t="s">
        <v>17</v>
      </c>
      <c r="E15" s="7" t="s">
        <v>57</v>
      </c>
      <c r="F15" s="7" t="s">
        <v>58</v>
      </c>
      <c r="G15" s="7" t="s">
        <v>59</v>
      </c>
      <c r="H15" s="7" t="s">
        <v>60</v>
      </c>
      <c r="I15" s="8">
        <v>1195</v>
      </c>
      <c r="J15" t="str">
        <f t="shared" si="0"/>
        <v>т</v>
      </c>
      <c r="L15" t="str">
        <f t="shared" si="1"/>
        <v>Розница</v>
      </c>
      <c r="M15" t="str">
        <f t="shared" si="2"/>
        <v xml:space="preserve">    Работа бригады №1 Олег,Коля</v>
      </c>
      <c r="N15">
        <f t="shared" si="3"/>
        <v>1195</v>
      </c>
      <c r="P15" s="17" t="s">
        <v>970</v>
      </c>
      <c r="Q15" s="18">
        <v>405.25</v>
      </c>
    </row>
    <row r="16" spans="2:17" ht="12.75">
      <c r="B16" s="4" t="s">
        <v>61</v>
      </c>
      <c r="C16" s="9" t="s">
        <v>12</v>
      </c>
      <c r="D16" s="9"/>
      <c r="E16" s="10" t="s">
        <v>62</v>
      </c>
      <c r="F16" s="10"/>
      <c r="G16" s="10" t="s">
        <v>63</v>
      </c>
      <c r="H16" s="10"/>
      <c r="I16" s="5">
        <v>5370.83</v>
      </c>
      <c r="J16" t="str">
        <f t="shared" si="0"/>
        <v>н</v>
      </c>
      <c r="L16" t="str">
        <f t="shared" si="1"/>
        <v>Розница</v>
      </c>
      <c r="M16" t="str">
        <f t="shared" si="2"/>
        <v/>
      </c>
      <c r="N16">
        <f t="shared" si="3"/>
        <v>0</v>
      </c>
      <c r="P16" s="17" t="s">
        <v>993</v>
      </c>
      <c r="Q16" s="18">
        <v>950.31999999999994</v>
      </c>
    </row>
    <row r="17" spans="2:17" ht="12.75">
      <c r="B17" s="6" t="s">
        <v>64</v>
      </c>
      <c r="C17" s="7" t="s">
        <v>65</v>
      </c>
      <c r="D17" s="7" t="s">
        <v>66</v>
      </c>
      <c r="E17" s="7" t="s">
        <v>67</v>
      </c>
      <c r="F17" s="7" t="s">
        <v>68</v>
      </c>
      <c r="G17" s="7" t="s">
        <v>69</v>
      </c>
      <c r="H17" s="7" t="s">
        <v>70</v>
      </c>
      <c r="I17" s="8">
        <v>1682.33</v>
      </c>
      <c r="J17" t="str">
        <f t="shared" si="0"/>
        <v>т</v>
      </c>
      <c r="L17" t="str">
        <f t="shared" si="1"/>
        <v>Розница</v>
      </c>
      <c r="M17" t="str">
        <f t="shared" si="2"/>
        <v xml:space="preserve">    Цинк Профнастил оцинкованный/22</v>
      </c>
      <c r="N17">
        <f t="shared" si="3"/>
        <v>1682.33</v>
      </c>
      <c r="P17" s="17" t="s">
        <v>1333</v>
      </c>
      <c r="Q17" s="18">
        <v>1104.23</v>
      </c>
    </row>
    <row r="18" spans="2:17" ht="12.75">
      <c r="B18" s="6" t="s">
        <v>71</v>
      </c>
      <c r="C18" s="7" t="s">
        <v>72</v>
      </c>
      <c r="D18" s="7" t="s">
        <v>32</v>
      </c>
      <c r="E18" s="7" t="s">
        <v>73</v>
      </c>
      <c r="F18" s="7" t="s">
        <v>74</v>
      </c>
      <c r="G18" s="7" t="s">
        <v>75</v>
      </c>
      <c r="H18" s="7" t="s">
        <v>76</v>
      </c>
      <c r="I18" s="8">
        <v>806.5</v>
      </c>
      <c r="J18" t="str">
        <f t="shared" si="0"/>
        <v>т</v>
      </c>
      <c r="L18" t="str">
        <f t="shared" si="1"/>
        <v>Розница</v>
      </c>
      <c r="M18" t="str">
        <f t="shared" si="2"/>
        <v xml:space="preserve">    RAL Цинк констр. 150мм</v>
      </c>
      <c r="N18">
        <f t="shared" si="3"/>
        <v>806.5</v>
      </c>
      <c r="P18" s="17" t="s">
        <v>974</v>
      </c>
      <c r="Q18" s="18">
        <v>125.26</v>
      </c>
    </row>
    <row r="19" spans="2:17" ht="12.75">
      <c r="B19" s="6" t="s">
        <v>27</v>
      </c>
      <c r="C19" s="7" t="s">
        <v>16</v>
      </c>
      <c r="D19" s="7" t="s">
        <v>17</v>
      </c>
      <c r="E19" s="7" t="s">
        <v>77</v>
      </c>
      <c r="F19" s="7" t="s">
        <v>77</v>
      </c>
      <c r="G19" s="7" t="s">
        <v>29</v>
      </c>
      <c r="H19" s="7" t="s">
        <v>29</v>
      </c>
      <c r="I19" s="8">
        <v>600</v>
      </c>
      <c r="J19" t="str">
        <f t="shared" si="0"/>
        <v>т</v>
      </c>
      <c r="L19" t="str">
        <f t="shared" si="1"/>
        <v>Розница</v>
      </c>
      <c r="M19" t="str">
        <f t="shared" si="2"/>
        <v xml:space="preserve">    Доставка товара</v>
      </c>
      <c r="N19">
        <f t="shared" si="3"/>
        <v>600</v>
      </c>
      <c r="P19" s="17" t="s">
        <v>1313</v>
      </c>
      <c r="Q19" s="18">
        <v>451.85</v>
      </c>
    </row>
    <row r="20" spans="2:17" ht="12.75">
      <c r="B20" s="6" t="s">
        <v>15</v>
      </c>
      <c r="C20" s="7" t="s">
        <v>16</v>
      </c>
      <c r="D20" s="7" t="s">
        <v>17</v>
      </c>
      <c r="E20" s="7" t="s">
        <v>78</v>
      </c>
      <c r="F20" s="7" t="s">
        <v>78</v>
      </c>
      <c r="G20" s="7" t="s">
        <v>79</v>
      </c>
      <c r="H20" s="7" t="s">
        <v>78</v>
      </c>
      <c r="I20" s="7" t="s">
        <v>29</v>
      </c>
      <c r="J20" t="str">
        <f t="shared" si="0"/>
        <v>т</v>
      </c>
      <c r="L20" t="str">
        <f t="shared" si="1"/>
        <v>Розница</v>
      </c>
      <c r="M20" t="str">
        <f t="shared" si="2"/>
        <v xml:space="preserve">    Строительные материалы</v>
      </c>
      <c r="N20" t="e">
        <f t="shared" si="3"/>
        <v>#VALUE!</v>
      </c>
      <c r="P20" s="17" t="s">
        <v>1338</v>
      </c>
      <c r="Q20" s="18">
        <v>1251.46</v>
      </c>
    </row>
    <row r="21" spans="2:17" ht="12.75">
      <c r="B21" s="6" t="s">
        <v>21</v>
      </c>
      <c r="C21" s="7" t="s">
        <v>16</v>
      </c>
      <c r="D21" s="7" t="s">
        <v>17</v>
      </c>
      <c r="E21" s="7" t="s">
        <v>80</v>
      </c>
      <c r="F21" s="7" t="s">
        <v>80</v>
      </c>
      <c r="G21" s="7" t="s">
        <v>81</v>
      </c>
      <c r="H21" s="7" t="s">
        <v>82</v>
      </c>
      <c r="I21" s="8">
        <v>2282</v>
      </c>
      <c r="J21" t="str">
        <f t="shared" si="0"/>
        <v>т</v>
      </c>
      <c r="L21" t="str">
        <f t="shared" si="1"/>
        <v>Розница</v>
      </c>
      <c r="M21" t="str">
        <f t="shared" si="2"/>
        <v xml:space="preserve">    Работа бригады №1 Олег,Коля</v>
      </c>
      <c r="N21">
        <f t="shared" si="3"/>
        <v>2282</v>
      </c>
      <c r="P21" s="17" t="s">
        <v>1291</v>
      </c>
      <c r="Q21" s="18">
        <v>478.43</v>
      </c>
    </row>
    <row r="22" spans="2:17" ht="12.75">
      <c r="B22" s="6" t="s">
        <v>83</v>
      </c>
      <c r="C22" s="7" t="s">
        <v>16</v>
      </c>
      <c r="D22" s="7" t="s">
        <v>17</v>
      </c>
      <c r="E22" s="7" t="s">
        <v>84</v>
      </c>
      <c r="F22" s="7" t="s">
        <v>84</v>
      </c>
      <c r="G22" s="7" t="s">
        <v>85</v>
      </c>
      <c r="H22" s="7" t="s">
        <v>84</v>
      </c>
      <c r="I22" s="7" t="s">
        <v>29</v>
      </c>
      <c r="J22" t="str">
        <f t="shared" si="0"/>
        <v>т</v>
      </c>
      <c r="L22" t="str">
        <f t="shared" si="1"/>
        <v>Розница</v>
      </c>
      <c r="M22" t="str">
        <f t="shared" si="2"/>
        <v xml:space="preserve">    Работа Эдика</v>
      </c>
      <c r="N22" t="e">
        <f t="shared" si="3"/>
        <v>#VALUE!</v>
      </c>
      <c r="P22" s="17" t="s">
        <v>1455</v>
      </c>
      <c r="Q22" s="18">
        <v>4788</v>
      </c>
    </row>
    <row r="23" spans="2:17" ht="12.75">
      <c r="B23" s="4" t="s">
        <v>86</v>
      </c>
      <c r="C23" s="9" t="s">
        <v>12</v>
      </c>
      <c r="D23" s="9"/>
      <c r="E23" s="10" t="s">
        <v>87</v>
      </c>
      <c r="F23" s="10"/>
      <c r="G23" s="10" t="s">
        <v>88</v>
      </c>
      <c r="H23" s="10"/>
      <c r="I23" s="5">
        <v>2500</v>
      </c>
      <c r="J23" t="str">
        <f t="shared" si="0"/>
        <v>н</v>
      </c>
      <c r="L23" t="str">
        <f t="shared" si="1"/>
        <v>Розница</v>
      </c>
      <c r="M23" t="str">
        <f t="shared" si="2"/>
        <v/>
      </c>
      <c r="N23">
        <f t="shared" si="3"/>
        <v>0</v>
      </c>
      <c r="P23" s="17" t="s">
        <v>958</v>
      </c>
      <c r="Q23" s="18">
        <v>4052.88</v>
      </c>
    </row>
    <row r="24" spans="2:17" ht="12.75">
      <c r="B24" s="6" t="s">
        <v>21</v>
      </c>
      <c r="C24" s="7" t="s">
        <v>16</v>
      </c>
      <c r="D24" s="7" t="s">
        <v>17</v>
      </c>
      <c r="E24" s="7" t="s">
        <v>89</v>
      </c>
      <c r="F24" s="7" t="s">
        <v>89</v>
      </c>
      <c r="G24" s="7" t="s">
        <v>90</v>
      </c>
      <c r="H24" s="7" t="s">
        <v>89</v>
      </c>
      <c r="I24" s="7" t="s">
        <v>29</v>
      </c>
      <c r="J24" t="str">
        <f t="shared" si="0"/>
        <v>т</v>
      </c>
      <c r="L24" t="str">
        <f>IF($J24="н",$C24,L23)</f>
        <v>Розница</v>
      </c>
      <c r="M24" t="str">
        <f t="shared" si="2"/>
        <v xml:space="preserve">    Работа бригады №1 Олег,Коля</v>
      </c>
      <c r="N24" t="e">
        <f t="shared" si="3"/>
        <v>#VALUE!</v>
      </c>
      <c r="P24" s="17" t="s">
        <v>1343</v>
      </c>
      <c r="Q24" s="18">
        <v>1472.31</v>
      </c>
    </row>
    <row r="25" spans="2:17" ht="12.75">
      <c r="B25" s="6" t="s">
        <v>83</v>
      </c>
      <c r="C25" s="7" t="s">
        <v>16</v>
      </c>
      <c r="D25" s="7" t="s">
        <v>17</v>
      </c>
      <c r="E25" s="7" t="s">
        <v>91</v>
      </c>
      <c r="F25" s="7" t="s">
        <v>91</v>
      </c>
      <c r="G25" s="7" t="s">
        <v>92</v>
      </c>
      <c r="H25" s="7" t="s">
        <v>91</v>
      </c>
      <c r="I25" s="7" t="s">
        <v>29</v>
      </c>
      <c r="J25" t="str">
        <f t="shared" si="0"/>
        <v>т</v>
      </c>
      <c r="L25" t="str">
        <f t="shared" si="1"/>
        <v>Розница</v>
      </c>
      <c r="M25" t="str">
        <f t="shared" si="2"/>
        <v xml:space="preserve">    Работа Эдика</v>
      </c>
      <c r="N25" t="e">
        <f t="shared" si="3"/>
        <v>#VALUE!</v>
      </c>
      <c r="P25" s="17" t="s">
        <v>495</v>
      </c>
      <c r="Q25" s="18">
        <v>5456.4</v>
      </c>
    </row>
    <row r="26" spans="2:17" ht="12.75">
      <c r="B26" s="6" t="s">
        <v>93</v>
      </c>
      <c r="C26" s="7" t="s">
        <v>16</v>
      </c>
      <c r="D26" s="7" t="s">
        <v>17</v>
      </c>
      <c r="E26" s="7" t="s">
        <v>91</v>
      </c>
      <c r="F26" s="7" t="s">
        <v>91</v>
      </c>
      <c r="G26" s="7" t="s">
        <v>29</v>
      </c>
      <c r="H26" s="7" t="s">
        <v>29</v>
      </c>
      <c r="I26" s="8">
        <v>2500</v>
      </c>
      <c r="J26" t="str">
        <f t="shared" si="0"/>
        <v>т</v>
      </c>
      <c r="L26" t="str">
        <f t="shared" si="1"/>
        <v>Розница</v>
      </c>
      <c r="M26" t="str">
        <f t="shared" si="2"/>
        <v xml:space="preserve">    Посредничество</v>
      </c>
      <c r="N26">
        <f t="shared" si="3"/>
        <v>2500</v>
      </c>
      <c r="P26" s="17" t="s">
        <v>1285</v>
      </c>
      <c r="Q26" s="18">
        <v>9440.52</v>
      </c>
    </row>
    <row r="27" spans="2:17" ht="12.75">
      <c r="B27" s="4" t="s">
        <v>94</v>
      </c>
      <c r="C27" s="9" t="s">
        <v>12</v>
      </c>
      <c r="D27" s="9"/>
      <c r="E27" s="10" t="s">
        <v>95</v>
      </c>
      <c r="F27" s="10"/>
      <c r="G27" s="10" t="s">
        <v>96</v>
      </c>
      <c r="H27" s="10"/>
      <c r="I27" s="5">
        <v>1000</v>
      </c>
      <c r="J27" t="str">
        <f t="shared" si="0"/>
        <v>н</v>
      </c>
      <c r="L27" t="str">
        <f t="shared" si="1"/>
        <v>Розница</v>
      </c>
      <c r="M27" t="str">
        <f t="shared" si="2"/>
        <v/>
      </c>
      <c r="N27">
        <f t="shared" si="3"/>
        <v>0</v>
      </c>
      <c r="P27" s="17" t="s">
        <v>1328</v>
      </c>
      <c r="Q27" s="18">
        <v>1693.15</v>
      </c>
    </row>
    <row r="28" spans="2:17" ht="12.75">
      <c r="B28" s="6" t="s">
        <v>21</v>
      </c>
      <c r="C28" s="7" t="s">
        <v>16</v>
      </c>
      <c r="D28" s="7" t="s">
        <v>17</v>
      </c>
      <c r="E28" s="7" t="s">
        <v>97</v>
      </c>
      <c r="F28" s="7" t="s">
        <v>97</v>
      </c>
      <c r="G28" s="7" t="s">
        <v>98</v>
      </c>
      <c r="H28" s="7" t="s">
        <v>97</v>
      </c>
      <c r="I28" s="7" t="s">
        <v>29</v>
      </c>
      <c r="J28" t="str">
        <f t="shared" si="0"/>
        <v>т</v>
      </c>
      <c r="L28" t="str">
        <f t="shared" si="1"/>
        <v>Розница</v>
      </c>
      <c r="M28" t="str">
        <f t="shared" si="2"/>
        <v xml:space="preserve">    Работа бригады №1 Олег,Коля</v>
      </c>
      <c r="N28" t="e">
        <f t="shared" si="3"/>
        <v>#VALUE!</v>
      </c>
      <c r="P28" s="17" t="s">
        <v>490</v>
      </c>
      <c r="Q28" s="18">
        <v>2032.68</v>
      </c>
    </row>
    <row r="29" spans="2:17" ht="12.75">
      <c r="B29" s="6" t="s">
        <v>83</v>
      </c>
      <c r="C29" s="7" t="s">
        <v>16</v>
      </c>
      <c r="D29" s="7" t="s">
        <v>17</v>
      </c>
      <c r="E29" s="7" t="s">
        <v>99</v>
      </c>
      <c r="F29" s="7" t="s">
        <v>99</v>
      </c>
      <c r="G29" s="7" t="s">
        <v>100</v>
      </c>
      <c r="H29" s="7" t="s">
        <v>99</v>
      </c>
      <c r="I29" s="7" t="s">
        <v>29</v>
      </c>
      <c r="J29" t="str">
        <f t="shared" si="0"/>
        <v>т</v>
      </c>
      <c r="L29" t="str">
        <f t="shared" si="1"/>
        <v>Розница</v>
      </c>
      <c r="M29" t="str">
        <f t="shared" si="2"/>
        <v xml:space="preserve">    Работа Эдика</v>
      </c>
      <c r="N29" t="e">
        <f t="shared" si="3"/>
        <v>#VALUE!</v>
      </c>
      <c r="P29" s="17" t="s">
        <v>966</v>
      </c>
      <c r="Q29" s="18">
        <v>2597.85</v>
      </c>
    </row>
    <row r="30" spans="2:17" ht="12.75">
      <c r="B30" s="6" t="s">
        <v>93</v>
      </c>
      <c r="C30" s="7" t="s">
        <v>16</v>
      </c>
      <c r="D30" s="7" t="s">
        <v>17</v>
      </c>
      <c r="E30" s="7" t="s">
        <v>99</v>
      </c>
      <c r="F30" s="7" t="s">
        <v>99</v>
      </c>
      <c r="G30" s="7" t="s">
        <v>29</v>
      </c>
      <c r="H30" s="7" t="s">
        <v>29</v>
      </c>
      <c r="I30" s="8">
        <v>1000</v>
      </c>
      <c r="J30" t="str">
        <f t="shared" si="0"/>
        <v>т</v>
      </c>
      <c r="L30" t="str">
        <f t="shared" si="1"/>
        <v>Розница</v>
      </c>
      <c r="M30" t="str">
        <f t="shared" si="2"/>
        <v xml:space="preserve">    Посредничество</v>
      </c>
      <c r="N30">
        <f t="shared" si="3"/>
        <v>1000</v>
      </c>
      <c r="P30" s="17" t="s">
        <v>1323</v>
      </c>
      <c r="Q30" s="18">
        <v>3681.27</v>
      </c>
    </row>
    <row r="31" spans="2:17" ht="12.75">
      <c r="B31" s="4" t="s">
        <v>101</v>
      </c>
      <c r="C31" s="9" t="s">
        <v>12</v>
      </c>
      <c r="D31" s="9"/>
      <c r="E31" s="10" t="s">
        <v>102</v>
      </c>
      <c r="F31" s="10"/>
      <c r="G31" s="10" t="s">
        <v>103</v>
      </c>
      <c r="H31" s="10"/>
      <c r="I31" s="5">
        <v>5956.33</v>
      </c>
      <c r="J31" t="str">
        <f t="shared" si="0"/>
        <v>н</v>
      </c>
      <c r="L31" t="str">
        <f t="shared" si="1"/>
        <v>Розница</v>
      </c>
      <c r="M31" t="str">
        <f t="shared" si="2"/>
        <v/>
      </c>
      <c r="N31">
        <f t="shared" si="3"/>
        <v>0</v>
      </c>
      <c r="P31" s="17" t="s">
        <v>939</v>
      </c>
      <c r="Q31" s="18">
        <v>7793.33</v>
      </c>
    </row>
    <row r="32" spans="2:17" ht="12.75">
      <c r="B32" s="6" t="s">
        <v>104</v>
      </c>
      <c r="C32" s="7" t="s">
        <v>105</v>
      </c>
      <c r="D32" s="7" t="s">
        <v>32</v>
      </c>
      <c r="E32" s="7" t="s">
        <v>106</v>
      </c>
      <c r="F32" s="7" t="s">
        <v>107</v>
      </c>
      <c r="G32" s="7" t="s">
        <v>108</v>
      </c>
      <c r="H32" s="7" t="s">
        <v>109</v>
      </c>
      <c r="I32" s="8">
        <v>1508.72</v>
      </c>
      <c r="J32" t="str">
        <f t="shared" si="0"/>
        <v>т</v>
      </c>
      <c r="L32" t="str">
        <f t="shared" si="1"/>
        <v>Розница</v>
      </c>
      <c r="M32" t="str">
        <f t="shared" si="2"/>
        <v xml:space="preserve">    RAL Цинк констр. 510мм</v>
      </c>
      <c r="N32">
        <f t="shared" si="3"/>
        <v>1508.72</v>
      </c>
      <c r="P32" s="17" t="s">
        <v>982</v>
      </c>
      <c r="Q32" s="18">
        <v>1239.03</v>
      </c>
    </row>
    <row r="33" spans="2:17" ht="12.75">
      <c r="B33" s="6" t="s">
        <v>110</v>
      </c>
      <c r="C33" s="7" t="s">
        <v>111</v>
      </c>
      <c r="D33" s="7" t="s">
        <v>32</v>
      </c>
      <c r="E33" s="7" t="s">
        <v>112</v>
      </c>
      <c r="F33" s="7" t="s">
        <v>113</v>
      </c>
      <c r="G33" s="7" t="s">
        <v>114</v>
      </c>
      <c r="H33" s="7" t="s">
        <v>115</v>
      </c>
      <c r="I33" s="8">
        <v>890.1</v>
      </c>
      <c r="J33" t="str">
        <f t="shared" si="0"/>
        <v>т</v>
      </c>
      <c r="L33" t="str">
        <f t="shared" si="1"/>
        <v>Розница</v>
      </c>
      <c r="M33" t="str">
        <f t="shared" si="2"/>
        <v xml:space="preserve">    RAL Цинк констр. 430мм</v>
      </c>
      <c r="N33">
        <f t="shared" si="3"/>
        <v>890.1</v>
      </c>
      <c r="P33" s="17" t="s">
        <v>943</v>
      </c>
      <c r="Q33" s="18">
        <v>775.03</v>
      </c>
    </row>
    <row r="34" spans="2:17" ht="12.75">
      <c r="B34" s="6" t="s">
        <v>116</v>
      </c>
      <c r="C34" s="7" t="s">
        <v>117</v>
      </c>
      <c r="D34" s="7" t="s">
        <v>32</v>
      </c>
      <c r="E34" s="7" t="s">
        <v>118</v>
      </c>
      <c r="F34" s="7" t="s">
        <v>119</v>
      </c>
      <c r="G34" s="7" t="s">
        <v>120</v>
      </c>
      <c r="H34" s="7" t="s">
        <v>121</v>
      </c>
      <c r="I34" s="8">
        <v>550.58000000000004</v>
      </c>
      <c r="J34" t="str">
        <f t="shared" si="0"/>
        <v>т</v>
      </c>
      <c r="L34" t="str">
        <f t="shared" si="1"/>
        <v>Розница</v>
      </c>
      <c r="M34" t="str">
        <f t="shared" si="2"/>
        <v xml:space="preserve">    RAL Цинк констр. 145мм</v>
      </c>
      <c r="N34">
        <f t="shared" si="3"/>
        <v>550.58000000000004</v>
      </c>
      <c r="P34" s="17" t="s">
        <v>989</v>
      </c>
      <c r="Q34" s="18">
        <v>13504</v>
      </c>
    </row>
    <row r="35" spans="2:17" ht="12.75">
      <c r="B35" s="6" t="s">
        <v>122</v>
      </c>
      <c r="C35" s="7" t="s">
        <v>123</v>
      </c>
      <c r="D35" s="7" t="s">
        <v>32</v>
      </c>
      <c r="E35" s="7" t="s">
        <v>124</v>
      </c>
      <c r="F35" s="7" t="s">
        <v>125</v>
      </c>
      <c r="G35" s="7" t="s">
        <v>126</v>
      </c>
      <c r="H35" s="7" t="s">
        <v>127</v>
      </c>
      <c r="I35" s="8">
        <v>2708.79</v>
      </c>
      <c r="J35" t="str">
        <f t="shared" si="0"/>
        <v>т</v>
      </c>
      <c r="L35" t="str">
        <f t="shared" si="1"/>
        <v>Розница</v>
      </c>
      <c r="M35" t="str">
        <f t="shared" si="2"/>
        <v xml:space="preserve">    RAL Цинк констр. 260мм</v>
      </c>
      <c r="N35">
        <f t="shared" si="3"/>
        <v>2708.79</v>
      </c>
      <c r="P35" s="17" t="s">
        <v>485</v>
      </c>
      <c r="Q35" s="18">
        <v>10393.14</v>
      </c>
    </row>
    <row r="36" spans="2:17" ht="12.75">
      <c r="B36" s="6" t="s">
        <v>128</v>
      </c>
      <c r="C36" s="7" t="s">
        <v>129</v>
      </c>
      <c r="D36" s="7" t="s">
        <v>32</v>
      </c>
      <c r="E36" s="7" t="s">
        <v>130</v>
      </c>
      <c r="F36" s="7" t="s">
        <v>131</v>
      </c>
      <c r="G36" s="7" t="s">
        <v>132</v>
      </c>
      <c r="H36" s="7" t="s">
        <v>133</v>
      </c>
      <c r="I36" s="8">
        <v>298.14</v>
      </c>
      <c r="J36" t="str">
        <f t="shared" si="0"/>
        <v>т</v>
      </c>
      <c r="L36" t="str">
        <f>IF($J36="н",$C36,L35)</f>
        <v>Розница</v>
      </c>
      <c r="M36" t="str">
        <f t="shared" si="2"/>
        <v xml:space="preserve">    RAL Цинк констр. 315мм</v>
      </c>
      <c r="N36">
        <f t="shared" si="3"/>
        <v>298.14</v>
      </c>
      <c r="P36" s="17" t="s">
        <v>985</v>
      </c>
      <c r="Q36" s="18">
        <v>11692.29</v>
      </c>
    </row>
    <row r="37" spans="2:17" ht="12.75">
      <c r="B37" s="4" t="s">
        <v>134</v>
      </c>
      <c r="C37" s="9" t="s">
        <v>12</v>
      </c>
      <c r="D37" s="9"/>
      <c r="E37" s="10" t="s">
        <v>135</v>
      </c>
      <c r="F37" s="10"/>
      <c r="G37" s="10" t="s">
        <v>136</v>
      </c>
      <c r="H37" s="10"/>
      <c r="I37" s="5">
        <v>1047.79</v>
      </c>
      <c r="J37" t="str">
        <f t="shared" si="0"/>
        <v>н</v>
      </c>
      <c r="L37" t="str">
        <f t="shared" si="1"/>
        <v>Розница</v>
      </c>
      <c r="M37" t="str">
        <f t="shared" si="2"/>
        <v/>
      </c>
      <c r="N37">
        <f t="shared" si="3"/>
        <v>0</v>
      </c>
      <c r="P37" s="17" t="s">
        <v>963</v>
      </c>
      <c r="Q37" s="18">
        <v>782.86</v>
      </c>
    </row>
    <row r="38" spans="2:17" ht="12.75">
      <c r="B38" s="6" t="s">
        <v>137</v>
      </c>
      <c r="C38" s="7" t="s">
        <v>129</v>
      </c>
      <c r="D38" s="7" t="s">
        <v>32</v>
      </c>
      <c r="E38" s="7" t="s">
        <v>138</v>
      </c>
      <c r="F38" s="7" t="s">
        <v>139</v>
      </c>
      <c r="G38" s="7" t="s">
        <v>140</v>
      </c>
      <c r="H38" s="7" t="s">
        <v>141</v>
      </c>
      <c r="I38" s="8">
        <v>220.22</v>
      </c>
      <c r="J38" t="str">
        <f t="shared" si="0"/>
        <v>т</v>
      </c>
      <c r="L38" t="str">
        <f t="shared" si="1"/>
        <v>Розница</v>
      </c>
      <c r="M38" t="str">
        <f t="shared" si="2"/>
        <v xml:space="preserve">    RAL Цинк констр. 215мм</v>
      </c>
      <c r="N38">
        <f t="shared" si="3"/>
        <v>220.22</v>
      </c>
      <c r="P38" s="17" t="s">
        <v>1275</v>
      </c>
      <c r="Q38" s="18">
        <v>3077.26</v>
      </c>
    </row>
    <row r="39" spans="2:17" ht="12.75">
      <c r="B39" s="6" t="s">
        <v>142</v>
      </c>
      <c r="C39" s="7" t="s">
        <v>143</v>
      </c>
      <c r="D39" s="7" t="s">
        <v>32</v>
      </c>
      <c r="E39" s="7" t="s">
        <v>144</v>
      </c>
      <c r="F39" s="7" t="s">
        <v>145</v>
      </c>
      <c r="G39" s="7" t="s">
        <v>146</v>
      </c>
      <c r="H39" s="7" t="s">
        <v>147</v>
      </c>
      <c r="I39" s="8">
        <v>827.57</v>
      </c>
      <c r="J39" t="str">
        <f t="shared" si="0"/>
        <v>т</v>
      </c>
      <c r="L39" t="str">
        <f t="shared" si="1"/>
        <v>Розница</v>
      </c>
      <c r="M39" t="str">
        <f t="shared" si="2"/>
        <v xml:space="preserve">    9003 RAL констр. 105мм белый</v>
      </c>
      <c r="N39">
        <f t="shared" si="3"/>
        <v>827.57</v>
      </c>
      <c r="P39" s="16" t="s">
        <v>1020</v>
      </c>
      <c r="Q39" s="18">
        <v>1500</v>
      </c>
    </row>
    <row r="40" spans="2:17" ht="12.75">
      <c r="B40" s="4" t="s">
        <v>148</v>
      </c>
      <c r="C40" s="9" t="s">
        <v>12</v>
      </c>
      <c r="D40" s="9"/>
      <c r="E40" s="10" t="s">
        <v>149</v>
      </c>
      <c r="F40" s="10"/>
      <c r="G40" s="10" t="s">
        <v>150</v>
      </c>
      <c r="H40" s="10"/>
      <c r="I40" s="5">
        <v>615.99</v>
      </c>
      <c r="J40" t="str">
        <f t="shared" si="0"/>
        <v>н</v>
      </c>
      <c r="L40" t="str">
        <f t="shared" si="1"/>
        <v>Розница</v>
      </c>
      <c r="M40" t="str">
        <f t="shared" si="2"/>
        <v/>
      </c>
      <c r="N40">
        <f t="shared" si="3"/>
        <v>0</v>
      </c>
      <c r="P40" s="17"/>
      <c r="Q40" s="18">
        <v>0</v>
      </c>
    </row>
    <row r="41" spans="2:17" ht="12.75">
      <c r="B41" s="6" t="s">
        <v>151</v>
      </c>
      <c r="C41" s="7" t="s">
        <v>152</v>
      </c>
      <c r="D41" s="7" t="s">
        <v>32</v>
      </c>
      <c r="E41" s="7" t="s">
        <v>153</v>
      </c>
      <c r="F41" s="7" t="s">
        <v>154</v>
      </c>
      <c r="G41" s="7" t="s">
        <v>155</v>
      </c>
      <c r="H41" s="7" t="s">
        <v>156</v>
      </c>
      <c r="I41" s="8">
        <v>312.23</v>
      </c>
      <c r="J41" t="str">
        <f t="shared" si="0"/>
        <v>т</v>
      </c>
      <c r="L41" t="str">
        <f t="shared" si="1"/>
        <v>Розница</v>
      </c>
      <c r="M41" t="str">
        <f t="shared" si="2"/>
        <v xml:space="preserve">    8017 RAL констр. 290мм коричн.</v>
      </c>
      <c r="N41">
        <f t="shared" si="3"/>
        <v>312.23</v>
      </c>
      <c r="P41" s="17" t="s">
        <v>27</v>
      </c>
      <c r="Q41" s="18">
        <v>1500</v>
      </c>
    </row>
    <row r="42" spans="2:17" ht="12.75">
      <c r="B42" s="6" t="s">
        <v>157</v>
      </c>
      <c r="C42" s="7" t="s">
        <v>158</v>
      </c>
      <c r="D42" s="7" t="s">
        <v>32</v>
      </c>
      <c r="E42" s="7" t="s">
        <v>159</v>
      </c>
      <c r="F42" s="7" t="s">
        <v>160</v>
      </c>
      <c r="G42" s="7" t="s">
        <v>161</v>
      </c>
      <c r="H42" s="7" t="s">
        <v>162</v>
      </c>
      <c r="I42" s="8">
        <v>213.93</v>
      </c>
      <c r="J42" t="str">
        <f t="shared" si="0"/>
        <v>т</v>
      </c>
      <c r="L42" t="str">
        <f t="shared" si="1"/>
        <v>Розница</v>
      </c>
      <c r="M42" t="str">
        <f t="shared" si="2"/>
        <v xml:space="preserve">    8017 RAL констр. 70мм коричн.</v>
      </c>
      <c r="N42">
        <f t="shared" si="3"/>
        <v>213.93</v>
      </c>
      <c r="P42" s="16" t="s">
        <v>279</v>
      </c>
      <c r="Q42" s="18">
        <v>6294.630000000001</v>
      </c>
    </row>
    <row r="43" spans="2:17" ht="12.75">
      <c r="B43" s="6" t="s">
        <v>46</v>
      </c>
      <c r="C43" s="7" t="s">
        <v>163</v>
      </c>
      <c r="D43" s="7" t="s">
        <v>32</v>
      </c>
      <c r="E43" s="7" t="s">
        <v>164</v>
      </c>
      <c r="F43" s="7" t="s">
        <v>165</v>
      </c>
      <c r="G43" s="7" t="s">
        <v>166</v>
      </c>
      <c r="H43" s="7" t="s">
        <v>167</v>
      </c>
      <c r="I43" s="8">
        <v>89.83</v>
      </c>
      <c r="J43" t="str">
        <f t="shared" si="0"/>
        <v>т</v>
      </c>
      <c r="L43" t="str">
        <f t="shared" si="1"/>
        <v>Розница</v>
      </c>
      <c r="M43" t="str">
        <f t="shared" si="2"/>
        <v xml:space="preserve">    8017 RAL констр. 130мм коричн.</v>
      </c>
      <c r="N43">
        <f t="shared" si="3"/>
        <v>89.83</v>
      </c>
      <c r="P43" s="17"/>
      <c r="Q43" s="18">
        <v>0</v>
      </c>
    </row>
    <row r="44" spans="2:17" ht="12.75">
      <c r="B44" s="4" t="s">
        <v>168</v>
      </c>
      <c r="C44" s="9" t="s">
        <v>12</v>
      </c>
      <c r="D44" s="9"/>
      <c r="E44" s="10" t="s">
        <v>169</v>
      </c>
      <c r="F44" s="10"/>
      <c r="G44" s="10" t="s">
        <v>170</v>
      </c>
      <c r="H44" s="10"/>
      <c r="I44" s="5">
        <v>272.14</v>
      </c>
      <c r="J44" t="str">
        <f t="shared" si="0"/>
        <v>н</v>
      </c>
      <c r="L44" t="str">
        <f t="shared" si="1"/>
        <v>Розница</v>
      </c>
      <c r="M44" t="str">
        <f t="shared" si="2"/>
        <v/>
      </c>
      <c r="N44">
        <f t="shared" si="3"/>
        <v>0</v>
      </c>
      <c r="P44" s="17" t="s">
        <v>282</v>
      </c>
      <c r="Q44" s="18">
        <v>634.78</v>
      </c>
    </row>
    <row r="45" spans="2:17" ht="12.75">
      <c r="B45" s="6" t="s">
        <v>171</v>
      </c>
      <c r="C45" s="7" t="s">
        <v>172</v>
      </c>
      <c r="D45" s="7" t="s">
        <v>32</v>
      </c>
      <c r="E45" s="7" t="s">
        <v>173</v>
      </c>
      <c r="F45" s="7" t="s">
        <v>174</v>
      </c>
      <c r="G45" s="7" t="s">
        <v>175</v>
      </c>
      <c r="H45" s="7" t="s">
        <v>176</v>
      </c>
      <c r="I45" s="8">
        <v>162.80000000000001</v>
      </c>
      <c r="J45" t="str">
        <f t="shared" si="0"/>
        <v>т</v>
      </c>
      <c r="L45" t="str">
        <f t="shared" si="1"/>
        <v>Розница</v>
      </c>
      <c r="M45" t="str">
        <f t="shared" si="2"/>
        <v xml:space="preserve">    9003 RAL констр. 145мм белый</v>
      </c>
      <c r="N45">
        <f t="shared" si="3"/>
        <v>162.80000000000001</v>
      </c>
      <c r="P45" s="17" t="s">
        <v>288</v>
      </c>
      <c r="Q45" s="18">
        <v>1327.92</v>
      </c>
    </row>
    <row r="46" spans="2:17" ht="12.75">
      <c r="B46" s="6" t="s">
        <v>177</v>
      </c>
      <c r="C46" s="7" t="s">
        <v>178</v>
      </c>
      <c r="D46" s="7" t="s">
        <v>32</v>
      </c>
      <c r="E46" s="7" t="s">
        <v>179</v>
      </c>
      <c r="F46" s="7" t="s">
        <v>180</v>
      </c>
      <c r="G46" s="7" t="s">
        <v>181</v>
      </c>
      <c r="H46" s="7" t="s">
        <v>182</v>
      </c>
      <c r="I46" s="8">
        <v>109.34</v>
      </c>
      <c r="J46" t="str">
        <f t="shared" si="0"/>
        <v>т</v>
      </c>
      <c r="L46" t="str">
        <f t="shared" si="1"/>
        <v>Розница</v>
      </c>
      <c r="M46" t="str">
        <f t="shared" si="2"/>
        <v xml:space="preserve">    9003 RAL констр. 155мм белый</v>
      </c>
      <c r="N46">
        <f t="shared" si="3"/>
        <v>109.34</v>
      </c>
      <c r="P46" s="17" t="s">
        <v>297</v>
      </c>
      <c r="Q46" s="18">
        <v>841.2</v>
      </c>
    </row>
    <row r="47" spans="2:17" ht="12.75">
      <c r="B47" s="4" t="s">
        <v>183</v>
      </c>
      <c r="C47" s="9" t="s">
        <v>12</v>
      </c>
      <c r="D47" s="9"/>
      <c r="E47" s="10" t="s">
        <v>20</v>
      </c>
      <c r="F47" s="10"/>
      <c r="G47" s="10" t="s">
        <v>184</v>
      </c>
      <c r="H47" s="10"/>
      <c r="I47" s="5">
        <v>5034.92</v>
      </c>
      <c r="J47" t="str">
        <f t="shared" si="0"/>
        <v>н</v>
      </c>
      <c r="L47" t="str">
        <f t="shared" si="1"/>
        <v>Розница</v>
      </c>
      <c r="M47" t="str">
        <f t="shared" si="2"/>
        <v/>
      </c>
      <c r="N47">
        <f t="shared" si="3"/>
        <v>0</v>
      </c>
      <c r="P47" s="17" t="s">
        <v>926</v>
      </c>
      <c r="Q47" s="18">
        <v>384.97</v>
      </c>
    </row>
    <row r="48" spans="2:17" ht="12.75">
      <c r="B48" s="6" t="s">
        <v>185</v>
      </c>
      <c r="C48" s="7" t="s">
        <v>186</v>
      </c>
      <c r="D48" s="7" t="s">
        <v>32</v>
      </c>
      <c r="E48" s="7" t="s">
        <v>187</v>
      </c>
      <c r="F48" s="7" t="s">
        <v>20</v>
      </c>
      <c r="G48" s="7" t="s">
        <v>188</v>
      </c>
      <c r="H48" s="7" t="s">
        <v>184</v>
      </c>
      <c r="I48" s="8">
        <v>5034.92</v>
      </c>
      <c r="J48" t="str">
        <f t="shared" si="0"/>
        <v>т</v>
      </c>
      <c r="L48" t="str">
        <f t="shared" si="1"/>
        <v>Розница</v>
      </c>
      <c r="M48" t="str">
        <f t="shared" si="2"/>
        <v xml:space="preserve">    8017 RAL констр. 245мм коричн.</v>
      </c>
      <c r="N48">
        <f t="shared" si="3"/>
        <v>5034.92</v>
      </c>
      <c r="P48" s="17" t="s">
        <v>914</v>
      </c>
      <c r="Q48" s="18">
        <v>25.5</v>
      </c>
    </row>
    <row r="49" spans="2:17" ht="12.75">
      <c r="B49" s="4" t="s">
        <v>189</v>
      </c>
      <c r="C49" s="9" t="s">
        <v>12</v>
      </c>
      <c r="D49" s="9"/>
      <c r="E49" s="10" t="s">
        <v>190</v>
      </c>
      <c r="F49" s="10"/>
      <c r="G49" s="10" t="s">
        <v>191</v>
      </c>
      <c r="H49" s="10"/>
      <c r="I49" s="5">
        <v>5394.41</v>
      </c>
      <c r="J49" t="str">
        <f t="shared" si="0"/>
        <v>н</v>
      </c>
      <c r="L49" t="str">
        <f t="shared" si="1"/>
        <v>Розница</v>
      </c>
      <c r="M49" t="str">
        <f t="shared" si="2"/>
        <v/>
      </c>
      <c r="N49">
        <f t="shared" si="3"/>
        <v>0</v>
      </c>
      <c r="P49" s="17" t="s">
        <v>1024</v>
      </c>
      <c r="Q49" s="18">
        <v>683.26</v>
      </c>
    </row>
    <row r="50" spans="2:17" ht="12.75">
      <c r="B50" s="6" t="s">
        <v>192</v>
      </c>
      <c r="C50" s="7" t="s">
        <v>193</v>
      </c>
      <c r="D50" s="7" t="s">
        <v>66</v>
      </c>
      <c r="E50" s="7" t="s">
        <v>194</v>
      </c>
      <c r="F50" s="7" t="s">
        <v>195</v>
      </c>
      <c r="G50" s="7" t="s">
        <v>196</v>
      </c>
      <c r="H50" s="7" t="s">
        <v>197</v>
      </c>
      <c r="I50" s="8">
        <v>615.32000000000005</v>
      </c>
      <c r="J50" t="str">
        <f t="shared" si="0"/>
        <v>т</v>
      </c>
      <c r="L50" t="str">
        <f t="shared" si="1"/>
        <v>Розница</v>
      </c>
      <c r="M50" t="str">
        <f t="shared" si="2"/>
        <v xml:space="preserve">    Мет.черепица коричн. RAL 8017</v>
      </c>
      <c r="N50">
        <f t="shared" si="3"/>
        <v>615.32000000000005</v>
      </c>
      <c r="P50" s="17" t="s">
        <v>908</v>
      </c>
      <c r="Q50" s="18">
        <v>291.43</v>
      </c>
    </row>
    <row r="51" spans="2:17" ht="12.75">
      <c r="B51" s="6" t="s">
        <v>198</v>
      </c>
      <c r="C51" s="7" t="s">
        <v>22</v>
      </c>
      <c r="D51" s="7" t="s">
        <v>32</v>
      </c>
      <c r="E51" s="7" t="s">
        <v>199</v>
      </c>
      <c r="F51" s="7" t="s">
        <v>200</v>
      </c>
      <c r="G51" s="7" t="s">
        <v>201</v>
      </c>
      <c r="H51" s="7" t="s">
        <v>202</v>
      </c>
      <c r="I51" s="8">
        <v>141.78</v>
      </c>
      <c r="J51" t="str">
        <f t="shared" si="0"/>
        <v>т</v>
      </c>
      <c r="L51" t="str">
        <f t="shared" si="1"/>
        <v>Розница</v>
      </c>
      <c r="M51" t="str">
        <f t="shared" si="2"/>
        <v xml:space="preserve">    8017 RAL констр. 240мм коричн.</v>
      </c>
      <c r="N51">
        <f t="shared" si="3"/>
        <v>141.78</v>
      </c>
      <c r="P51" s="17" t="s">
        <v>902</v>
      </c>
      <c r="Q51" s="18">
        <v>2105.5700000000002</v>
      </c>
    </row>
    <row r="52" spans="2:17" ht="12.75">
      <c r="B52" s="6" t="s">
        <v>203</v>
      </c>
      <c r="C52" s="7" t="s">
        <v>204</v>
      </c>
      <c r="D52" s="7" t="s">
        <v>32</v>
      </c>
      <c r="E52" s="7" t="s">
        <v>205</v>
      </c>
      <c r="F52" s="7" t="s">
        <v>206</v>
      </c>
      <c r="G52" s="7" t="s">
        <v>207</v>
      </c>
      <c r="H52" s="7" t="s">
        <v>208</v>
      </c>
      <c r="I52" s="8">
        <v>388.38</v>
      </c>
      <c r="J52" t="str">
        <f t="shared" si="0"/>
        <v>т</v>
      </c>
      <c r="L52" t="str">
        <f t="shared" si="1"/>
        <v>Розница</v>
      </c>
      <c r="M52" t="str">
        <f t="shared" si="2"/>
        <v xml:space="preserve">    8017 RAL констр. 315мм коричн.</v>
      </c>
      <c r="N52">
        <f t="shared" si="3"/>
        <v>388.38</v>
      </c>
      <c r="P52" s="16" t="s">
        <v>1029</v>
      </c>
      <c r="Q52" s="18">
        <v>81036.570000000007</v>
      </c>
    </row>
    <row r="53" spans="2:17" ht="12.75">
      <c r="B53" s="6" t="s">
        <v>209</v>
      </c>
      <c r="C53" s="7" t="s">
        <v>16</v>
      </c>
      <c r="D53" s="7" t="s">
        <v>32</v>
      </c>
      <c r="E53" s="7" t="s">
        <v>210</v>
      </c>
      <c r="F53" s="7" t="s">
        <v>210</v>
      </c>
      <c r="G53" s="7" t="s">
        <v>211</v>
      </c>
      <c r="H53" s="7" t="s">
        <v>212</v>
      </c>
      <c r="I53" s="8">
        <v>160.74</v>
      </c>
      <c r="J53" t="str">
        <f t="shared" si="0"/>
        <v>т</v>
      </c>
      <c r="L53" t="str">
        <f t="shared" si="1"/>
        <v>Розница</v>
      </c>
      <c r="M53" t="str">
        <f t="shared" si="2"/>
        <v xml:space="preserve">    8017 RAL констр. 550мм коричн.</v>
      </c>
      <c r="N53">
        <f t="shared" si="3"/>
        <v>160.74</v>
      </c>
      <c r="P53" s="17"/>
      <c r="Q53" s="18">
        <v>0</v>
      </c>
    </row>
    <row r="54" spans="2:17" ht="12.75">
      <c r="B54" s="6" t="s">
        <v>213</v>
      </c>
      <c r="C54" s="7" t="s">
        <v>22</v>
      </c>
      <c r="D54" s="7" t="s">
        <v>32</v>
      </c>
      <c r="E54" s="7" t="s">
        <v>214</v>
      </c>
      <c r="F54" s="7" t="s">
        <v>215</v>
      </c>
      <c r="G54" s="7" t="s">
        <v>216</v>
      </c>
      <c r="H54" s="7" t="s">
        <v>217</v>
      </c>
      <c r="I54" s="8">
        <v>272.56</v>
      </c>
      <c r="J54" t="str">
        <f t="shared" si="0"/>
        <v>т</v>
      </c>
      <c r="L54" t="str">
        <f>IF($J54="н",$C54,L53)</f>
        <v>Розница</v>
      </c>
      <c r="M54" t="str">
        <f t="shared" si="2"/>
        <v xml:space="preserve">    8017 RAL констр. 465мм коричн.</v>
      </c>
      <c r="N54">
        <f t="shared" si="3"/>
        <v>272.56</v>
      </c>
      <c r="P54" s="17" t="s">
        <v>459</v>
      </c>
      <c r="Q54" s="18">
        <v>3012.79</v>
      </c>
    </row>
    <row r="55" spans="2:17" ht="12.75">
      <c r="B55" s="6" t="s">
        <v>218</v>
      </c>
      <c r="C55" s="7" t="s">
        <v>219</v>
      </c>
      <c r="D55" s="7" t="s">
        <v>32</v>
      </c>
      <c r="E55" s="7" t="s">
        <v>220</v>
      </c>
      <c r="F55" s="7" t="s">
        <v>221</v>
      </c>
      <c r="G55" s="7" t="s">
        <v>222</v>
      </c>
      <c r="H55" s="7" t="s">
        <v>223</v>
      </c>
      <c r="I55" s="8">
        <v>291.52999999999997</v>
      </c>
      <c r="J55" t="str">
        <f t="shared" si="0"/>
        <v>т</v>
      </c>
      <c r="L55" t="str">
        <f t="shared" si="1"/>
        <v>Розница</v>
      </c>
      <c r="M55" t="str">
        <f t="shared" si="2"/>
        <v xml:space="preserve">    8017 RAL констр. 415мм коричн.</v>
      </c>
      <c r="N55">
        <f t="shared" si="3"/>
        <v>291.52999999999997</v>
      </c>
      <c r="P55" s="17" t="s">
        <v>1110</v>
      </c>
      <c r="Q55" s="18">
        <v>771.53</v>
      </c>
    </row>
    <row r="56" spans="2:17" ht="12.75">
      <c r="B56" s="6" t="s">
        <v>27</v>
      </c>
      <c r="C56" s="7" t="s">
        <v>16</v>
      </c>
      <c r="D56" s="7" t="s">
        <v>17</v>
      </c>
      <c r="E56" s="7" t="s">
        <v>224</v>
      </c>
      <c r="F56" s="7" t="s">
        <v>224</v>
      </c>
      <c r="G56" s="7" t="s">
        <v>29</v>
      </c>
      <c r="H56" s="7" t="s">
        <v>29</v>
      </c>
      <c r="I56" s="8">
        <v>636.1</v>
      </c>
      <c r="J56" t="str">
        <f t="shared" si="0"/>
        <v>т</v>
      </c>
      <c r="L56" t="str">
        <f t="shared" si="1"/>
        <v>Розница</v>
      </c>
      <c r="M56" t="str">
        <f t="shared" si="2"/>
        <v xml:space="preserve">    Доставка товара</v>
      </c>
      <c r="N56">
        <f t="shared" si="3"/>
        <v>636.1</v>
      </c>
      <c r="P56" s="17" t="s">
        <v>185</v>
      </c>
      <c r="Q56" s="18">
        <v>1176.52</v>
      </c>
    </row>
    <row r="57" spans="2:17" ht="12.75">
      <c r="B57" s="6" t="s">
        <v>21</v>
      </c>
      <c r="C57" s="7" t="s">
        <v>16</v>
      </c>
      <c r="D57" s="7" t="s">
        <v>17</v>
      </c>
      <c r="E57" s="7" t="s">
        <v>225</v>
      </c>
      <c r="F57" s="7" t="s">
        <v>225</v>
      </c>
      <c r="G57" s="7" t="s">
        <v>226</v>
      </c>
      <c r="H57" s="7" t="s">
        <v>225</v>
      </c>
      <c r="I57" s="7" t="s">
        <v>29</v>
      </c>
      <c r="J57" t="str">
        <f t="shared" si="0"/>
        <v>т</v>
      </c>
      <c r="L57" t="str">
        <f t="shared" si="1"/>
        <v>Розница</v>
      </c>
      <c r="M57" t="str">
        <f t="shared" si="2"/>
        <v xml:space="preserve">    Работа бригады №1 Олег,Коля</v>
      </c>
      <c r="N57" t="e">
        <f t="shared" si="3"/>
        <v>#VALUE!</v>
      </c>
      <c r="P57" s="17" t="s">
        <v>1121</v>
      </c>
      <c r="Q57" s="18">
        <v>6495.46</v>
      </c>
    </row>
    <row r="58" spans="2:17" ht="12.75">
      <c r="B58" s="6" t="s">
        <v>83</v>
      </c>
      <c r="C58" s="7" t="s">
        <v>16</v>
      </c>
      <c r="D58" s="7" t="s">
        <v>17</v>
      </c>
      <c r="E58" s="7" t="s">
        <v>227</v>
      </c>
      <c r="F58" s="7" t="s">
        <v>227</v>
      </c>
      <c r="G58" s="7" t="s">
        <v>228</v>
      </c>
      <c r="H58" s="7" t="s">
        <v>227</v>
      </c>
      <c r="I58" s="7" t="s">
        <v>29</v>
      </c>
      <c r="J58" t="str">
        <f t="shared" si="0"/>
        <v>т</v>
      </c>
      <c r="L58" t="str">
        <f t="shared" si="1"/>
        <v>Розница</v>
      </c>
      <c r="M58" t="str">
        <f t="shared" si="2"/>
        <v xml:space="preserve">    Работа Эдика</v>
      </c>
      <c r="N58" t="e">
        <f t="shared" si="3"/>
        <v>#VALUE!</v>
      </c>
      <c r="P58" s="17" t="s">
        <v>1104</v>
      </c>
      <c r="Q58" s="18">
        <v>1420.96</v>
      </c>
    </row>
    <row r="59" spans="2:17" ht="12.75">
      <c r="B59" s="6" t="s">
        <v>229</v>
      </c>
      <c r="C59" s="7" t="s">
        <v>16</v>
      </c>
      <c r="D59" s="7" t="s">
        <v>17</v>
      </c>
      <c r="E59" s="7" t="s">
        <v>227</v>
      </c>
      <c r="F59" s="7" t="s">
        <v>227</v>
      </c>
      <c r="G59" s="7" t="s">
        <v>228</v>
      </c>
      <c r="H59" s="7" t="s">
        <v>227</v>
      </c>
      <c r="I59" s="7" t="s">
        <v>29</v>
      </c>
      <c r="J59" t="str">
        <f t="shared" si="0"/>
        <v>т</v>
      </c>
      <c r="L59" t="str">
        <f t="shared" si="1"/>
        <v>Розница</v>
      </c>
      <c r="M59" t="str">
        <f t="shared" si="2"/>
        <v xml:space="preserve">    Работа Алексей Байков</v>
      </c>
      <c r="N59" t="e">
        <f t="shared" si="3"/>
        <v>#VALUE!</v>
      </c>
      <c r="P59" s="17" t="s">
        <v>629</v>
      </c>
      <c r="Q59" s="18">
        <v>12759.51</v>
      </c>
    </row>
    <row r="60" spans="2:17" ht="12.75">
      <c r="B60" s="6" t="s">
        <v>93</v>
      </c>
      <c r="C60" s="7" t="s">
        <v>16</v>
      </c>
      <c r="D60" s="7" t="s">
        <v>17</v>
      </c>
      <c r="E60" s="7" t="s">
        <v>227</v>
      </c>
      <c r="F60" s="7" t="s">
        <v>227</v>
      </c>
      <c r="G60" s="7" t="s">
        <v>29</v>
      </c>
      <c r="H60" s="7" t="s">
        <v>29</v>
      </c>
      <c r="I60" s="8">
        <v>2888</v>
      </c>
      <c r="J60" t="str">
        <f t="shared" si="0"/>
        <v>т</v>
      </c>
      <c r="L60" t="str">
        <f t="shared" si="1"/>
        <v>Розница</v>
      </c>
      <c r="M60" t="str">
        <f t="shared" si="2"/>
        <v xml:space="preserve">    Посредничество</v>
      </c>
      <c r="N60">
        <f t="shared" si="3"/>
        <v>2888</v>
      </c>
      <c r="P60" s="17" t="s">
        <v>1498</v>
      </c>
      <c r="Q60" s="18">
        <v>23736</v>
      </c>
    </row>
    <row r="61" spans="2:17" ht="12.75">
      <c r="B61" s="4" t="s">
        <v>230</v>
      </c>
      <c r="C61" s="9" t="s">
        <v>12</v>
      </c>
      <c r="D61" s="9"/>
      <c r="E61" s="10" t="s">
        <v>231</v>
      </c>
      <c r="F61" s="10"/>
      <c r="G61" s="10" t="s">
        <v>232</v>
      </c>
      <c r="H61" s="10"/>
      <c r="I61" s="5">
        <v>4034.93</v>
      </c>
      <c r="J61" t="str">
        <f t="shared" si="0"/>
        <v>н</v>
      </c>
      <c r="L61" t="str">
        <f t="shared" si="1"/>
        <v>Розница</v>
      </c>
      <c r="M61" t="str">
        <f t="shared" si="2"/>
        <v/>
      </c>
      <c r="N61">
        <f t="shared" si="3"/>
        <v>0</v>
      </c>
      <c r="P61" s="17" t="s">
        <v>1135</v>
      </c>
      <c r="Q61" s="18">
        <v>159.57</v>
      </c>
    </row>
    <row r="62" spans="2:17" ht="12.75">
      <c r="B62" s="6" t="s">
        <v>192</v>
      </c>
      <c r="C62" s="7" t="s">
        <v>233</v>
      </c>
      <c r="D62" s="7" t="s">
        <v>66</v>
      </c>
      <c r="E62" s="7" t="s">
        <v>234</v>
      </c>
      <c r="F62" s="7" t="s">
        <v>235</v>
      </c>
      <c r="G62" s="7" t="s">
        <v>236</v>
      </c>
      <c r="H62" s="7" t="s">
        <v>237</v>
      </c>
      <c r="I62" s="8">
        <v>2307.77</v>
      </c>
      <c r="J62" t="str">
        <f t="shared" si="0"/>
        <v>т</v>
      </c>
      <c r="L62" t="str">
        <f t="shared" si="1"/>
        <v>Розница</v>
      </c>
      <c r="M62" t="str">
        <f t="shared" si="2"/>
        <v xml:space="preserve">    Мет.черепица коричн. RAL 8017</v>
      </c>
      <c r="N62">
        <f t="shared" si="3"/>
        <v>2307.77</v>
      </c>
      <c r="P62" s="17" t="s">
        <v>1140</v>
      </c>
      <c r="Q62" s="18">
        <v>1928.43</v>
      </c>
    </row>
    <row r="63" spans="2:17" ht="12.75">
      <c r="B63" s="6" t="s">
        <v>238</v>
      </c>
      <c r="C63" s="7" t="s">
        <v>239</v>
      </c>
      <c r="D63" s="7" t="s">
        <v>32</v>
      </c>
      <c r="E63" s="7" t="s">
        <v>240</v>
      </c>
      <c r="F63" s="7" t="s">
        <v>241</v>
      </c>
      <c r="G63" s="7" t="s">
        <v>242</v>
      </c>
      <c r="H63" s="7" t="s">
        <v>243</v>
      </c>
      <c r="I63" s="8">
        <v>985.46</v>
      </c>
      <c r="J63" t="str">
        <f t="shared" si="0"/>
        <v>т</v>
      </c>
      <c r="L63" t="str">
        <f t="shared" si="1"/>
        <v>Розница</v>
      </c>
      <c r="M63" t="str">
        <f t="shared" si="2"/>
        <v xml:space="preserve">    8017 RAL констр. 180мм коричн.</v>
      </c>
      <c r="N63">
        <f t="shared" si="3"/>
        <v>985.46</v>
      </c>
      <c r="P63" s="17" t="s">
        <v>1265</v>
      </c>
      <c r="Q63" s="18">
        <v>21401.45</v>
      </c>
    </row>
    <row r="64" spans="2:17" ht="12.75">
      <c r="B64" s="6" t="s">
        <v>244</v>
      </c>
      <c r="C64" s="7" t="s">
        <v>111</v>
      </c>
      <c r="D64" s="7" t="s">
        <v>32</v>
      </c>
      <c r="E64" s="7" t="s">
        <v>199</v>
      </c>
      <c r="F64" s="7" t="s">
        <v>245</v>
      </c>
      <c r="G64" s="7" t="s">
        <v>246</v>
      </c>
      <c r="H64" s="7" t="s">
        <v>247</v>
      </c>
      <c r="I64" s="8">
        <v>454.64</v>
      </c>
      <c r="J64" t="str">
        <f t="shared" si="0"/>
        <v>т</v>
      </c>
      <c r="L64" t="str">
        <f t="shared" si="1"/>
        <v>Розница</v>
      </c>
      <c r="M64" t="str">
        <f t="shared" si="2"/>
        <v xml:space="preserve">    8017 RAL констр. 330мм коричн.</v>
      </c>
      <c r="N64">
        <f t="shared" si="3"/>
        <v>454.64</v>
      </c>
      <c r="P64" s="17" t="s">
        <v>1031</v>
      </c>
      <c r="Q64" s="18">
        <v>8174.35</v>
      </c>
    </row>
    <row r="65" spans="2:17" ht="12.75">
      <c r="B65" s="6" t="s">
        <v>248</v>
      </c>
      <c r="C65" s="7" t="s">
        <v>249</v>
      </c>
      <c r="D65" s="7" t="s">
        <v>32</v>
      </c>
      <c r="E65" s="7" t="s">
        <v>250</v>
      </c>
      <c r="F65" s="7" t="s">
        <v>251</v>
      </c>
      <c r="G65" s="7" t="s">
        <v>252</v>
      </c>
      <c r="H65" s="7" t="s">
        <v>253</v>
      </c>
      <c r="I65" s="8">
        <v>287.06</v>
      </c>
      <c r="J65" t="str">
        <f t="shared" si="0"/>
        <v>т</v>
      </c>
      <c r="L65" t="str">
        <f t="shared" si="1"/>
        <v>Розница</v>
      </c>
      <c r="M65" t="str">
        <f t="shared" si="2"/>
        <v xml:space="preserve">    8017 RAL констр. 400мм коричн.</v>
      </c>
      <c r="N65">
        <f t="shared" si="3"/>
        <v>287.06</v>
      </c>
      <c r="P65" s="16" t="s">
        <v>1462</v>
      </c>
      <c r="Q65" s="18">
        <v>31594.6</v>
      </c>
    </row>
    <row r="66" spans="2:17" ht="12.75">
      <c r="B66" s="4" t="s">
        <v>254</v>
      </c>
      <c r="C66" s="9" t="s">
        <v>12</v>
      </c>
      <c r="D66" s="9"/>
      <c r="E66" s="10" t="s">
        <v>255</v>
      </c>
      <c r="F66" s="10"/>
      <c r="G66" s="10" t="s">
        <v>256</v>
      </c>
      <c r="H66" s="10"/>
      <c r="I66" s="5">
        <v>274.70999999999998</v>
      </c>
      <c r="J66" t="str">
        <f t="shared" si="0"/>
        <v>н</v>
      </c>
      <c r="L66" t="str">
        <f t="shared" si="1"/>
        <v>Розница</v>
      </c>
      <c r="M66" t="str">
        <f t="shared" si="2"/>
        <v/>
      </c>
      <c r="N66">
        <f t="shared" si="3"/>
        <v>0</v>
      </c>
      <c r="P66" s="17"/>
      <c r="Q66" s="18">
        <v>0</v>
      </c>
    </row>
    <row r="67" spans="2:17" ht="12.75">
      <c r="B67" s="6" t="s">
        <v>257</v>
      </c>
      <c r="C67" s="7" t="s">
        <v>258</v>
      </c>
      <c r="D67" s="7" t="s">
        <v>66</v>
      </c>
      <c r="E67" s="7" t="s">
        <v>259</v>
      </c>
      <c r="F67" s="7" t="s">
        <v>255</v>
      </c>
      <c r="G67" s="7" t="s">
        <v>260</v>
      </c>
      <c r="H67" s="7" t="s">
        <v>256</v>
      </c>
      <c r="I67" s="8">
        <v>274.70999999999998</v>
      </c>
      <c r="J67" t="str">
        <f t="shared" si="0"/>
        <v>т</v>
      </c>
      <c r="L67" t="str">
        <f t="shared" si="1"/>
        <v>Розница</v>
      </c>
      <c r="M67" t="str">
        <f t="shared" si="2"/>
        <v xml:space="preserve">    Металл коричневый RAL 8017, 1250мм</v>
      </c>
      <c r="N67">
        <f t="shared" si="3"/>
        <v>274.70999999999998</v>
      </c>
      <c r="P67" s="17" t="s">
        <v>27</v>
      </c>
      <c r="Q67" s="18">
        <v>1000</v>
      </c>
    </row>
    <row r="68" spans="2:17" ht="12.75">
      <c r="B68" s="4" t="s">
        <v>261</v>
      </c>
      <c r="C68" s="9" t="s">
        <v>12</v>
      </c>
      <c r="D68" s="9"/>
      <c r="E68" s="10" t="s">
        <v>262</v>
      </c>
      <c r="F68" s="10"/>
      <c r="G68" s="10" t="s">
        <v>263</v>
      </c>
      <c r="H68" s="10"/>
      <c r="I68" s="5">
        <v>1520.97</v>
      </c>
      <c r="J68" t="str">
        <f t="shared" si="0"/>
        <v>н</v>
      </c>
      <c r="L68" t="str">
        <f t="shared" si="1"/>
        <v>Розница</v>
      </c>
      <c r="M68" t="str">
        <f t="shared" si="2"/>
        <v/>
      </c>
      <c r="N68">
        <f t="shared" si="3"/>
        <v>0</v>
      </c>
      <c r="P68" s="17" t="s">
        <v>1024</v>
      </c>
      <c r="Q68" s="18">
        <v>30594.6</v>
      </c>
    </row>
    <row r="69" spans="2:17" ht="12.75">
      <c r="B69" s="6" t="s">
        <v>264</v>
      </c>
      <c r="C69" s="7" t="s">
        <v>265</v>
      </c>
      <c r="D69" s="7" t="s">
        <v>66</v>
      </c>
      <c r="E69" s="7" t="s">
        <v>266</v>
      </c>
      <c r="F69" s="7" t="s">
        <v>267</v>
      </c>
      <c r="G69" s="7" t="s">
        <v>268</v>
      </c>
      <c r="H69" s="7" t="s">
        <v>263</v>
      </c>
      <c r="I69" s="8">
        <v>1120.97</v>
      </c>
      <c r="J69" t="str">
        <f t="shared" si="0"/>
        <v>т</v>
      </c>
      <c r="L69" t="str">
        <f t="shared" si="1"/>
        <v>Розница</v>
      </c>
      <c r="M69" t="str">
        <f t="shared" si="2"/>
        <v xml:space="preserve">    6005 RAL Профнастил зеленый</v>
      </c>
      <c r="N69">
        <f t="shared" si="3"/>
        <v>1120.97</v>
      </c>
      <c r="P69" s="16" t="s">
        <v>396</v>
      </c>
      <c r="Q69" s="18">
        <v>17810.759999999995</v>
      </c>
    </row>
    <row r="70" spans="2:17" ht="12.75">
      <c r="B70" s="6" t="s">
        <v>27</v>
      </c>
      <c r="C70" s="7" t="s">
        <v>16</v>
      </c>
      <c r="D70" s="7" t="s">
        <v>17</v>
      </c>
      <c r="E70" s="7" t="s">
        <v>269</v>
      </c>
      <c r="F70" s="7" t="s">
        <v>269</v>
      </c>
      <c r="G70" s="7" t="s">
        <v>29</v>
      </c>
      <c r="H70" s="7" t="s">
        <v>29</v>
      </c>
      <c r="I70" s="8">
        <v>400</v>
      </c>
      <c r="J70" t="str">
        <f t="shared" ref="J70:J133" si="4">IF(LEFTB(B70,11)="Расх. накл.","н","т")</f>
        <v>т</v>
      </c>
      <c r="L70" t="str">
        <f t="shared" ref="L70:L81" si="5">IF($J70="н",$C70,L69)</f>
        <v>Розница</v>
      </c>
      <c r="M70" t="str">
        <f t="shared" ref="M70:M133" si="6">IF($J70="н","",$B70)</f>
        <v xml:space="preserve">    Доставка товара</v>
      </c>
      <c r="N70">
        <f t="shared" ref="N70:N133" si="7">IF($J70="н",0,VALUE(SUBSTITUTE($I70,".",",")))</f>
        <v>400</v>
      </c>
      <c r="P70" s="17"/>
      <c r="Q70" s="18">
        <v>0</v>
      </c>
    </row>
    <row r="71" spans="2:17" ht="12.75">
      <c r="B71" s="4" t="s">
        <v>270</v>
      </c>
      <c r="C71" s="9" t="s">
        <v>12</v>
      </c>
      <c r="D71" s="9"/>
      <c r="E71" s="10" t="s">
        <v>271</v>
      </c>
      <c r="F71" s="10"/>
      <c r="G71" s="10" t="s">
        <v>272</v>
      </c>
      <c r="H71" s="10"/>
      <c r="I71" s="5">
        <v>1662.05</v>
      </c>
      <c r="J71" t="str">
        <f t="shared" si="4"/>
        <v>н</v>
      </c>
      <c r="L71" t="str">
        <f t="shared" si="5"/>
        <v>Розница</v>
      </c>
      <c r="M71" t="str">
        <f t="shared" si="6"/>
        <v/>
      </c>
      <c r="N71">
        <f t="shared" si="7"/>
        <v>0</v>
      </c>
      <c r="P71" s="17" t="s">
        <v>27</v>
      </c>
      <c r="Q71" s="18">
        <v>1200</v>
      </c>
    </row>
    <row r="72" spans="2:17" ht="12.75">
      <c r="B72" s="6" t="s">
        <v>192</v>
      </c>
      <c r="C72" s="7" t="s">
        <v>273</v>
      </c>
      <c r="D72" s="7" t="s">
        <v>66</v>
      </c>
      <c r="E72" s="7" t="s">
        <v>274</v>
      </c>
      <c r="F72" s="7" t="s">
        <v>275</v>
      </c>
      <c r="G72" s="7" t="s">
        <v>276</v>
      </c>
      <c r="H72" s="7" t="s">
        <v>272</v>
      </c>
      <c r="I72" s="8">
        <v>682.05</v>
      </c>
      <c r="J72" t="str">
        <f t="shared" si="4"/>
        <v>т</v>
      </c>
      <c r="L72" t="str">
        <f t="shared" si="5"/>
        <v>Розница</v>
      </c>
      <c r="M72" t="str">
        <f t="shared" si="6"/>
        <v xml:space="preserve">    Мет.черепица коричн. RAL 8017</v>
      </c>
      <c r="N72">
        <f t="shared" si="7"/>
        <v>682.05</v>
      </c>
      <c r="P72" s="17" t="s">
        <v>796</v>
      </c>
      <c r="Q72" s="18">
        <v>107.86</v>
      </c>
    </row>
    <row r="73" spans="2:17" ht="12.75">
      <c r="B73" s="6" t="s">
        <v>27</v>
      </c>
      <c r="C73" s="7" t="s">
        <v>16</v>
      </c>
      <c r="D73" s="7" t="s">
        <v>17</v>
      </c>
      <c r="E73" s="7" t="s">
        <v>277</v>
      </c>
      <c r="F73" s="7" t="s">
        <v>277</v>
      </c>
      <c r="G73" s="7" t="s">
        <v>29</v>
      </c>
      <c r="H73" s="7" t="s">
        <v>29</v>
      </c>
      <c r="I73" s="8">
        <v>980</v>
      </c>
      <c r="J73" t="str">
        <f t="shared" si="4"/>
        <v>т</v>
      </c>
      <c r="L73" t="str">
        <f>IF($J73="н",$C73,L72)</f>
        <v>Розница</v>
      </c>
      <c r="M73" t="str">
        <f t="shared" si="6"/>
        <v xml:space="preserve">    Доставка товара</v>
      </c>
      <c r="N73">
        <f t="shared" si="7"/>
        <v>980</v>
      </c>
      <c r="P73" s="17" t="s">
        <v>1150</v>
      </c>
      <c r="Q73" s="18">
        <v>147.63999999999999</v>
      </c>
    </row>
    <row r="74" spans="2:17" ht="12.75">
      <c r="B74" s="4" t="s">
        <v>278</v>
      </c>
      <c r="C74" s="9" t="s">
        <v>279</v>
      </c>
      <c r="D74" s="9"/>
      <c r="E74" s="10" t="s">
        <v>280</v>
      </c>
      <c r="F74" s="10"/>
      <c r="G74" s="10" t="s">
        <v>281</v>
      </c>
      <c r="H74" s="10"/>
      <c r="I74" s="5">
        <v>1962.7</v>
      </c>
      <c r="J74" t="str">
        <f t="shared" si="4"/>
        <v>н</v>
      </c>
      <c r="L74" t="str">
        <f t="shared" si="5"/>
        <v>Евро Стиль</v>
      </c>
      <c r="M74" t="str">
        <f t="shared" si="6"/>
        <v/>
      </c>
      <c r="N74">
        <f t="shared" si="7"/>
        <v>0</v>
      </c>
      <c r="P74" s="17" t="s">
        <v>399</v>
      </c>
      <c r="Q74" s="18">
        <v>256.14999999999998</v>
      </c>
    </row>
    <row r="75" spans="2:17" ht="12.75">
      <c r="B75" s="6" t="s">
        <v>282</v>
      </c>
      <c r="C75" s="7" t="s">
        <v>283</v>
      </c>
      <c r="D75" s="7" t="s">
        <v>32</v>
      </c>
      <c r="E75" s="7" t="s">
        <v>284</v>
      </c>
      <c r="F75" s="7" t="s">
        <v>285</v>
      </c>
      <c r="G75" s="7" t="s">
        <v>286</v>
      </c>
      <c r="H75" s="7" t="s">
        <v>287</v>
      </c>
      <c r="I75" s="8">
        <v>634.78</v>
      </c>
      <c r="J75" t="str">
        <f t="shared" si="4"/>
        <v>т</v>
      </c>
      <c r="L75" t="str">
        <f t="shared" si="5"/>
        <v>Евро Стиль</v>
      </c>
      <c r="M75" t="str">
        <f t="shared" si="6"/>
        <v xml:space="preserve">    9003 RAL констр. 245мм белый</v>
      </c>
      <c r="N75">
        <f t="shared" si="7"/>
        <v>634.78</v>
      </c>
      <c r="P75" s="17" t="s">
        <v>769</v>
      </c>
      <c r="Q75" s="18">
        <v>684.89</v>
      </c>
    </row>
    <row r="76" spans="2:17" ht="12.75">
      <c r="B76" s="6" t="s">
        <v>288</v>
      </c>
      <c r="C76" s="7" t="s">
        <v>289</v>
      </c>
      <c r="D76" s="7" t="s">
        <v>32</v>
      </c>
      <c r="E76" s="7" t="s">
        <v>290</v>
      </c>
      <c r="F76" s="7" t="s">
        <v>291</v>
      </c>
      <c r="G76" s="7" t="s">
        <v>292</v>
      </c>
      <c r="H76" s="7" t="s">
        <v>293</v>
      </c>
      <c r="I76" s="8">
        <v>1327.92</v>
      </c>
      <c r="J76" t="str">
        <f t="shared" si="4"/>
        <v>т</v>
      </c>
      <c r="L76" t="str">
        <f t="shared" si="5"/>
        <v>Евро Стиль</v>
      </c>
      <c r="M76" t="str">
        <f t="shared" si="6"/>
        <v xml:space="preserve">    9003 RAL констр. 285мм белый</v>
      </c>
      <c r="N76">
        <f t="shared" si="7"/>
        <v>1327.92</v>
      </c>
      <c r="P76" s="17" t="s">
        <v>1001</v>
      </c>
      <c r="Q76" s="18">
        <v>180.91</v>
      </c>
    </row>
    <row r="77" spans="2:17" ht="12.75">
      <c r="B77" s="4" t="s">
        <v>294</v>
      </c>
      <c r="C77" s="9" t="s">
        <v>12</v>
      </c>
      <c r="D77" s="9"/>
      <c r="E77" s="10" t="s">
        <v>295</v>
      </c>
      <c r="F77" s="10"/>
      <c r="G77" s="10" t="s">
        <v>296</v>
      </c>
      <c r="H77" s="10"/>
      <c r="I77" s="5">
        <v>842.03</v>
      </c>
      <c r="J77" t="str">
        <f t="shared" si="4"/>
        <v>н</v>
      </c>
      <c r="L77" t="str">
        <f t="shared" si="5"/>
        <v>Розница</v>
      </c>
      <c r="M77" t="str">
        <f t="shared" si="6"/>
        <v/>
      </c>
      <c r="N77">
        <f t="shared" si="7"/>
        <v>0</v>
      </c>
      <c r="P77" s="17" t="s">
        <v>780</v>
      </c>
      <c r="Q77" s="18">
        <v>140.51</v>
      </c>
    </row>
    <row r="78" spans="2:17" ht="12.75">
      <c r="B78" s="6" t="s">
        <v>297</v>
      </c>
      <c r="C78" s="7" t="s">
        <v>298</v>
      </c>
      <c r="D78" s="7" t="s">
        <v>32</v>
      </c>
      <c r="E78" s="7" t="s">
        <v>299</v>
      </c>
      <c r="F78" s="7" t="s">
        <v>300</v>
      </c>
      <c r="G78" s="7" t="s">
        <v>301</v>
      </c>
      <c r="H78" s="7" t="s">
        <v>302</v>
      </c>
      <c r="I78" s="8">
        <v>182.33</v>
      </c>
      <c r="J78" t="str">
        <f t="shared" si="4"/>
        <v>т</v>
      </c>
      <c r="L78" t="str">
        <f t="shared" si="5"/>
        <v>Розница</v>
      </c>
      <c r="M78" t="str">
        <f t="shared" si="6"/>
        <v xml:space="preserve">    9003 RAL констр. 345мм белый</v>
      </c>
      <c r="N78">
        <f t="shared" si="7"/>
        <v>182.33</v>
      </c>
      <c r="P78" s="17" t="s">
        <v>416</v>
      </c>
      <c r="Q78" s="18">
        <v>1861.29</v>
      </c>
    </row>
    <row r="79" spans="2:17" ht="12.75">
      <c r="B79" s="6" t="s">
        <v>177</v>
      </c>
      <c r="C79" s="7" t="s">
        <v>303</v>
      </c>
      <c r="D79" s="7" t="s">
        <v>32</v>
      </c>
      <c r="E79" s="7" t="s">
        <v>304</v>
      </c>
      <c r="F79" s="7" t="s">
        <v>305</v>
      </c>
      <c r="G79" s="7" t="s">
        <v>306</v>
      </c>
      <c r="H79" s="7" t="s">
        <v>307</v>
      </c>
      <c r="I79" s="8">
        <v>319.43</v>
      </c>
      <c r="J79" t="str">
        <f t="shared" si="4"/>
        <v>т</v>
      </c>
      <c r="L79" t="str">
        <f t="shared" si="5"/>
        <v>Розница</v>
      </c>
      <c r="M79" t="str">
        <f t="shared" si="6"/>
        <v xml:space="preserve">    9003 RAL констр. 155мм белый</v>
      </c>
      <c r="N79">
        <f t="shared" si="7"/>
        <v>319.43</v>
      </c>
      <c r="P79" s="17" t="s">
        <v>405</v>
      </c>
      <c r="Q79" s="18">
        <v>508.17</v>
      </c>
    </row>
    <row r="80" spans="2:17" ht="12.75">
      <c r="B80" s="6" t="s">
        <v>308</v>
      </c>
      <c r="C80" s="7" t="s">
        <v>309</v>
      </c>
      <c r="D80" s="7" t="s">
        <v>32</v>
      </c>
      <c r="E80" s="7" t="s">
        <v>310</v>
      </c>
      <c r="F80" s="7" t="s">
        <v>311</v>
      </c>
      <c r="G80" s="7" t="s">
        <v>312</v>
      </c>
      <c r="H80" s="7" t="s">
        <v>313</v>
      </c>
      <c r="I80" s="8">
        <v>96.95</v>
      </c>
      <c r="J80" t="str">
        <f t="shared" si="4"/>
        <v>т</v>
      </c>
      <c r="L80" t="str">
        <f t="shared" si="5"/>
        <v>Розница</v>
      </c>
      <c r="M80" t="str">
        <f t="shared" si="6"/>
        <v xml:space="preserve">    9003 RAL констр. 195мм белый</v>
      </c>
      <c r="N80">
        <f t="shared" si="7"/>
        <v>96.95</v>
      </c>
      <c r="P80" s="17" t="s">
        <v>788</v>
      </c>
      <c r="Q80" s="18">
        <v>1031.05</v>
      </c>
    </row>
    <row r="81" spans="2:17" ht="12.75">
      <c r="B81" s="6" t="s">
        <v>314</v>
      </c>
      <c r="C81" s="7" t="s">
        <v>298</v>
      </c>
      <c r="D81" s="7" t="s">
        <v>32</v>
      </c>
      <c r="E81" s="7" t="s">
        <v>187</v>
      </c>
      <c r="F81" s="7" t="s">
        <v>315</v>
      </c>
      <c r="G81" s="7" t="s">
        <v>316</v>
      </c>
      <c r="H81" s="7" t="s">
        <v>317</v>
      </c>
      <c r="I81" s="8">
        <v>135.19999999999999</v>
      </c>
      <c r="J81" t="str">
        <f t="shared" si="4"/>
        <v>т</v>
      </c>
      <c r="L81" t="str">
        <f t="shared" si="5"/>
        <v>Розница</v>
      </c>
      <c r="M81" t="str">
        <f t="shared" si="6"/>
        <v xml:space="preserve">    9003 RAL констр. 225мм белый</v>
      </c>
      <c r="N81">
        <f t="shared" si="7"/>
        <v>135.19999999999999</v>
      </c>
      <c r="P81" s="17" t="s">
        <v>421</v>
      </c>
      <c r="Q81" s="18">
        <v>1349.33</v>
      </c>
    </row>
    <row r="82" spans="2:17" ht="12.75">
      <c r="B82" s="6" t="s">
        <v>318</v>
      </c>
      <c r="C82" s="7" t="s">
        <v>298</v>
      </c>
      <c r="D82" s="7" t="s">
        <v>32</v>
      </c>
      <c r="E82" s="7" t="s">
        <v>319</v>
      </c>
      <c r="F82" s="7" t="s">
        <v>320</v>
      </c>
      <c r="G82" s="7" t="s">
        <v>321</v>
      </c>
      <c r="H82" s="7" t="s">
        <v>322</v>
      </c>
      <c r="I82" s="8">
        <v>108.12</v>
      </c>
      <c r="J82" t="str">
        <f t="shared" si="4"/>
        <v>т</v>
      </c>
      <c r="L82" t="str">
        <f>IF($J82="н",$C82,L81)</f>
        <v>Розница</v>
      </c>
      <c r="M82" t="str">
        <f t="shared" si="6"/>
        <v xml:space="preserve">    9003 RAL констр. 205мм белый</v>
      </c>
      <c r="N82">
        <f t="shared" si="7"/>
        <v>108.12</v>
      </c>
      <c r="P82" s="17" t="s">
        <v>1169</v>
      </c>
      <c r="Q82" s="18">
        <v>819</v>
      </c>
    </row>
    <row r="83" spans="2:17" ht="12.75">
      <c r="B83" s="4" t="s">
        <v>323</v>
      </c>
      <c r="C83" s="9" t="s">
        <v>12</v>
      </c>
      <c r="D83" s="9"/>
      <c r="E83" s="10" t="s">
        <v>324</v>
      </c>
      <c r="F83" s="10"/>
      <c r="G83" s="10" t="s">
        <v>325</v>
      </c>
      <c r="H83" s="10"/>
      <c r="I83" s="5">
        <v>999.39</v>
      </c>
      <c r="J83" t="str">
        <f t="shared" si="4"/>
        <v>н</v>
      </c>
      <c r="L83" t="str">
        <f t="shared" ref="L83:L101" si="8">IF($J83="н",$C83,L82)</f>
        <v>Розница</v>
      </c>
      <c r="M83" t="str">
        <f t="shared" si="6"/>
        <v/>
      </c>
      <c r="N83">
        <f t="shared" si="7"/>
        <v>0</v>
      </c>
      <c r="P83" s="17" t="s">
        <v>432</v>
      </c>
      <c r="Q83" s="18">
        <v>1475.6</v>
      </c>
    </row>
    <row r="84" spans="2:17" ht="12.75">
      <c r="B84" s="6" t="s">
        <v>326</v>
      </c>
      <c r="C84" s="7" t="s">
        <v>327</v>
      </c>
      <c r="D84" s="7" t="s">
        <v>32</v>
      </c>
      <c r="E84" s="7" t="s">
        <v>328</v>
      </c>
      <c r="F84" s="7" t="s">
        <v>329</v>
      </c>
      <c r="G84" s="7" t="s">
        <v>330</v>
      </c>
      <c r="H84" s="7" t="s">
        <v>331</v>
      </c>
      <c r="I84" s="8">
        <v>266.57</v>
      </c>
      <c r="J84" t="str">
        <f t="shared" si="4"/>
        <v>т</v>
      </c>
      <c r="L84" t="str">
        <f t="shared" si="8"/>
        <v>Розница</v>
      </c>
      <c r="M84" t="str">
        <f t="shared" si="6"/>
        <v xml:space="preserve">    8017 RAL констр. 170мм коричн.</v>
      </c>
      <c r="N84">
        <f t="shared" si="7"/>
        <v>266.57</v>
      </c>
      <c r="P84" s="17" t="s">
        <v>784</v>
      </c>
      <c r="Q84" s="18">
        <v>254.13</v>
      </c>
    </row>
    <row r="85" spans="2:17" ht="12.75">
      <c r="B85" s="6" t="s">
        <v>332</v>
      </c>
      <c r="C85" s="7" t="s">
        <v>31</v>
      </c>
      <c r="D85" s="7" t="s">
        <v>32</v>
      </c>
      <c r="E85" s="7" t="s">
        <v>333</v>
      </c>
      <c r="F85" s="7" t="s">
        <v>334</v>
      </c>
      <c r="G85" s="7" t="s">
        <v>335</v>
      </c>
      <c r="H85" s="7" t="s">
        <v>336</v>
      </c>
      <c r="I85" s="8">
        <v>732.82</v>
      </c>
      <c r="J85" t="str">
        <f t="shared" si="4"/>
        <v>т</v>
      </c>
      <c r="L85" t="str">
        <f t="shared" si="8"/>
        <v>Розница</v>
      </c>
      <c r="M85" t="str">
        <f t="shared" si="6"/>
        <v xml:space="preserve">    8017 RAL констр. 250мм коричн.</v>
      </c>
      <c r="N85">
        <f t="shared" si="7"/>
        <v>732.82</v>
      </c>
      <c r="P85" s="17" t="s">
        <v>411</v>
      </c>
      <c r="Q85" s="18">
        <v>790.14</v>
      </c>
    </row>
    <row r="86" spans="2:17" ht="12.75">
      <c r="B86" s="4" t="s">
        <v>337</v>
      </c>
      <c r="C86" s="9" t="s">
        <v>12</v>
      </c>
      <c r="D86" s="9"/>
      <c r="E86" s="10" t="s">
        <v>338</v>
      </c>
      <c r="F86" s="10"/>
      <c r="G86" s="10" t="s">
        <v>339</v>
      </c>
      <c r="H86" s="10"/>
      <c r="I86" s="5">
        <v>7500</v>
      </c>
      <c r="J86" t="str">
        <f t="shared" si="4"/>
        <v>н</v>
      </c>
      <c r="L86" t="str">
        <f t="shared" si="8"/>
        <v>Розница</v>
      </c>
      <c r="M86" t="str">
        <f t="shared" si="6"/>
        <v/>
      </c>
      <c r="N86">
        <f t="shared" si="7"/>
        <v>0</v>
      </c>
      <c r="P86" s="17" t="s">
        <v>1176</v>
      </c>
      <c r="Q86" s="18">
        <v>1069.72</v>
      </c>
    </row>
    <row r="87" spans="2:17" ht="12.75">
      <c r="B87" s="6" t="s">
        <v>340</v>
      </c>
      <c r="C87" s="7" t="s">
        <v>16</v>
      </c>
      <c r="D87" s="7" t="s">
        <v>17</v>
      </c>
      <c r="E87" s="7" t="s">
        <v>99</v>
      </c>
      <c r="F87" s="7" t="s">
        <v>99</v>
      </c>
      <c r="G87" s="7" t="s">
        <v>100</v>
      </c>
      <c r="H87" s="7" t="s">
        <v>99</v>
      </c>
      <c r="I87" s="7" t="s">
        <v>29</v>
      </c>
      <c r="J87" t="str">
        <f t="shared" si="4"/>
        <v>т</v>
      </c>
      <c r="L87" t="str">
        <f t="shared" si="8"/>
        <v>Розница</v>
      </c>
      <c r="M87" t="str">
        <f t="shared" si="6"/>
        <v xml:space="preserve">    Работа Алексей Байков/бензин</v>
      </c>
      <c r="N87" t="e">
        <f t="shared" si="7"/>
        <v>#VALUE!</v>
      </c>
      <c r="P87" s="17" t="s">
        <v>775</v>
      </c>
      <c r="Q87" s="18">
        <v>879.99</v>
      </c>
    </row>
    <row r="88" spans="2:17" ht="12.75">
      <c r="B88" s="6" t="s">
        <v>21</v>
      </c>
      <c r="C88" s="7" t="s">
        <v>16</v>
      </c>
      <c r="D88" s="7" t="s">
        <v>17</v>
      </c>
      <c r="E88" s="7" t="s">
        <v>53</v>
      </c>
      <c r="F88" s="7" t="s">
        <v>53</v>
      </c>
      <c r="G88" s="7" t="s">
        <v>341</v>
      </c>
      <c r="H88" s="7" t="s">
        <v>53</v>
      </c>
      <c r="I88" s="7" t="s">
        <v>29</v>
      </c>
      <c r="J88" t="str">
        <f t="shared" si="4"/>
        <v>т</v>
      </c>
      <c r="L88" t="str">
        <f t="shared" si="8"/>
        <v>Розница</v>
      </c>
      <c r="M88" t="str">
        <f t="shared" si="6"/>
        <v xml:space="preserve">    Работа бригады №1 Олег,Коля</v>
      </c>
      <c r="N88" t="e">
        <f t="shared" si="7"/>
        <v>#VALUE!</v>
      </c>
      <c r="P88" s="17" t="s">
        <v>1181</v>
      </c>
      <c r="Q88" s="18">
        <v>440.14</v>
      </c>
    </row>
    <row r="89" spans="2:17" ht="12.75">
      <c r="B89" s="6" t="s">
        <v>342</v>
      </c>
      <c r="C89" s="7" t="s">
        <v>16</v>
      </c>
      <c r="D89" s="7" t="s">
        <v>17</v>
      </c>
      <c r="E89" s="7" t="s">
        <v>343</v>
      </c>
      <c r="F89" s="7" t="s">
        <v>343</v>
      </c>
      <c r="G89" s="7" t="s">
        <v>344</v>
      </c>
      <c r="H89" s="7" t="s">
        <v>343</v>
      </c>
      <c r="I89" s="7" t="s">
        <v>29</v>
      </c>
      <c r="J89" t="str">
        <f t="shared" si="4"/>
        <v>т</v>
      </c>
      <c r="L89" t="str">
        <f t="shared" si="8"/>
        <v>Розница</v>
      </c>
      <c r="M89" t="str">
        <f t="shared" si="6"/>
        <v xml:space="preserve">    Работа бригады №2 Сергей,Саша</v>
      </c>
      <c r="N89" t="e">
        <f t="shared" si="7"/>
        <v>#VALUE!</v>
      </c>
      <c r="P89" s="17" t="s">
        <v>426</v>
      </c>
      <c r="Q89" s="18">
        <v>1674.25</v>
      </c>
    </row>
    <row r="90" spans="2:17" ht="12.75">
      <c r="B90" s="6" t="s">
        <v>83</v>
      </c>
      <c r="C90" s="7" t="s">
        <v>16</v>
      </c>
      <c r="D90" s="7" t="s">
        <v>17</v>
      </c>
      <c r="E90" s="7" t="s">
        <v>345</v>
      </c>
      <c r="F90" s="7" t="s">
        <v>345</v>
      </c>
      <c r="G90" s="7" t="s">
        <v>346</v>
      </c>
      <c r="H90" s="7" t="s">
        <v>345</v>
      </c>
      <c r="I90" s="7" t="s">
        <v>29</v>
      </c>
      <c r="J90" t="str">
        <f t="shared" si="4"/>
        <v>т</v>
      </c>
      <c r="L90" t="str">
        <f t="shared" si="8"/>
        <v>Розница</v>
      </c>
      <c r="M90" t="str">
        <f t="shared" si="6"/>
        <v xml:space="preserve">    Работа Эдика</v>
      </c>
      <c r="N90" t="e">
        <f t="shared" si="7"/>
        <v>#VALUE!</v>
      </c>
      <c r="P90" s="17" t="s">
        <v>1189</v>
      </c>
      <c r="Q90" s="18">
        <v>481.93</v>
      </c>
    </row>
    <row r="91" spans="2:17" ht="12.75">
      <c r="B91" s="6" t="s">
        <v>93</v>
      </c>
      <c r="C91" s="7" t="s">
        <v>22</v>
      </c>
      <c r="D91" s="7" t="s">
        <v>17</v>
      </c>
      <c r="E91" s="7" t="s">
        <v>347</v>
      </c>
      <c r="F91" s="7" t="s">
        <v>348</v>
      </c>
      <c r="G91" s="7" t="s">
        <v>29</v>
      </c>
      <c r="H91" s="7" t="s">
        <v>29</v>
      </c>
      <c r="I91" s="8">
        <v>7500</v>
      </c>
      <c r="J91" t="str">
        <f t="shared" si="4"/>
        <v>т</v>
      </c>
      <c r="L91" t="str">
        <f t="shared" si="8"/>
        <v>Розница</v>
      </c>
      <c r="M91" t="str">
        <f t="shared" si="6"/>
        <v xml:space="preserve">    Посредничество</v>
      </c>
      <c r="N91">
        <f t="shared" si="7"/>
        <v>7500</v>
      </c>
      <c r="P91" s="17" t="s">
        <v>764</v>
      </c>
      <c r="Q91" s="18">
        <v>387.32</v>
      </c>
    </row>
    <row r="92" spans="2:17" ht="12.75">
      <c r="B92" s="4" t="s">
        <v>349</v>
      </c>
      <c r="C92" s="9" t="s">
        <v>12</v>
      </c>
      <c r="D92" s="9"/>
      <c r="E92" s="10" t="s">
        <v>350</v>
      </c>
      <c r="F92" s="10"/>
      <c r="G92" s="10" t="s">
        <v>351</v>
      </c>
      <c r="H92" s="10"/>
      <c r="I92" s="5">
        <v>4287.8</v>
      </c>
      <c r="J92" t="str">
        <f t="shared" si="4"/>
        <v>н</v>
      </c>
      <c r="L92" t="str">
        <f t="shared" si="8"/>
        <v>Розница</v>
      </c>
      <c r="M92" t="str">
        <f t="shared" si="6"/>
        <v/>
      </c>
      <c r="N92">
        <f t="shared" si="7"/>
        <v>0</v>
      </c>
      <c r="P92" s="17" t="s">
        <v>1194</v>
      </c>
      <c r="Q92" s="18">
        <v>523.71</v>
      </c>
    </row>
    <row r="93" spans="2:17" ht="12.75">
      <c r="B93" s="6" t="s">
        <v>352</v>
      </c>
      <c r="C93" s="7" t="s">
        <v>353</v>
      </c>
      <c r="D93" s="7" t="s">
        <v>66</v>
      </c>
      <c r="E93" s="7" t="s">
        <v>354</v>
      </c>
      <c r="F93" s="7" t="s">
        <v>355</v>
      </c>
      <c r="G93" s="7" t="s">
        <v>356</v>
      </c>
      <c r="H93" s="7" t="s">
        <v>357</v>
      </c>
      <c r="I93" s="8">
        <v>944.54</v>
      </c>
      <c r="J93" t="str">
        <f t="shared" si="4"/>
        <v>т</v>
      </c>
      <c r="L93" t="str">
        <f t="shared" si="8"/>
        <v>Розница</v>
      </c>
      <c r="M93" t="str">
        <f t="shared" si="6"/>
        <v xml:space="preserve">    8017 RAL Профнастил коричневый 10</v>
      </c>
      <c r="N93">
        <f t="shared" si="7"/>
        <v>944.54</v>
      </c>
      <c r="P93" s="17" t="s">
        <v>759</v>
      </c>
      <c r="Q93" s="18">
        <v>1547.03</v>
      </c>
    </row>
    <row r="94" spans="2:17" ht="12.75">
      <c r="B94" s="6" t="s">
        <v>358</v>
      </c>
      <c r="C94" s="7" t="s">
        <v>239</v>
      </c>
      <c r="D94" s="7" t="s">
        <v>32</v>
      </c>
      <c r="E94" s="7" t="s">
        <v>359</v>
      </c>
      <c r="F94" s="7" t="s">
        <v>149</v>
      </c>
      <c r="G94" s="7" t="s">
        <v>360</v>
      </c>
      <c r="H94" s="7" t="s">
        <v>361</v>
      </c>
      <c r="I94" s="8">
        <v>958.76</v>
      </c>
      <c r="J94" t="str">
        <f t="shared" si="4"/>
        <v>т</v>
      </c>
      <c r="L94" t="str">
        <f t="shared" si="8"/>
        <v>Розница</v>
      </c>
      <c r="M94" t="str">
        <f t="shared" si="6"/>
        <v xml:space="preserve">    Планка П коричневая RAL 8017 (1,25)</v>
      </c>
      <c r="N94">
        <f t="shared" si="7"/>
        <v>958.76</v>
      </c>
      <c r="P94" s="16" t="s">
        <v>12</v>
      </c>
      <c r="Q94" s="18" t="e">
        <v>#VALUE!</v>
      </c>
    </row>
    <row r="95" spans="2:17" ht="12.75">
      <c r="B95" s="6" t="s">
        <v>362</v>
      </c>
      <c r="C95" s="7" t="s">
        <v>363</v>
      </c>
      <c r="D95" s="7" t="s">
        <v>32</v>
      </c>
      <c r="E95" s="7" t="s">
        <v>250</v>
      </c>
      <c r="F95" s="7" t="s">
        <v>364</v>
      </c>
      <c r="G95" s="7" t="s">
        <v>365</v>
      </c>
      <c r="H95" s="7" t="s">
        <v>366</v>
      </c>
      <c r="I95" s="8">
        <v>336</v>
      </c>
      <c r="J95" t="str">
        <f t="shared" si="4"/>
        <v>т</v>
      </c>
      <c r="L95" t="str">
        <f t="shared" si="8"/>
        <v>Розница</v>
      </c>
      <c r="M95" t="str">
        <f t="shared" si="6"/>
        <v xml:space="preserve">    Труба 60*60</v>
      </c>
      <c r="N95">
        <f t="shared" si="7"/>
        <v>336</v>
      </c>
      <c r="P95" s="17"/>
      <c r="Q95" s="18">
        <v>0</v>
      </c>
    </row>
    <row r="96" spans="2:17" ht="12.75">
      <c r="B96" s="6" t="s">
        <v>367</v>
      </c>
      <c r="C96" s="7" t="s">
        <v>368</v>
      </c>
      <c r="D96" s="7" t="s">
        <v>32</v>
      </c>
      <c r="E96" s="7" t="s">
        <v>369</v>
      </c>
      <c r="F96" s="7" t="s">
        <v>370</v>
      </c>
      <c r="G96" s="7" t="s">
        <v>371</v>
      </c>
      <c r="H96" s="7" t="s">
        <v>372</v>
      </c>
      <c r="I96" s="8">
        <v>593</v>
      </c>
      <c r="J96" t="str">
        <f t="shared" si="4"/>
        <v>т</v>
      </c>
      <c r="L96" t="str">
        <f t="shared" si="8"/>
        <v>Розница</v>
      </c>
      <c r="M96" t="str">
        <f t="shared" si="6"/>
        <v xml:space="preserve">    Труба 40*20</v>
      </c>
      <c r="N96">
        <f t="shared" si="7"/>
        <v>593</v>
      </c>
      <c r="P96" s="17" t="s">
        <v>545</v>
      </c>
      <c r="Q96" s="18">
        <v>774.87</v>
      </c>
    </row>
    <row r="97" spans="2:17" ht="12.75">
      <c r="B97" s="6" t="s">
        <v>373</v>
      </c>
      <c r="C97" s="7" t="s">
        <v>374</v>
      </c>
      <c r="D97" s="7" t="s">
        <v>17</v>
      </c>
      <c r="E97" s="7" t="s">
        <v>375</v>
      </c>
      <c r="F97" s="7" t="s">
        <v>376</v>
      </c>
      <c r="G97" s="7" t="s">
        <v>377</v>
      </c>
      <c r="H97" s="7" t="s">
        <v>378</v>
      </c>
      <c r="I97" s="8">
        <v>339.5</v>
      </c>
      <c r="J97" t="str">
        <f t="shared" si="4"/>
        <v>т</v>
      </c>
      <c r="L97" t="str">
        <f t="shared" si="8"/>
        <v>Розница</v>
      </c>
      <c r="M97" t="str">
        <f t="shared" si="6"/>
        <v xml:space="preserve">    Саморез мет. 4,8х19 коричневый 8017</v>
      </c>
      <c r="N97">
        <f t="shared" si="7"/>
        <v>339.5</v>
      </c>
      <c r="P97" s="17" t="s">
        <v>528</v>
      </c>
      <c r="Q97" s="18">
        <v>747.05</v>
      </c>
    </row>
    <row r="98" spans="2:17" ht="12.75">
      <c r="B98" s="6" t="s">
        <v>27</v>
      </c>
      <c r="C98" s="7" t="s">
        <v>16</v>
      </c>
      <c r="D98" s="7" t="s">
        <v>17</v>
      </c>
      <c r="E98" s="7" t="s">
        <v>199</v>
      </c>
      <c r="F98" s="7" t="s">
        <v>199</v>
      </c>
      <c r="G98" s="7" t="s">
        <v>29</v>
      </c>
      <c r="H98" s="7" t="s">
        <v>29</v>
      </c>
      <c r="I98" s="8">
        <v>120</v>
      </c>
      <c r="J98" t="str">
        <f t="shared" si="4"/>
        <v>т</v>
      </c>
      <c r="L98" t="str">
        <f t="shared" si="8"/>
        <v>Розница</v>
      </c>
      <c r="M98" t="str">
        <f t="shared" si="6"/>
        <v xml:space="preserve">    Доставка товара</v>
      </c>
      <c r="N98">
        <f t="shared" si="7"/>
        <v>120</v>
      </c>
      <c r="P98" s="17" t="s">
        <v>665</v>
      </c>
      <c r="Q98" s="18">
        <v>73.23</v>
      </c>
    </row>
    <row r="99" spans="2:17" ht="12.75">
      <c r="B99" s="6" t="s">
        <v>379</v>
      </c>
      <c r="C99" s="7" t="s">
        <v>380</v>
      </c>
      <c r="D99" s="7" t="s">
        <v>32</v>
      </c>
      <c r="E99" s="7" t="s">
        <v>381</v>
      </c>
      <c r="F99" s="7" t="s">
        <v>382</v>
      </c>
      <c r="G99" s="7" t="s">
        <v>383</v>
      </c>
      <c r="H99" s="7" t="s">
        <v>384</v>
      </c>
      <c r="I99" s="8">
        <v>996</v>
      </c>
      <c r="J99" t="str">
        <f t="shared" si="4"/>
        <v>т</v>
      </c>
      <c r="L99" t="str">
        <f t="shared" si="8"/>
        <v>Розница</v>
      </c>
      <c r="M99" t="str">
        <f t="shared" si="6"/>
        <v xml:space="preserve">    Труба 100*100</v>
      </c>
      <c r="N99">
        <f t="shared" si="7"/>
        <v>996</v>
      </c>
      <c r="P99" s="17" t="s">
        <v>534</v>
      </c>
      <c r="Q99" s="18">
        <v>1895.83</v>
      </c>
    </row>
    <row r="100" spans="2:17" ht="12.75">
      <c r="B100" s="4" t="s">
        <v>385</v>
      </c>
      <c r="C100" s="9" t="s">
        <v>12</v>
      </c>
      <c r="D100" s="9"/>
      <c r="E100" s="10" t="s">
        <v>386</v>
      </c>
      <c r="F100" s="10"/>
      <c r="G100" s="10" t="s">
        <v>387</v>
      </c>
      <c r="H100" s="10"/>
      <c r="I100" s="5">
        <v>5100</v>
      </c>
      <c r="J100" t="str">
        <f t="shared" si="4"/>
        <v>н</v>
      </c>
      <c r="L100" t="str">
        <f t="shared" si="8"/>
        <v>Розница</v>
      </c>
      <c r="M100" t="str">
        <f t="shared" si="6"/>
        <v/>
      </c>
      <c r="N100">
        <f t="shared" si="7"/>
        <v>0</v>
      </c>
      <c r="P100" s="17" t="s">
        <v>539</v>
      </c>
      <c r="Q100" s="18">
        <v>347.55</v>
      </c>
    </row>
    <row r="101" spans="2:17" ht="12.75">
      <c r="B101" s="6" t="s">
        <v>340</v>
      </c>
      <c r="C101" s="7" t="s">
        <v>16</v>
      </c>
      <c r="D101" s="7" t="s">
        <v>17</v>
      </c>
      <c r="E101" s="7" t="s">
        <v>99</v>
      </c>
      <c r="F101" s="7" t="s">
        <v>99</v>
      </c>
      <c r="G101" s="7" t="s">
        <v>100</v>
      </c>
      <c r="H101" s="7" t="s">
        <v>99</v>
      </c>
      <c r="I101" s="7" t="s">
        <v>29</v>
      </c>
      <c r="J101" t="str">
        <f t="shared" si="4"/>
        <v>т</v>
      </c>
      <c r="L101" t="str">
        <f>IF($J101="н",$C101,L100)</f>
        <v>Розница</v>
      </c>
      <c r="M101" t="str">
        <f t="shared" si="6"/>
        <v xml:space="preserve">    Работа Алексей Байков/бензин</v>
      </c>
      <c r="N101" t="e">
        <f t="shared" si="7"/>
        <v>#VALUE!</v>
      </c>
      <c r="P101" s="17" t="s">
        <v>523</v>
      </c>
      <c r="Q101" s="18">
        <v>243</v>
      </c>
    </row>
    <row r="102" spans="2:17" ht="12.75">
      <c r="B102" s="6" t="s">
        <v>342</v>
      </c>
      <c r="C102" s="7" t="s">
        <v>16</v>
      </c>
      <c r="D102" s="7" t="s">
        <v>17</v>
      </c>
      <c r="E102" s="7" t="s">
        <v>95</v>
      </c>
      <c r="F102" s="7" t="s">
        <v>95</v>
      </c>
      <c r="G102" s="7" t="s">
        <v>388</v>
      </c>
      <c r="H102" s="7" t="s">
        <v>95</v>
      </c>
      <c r="I102" s="7" t="s">
        <v>29</v>
      </c>
      <c r="J102" t="str">
        <f t="shared" si="4"/>
        <v>т</v>
      </c>
      <c r="L102" t="str">
        <f>IF($J102="н",$C102,L101)</f>
        <v>Розница</v>
      </c>
      <c r="M102" t="str">
        <f t="shared" si="6"/>
        <v xml:space="preserve">    Работа бригады №2 Сергей,Саша</v>
      </c>
      <c r="N102" t="e">
        <f t="shared" si="7"/>
        <v>#VALUE!</v>
      </c>
      <c r="P102" s="17" t="s">
        <v>264</v>
      </c>
      <c r="Q102" s="18">
        <v>1120.97</v>
      </c>
    </row>
    <row r="103" spans="2:17" ht="12.75">
      <c r="B103" s="6" t="s">
        <v>93</v>
      </c>
      <c r="C103" s="7" t="s">
        <v>22</v>
      </c>
      <c r="D103" s="7" t="s">
        <v>17</v>
      </c>
      <c r="E103" s="7" t="s">
        <v>389</v>
      </c>
      <c r="F103" s="7" t="s">
        <v>390</v>
      </c>
      <c r="G103" s="7" t="s">
        <v>29</v>
      </c>
      <c r="H103" s="7" t="s">
        <v>29</v>
      </c>
      <c r="I103" s="8">
        <v>5100</v>
      </c>
      <c r="J103" t="str">
        <f t="shared" si="4"/>
        <v>т</v>
      </c>
      <c r="L103" t="str">
        <f t="shared" ref="L103:L166" si="9">IF($J103="н",$C103,L102)</f>
        <v>Розница</v>
      </c>
      <c r="M103" t="str">
        <f t="shared" si="6"/>
        <v xml:space="preserve">    Посредничество</v>
      </c>
      <c r="N103">
        <f t="shared" si="7"/>
        <v>5100</v>
      </c>
      <c r="P103" s="17" t="s">
        <v>40</v>
      </c>
      <c r="Q103" s="18">
        <v>1051.49</v>
      </c>
    </row>
    <row r="104" spans="2:17" ht="12.75">
      <c r="B104" s="6" t="s">
        <v>83</v>
      </c>
      <c r="C104" s="7" t="s">
        <v>22</v>
      </c>
      <c r="D104" s="7" t="s">
        <v>17</v>
      </c>
      <c r="E104" s="7" t="s">
        <v>391</v>
      </c>
      <c r="F104" s="7" t="s">
        <v>392</v>
      </c>
      <c r="G104" s="7" t="s">
        <v>393</v>
      </c>
      <c r="H104" s="7" t="s">
        <v>392</v>
      </c>
      <c r="I104" s="7" t="s">
        <v>29</v>
      </c>
      <c r="J104" t="str">
        <f t="shared" si="4"/>
        <v>т</v>
      </c>
      <c r="L104" t="str">
        <f t="shared" si="9"/>
        <v>Розница</v>
      </c>
      <c r="M104" t="str">
        <f t="shared" si="6"/>
        <v xml:space="preserve">    Работа Эдика</v>
      </c>
      <c r="N104" t="e">
        <f t="shared" si="7"/>
        <v>#VALUE!</v>
      </c>
      <c r="P104" s="17" t="s">
        <v>46</v>
      </c>
      <c r="Q104" s="18">
        <v>234.48000000000002</v>
      </c>
    </row>
    <row r="105" spans="2:17" ht="12.75">
      <c r="B105" s="6" t="s">
        <v>229</v>
      </c>
      <c r="C105" s="7" t="s">
        <v>22</v>
      </c>
      <c r="D105" s="7" t="s">
        <v>17</v>
      </c>
      <c r="E105" s="7" t="s">
        <v>391</v>
      </c>
      <c r="F105" s="7" t="s">
        <v>392</v>
      </c>
      <c r="G105" s="7" t="s">
        <v>393</v>
      </c>
      <c r="H105" s="7" t="s">
        <v>392</v>
      </c>
      <c r="I105" s="7" t="s">
        <v>29</v>
      </c>
      <c r="J105" t="str">
        <f t="shared" si="4"/>
        <v>т</v>
      </c>
      <c r="L105" t="str">
        <f t="shared" si="9"/>
        <v>Розница</v>
      </c>
      <c r="M105" t="str">
        <f t="shared" si="6"/>
        <v xml:space="preserve">    Работа Алексей Байков</v>
      </c>
      <c r="N105" t="e">
        <f t="shared" si="7"/>
        <v>#VALUE!</v>
      </c>
      <c r="P105" s="17" t="s">
        <v>326</v>
      </c>
      <c r="Q105" s="18">
        <v>266.57</v>
      </c>
    </row>
    <row r="106" spans="2:17" ht="12.75">
      <c r="B106" s="4" t="s">
        <v>394</v>
      </c>
      <c r="C106" s="9" t="s">
        <v>12</v>
      </c>
      <c r="D106" s="9"/>
      <c r="E106" s="10" t="s">
        <v>300</v>
      </c>
      <c r="F106" s="10"/>
      <c r="G106" s="10" t="s">
        <v>302</v>
      </c>
      <c r="H106" s="10"/>
      <c r="I106" s="5">
        <v>182.33</v>
      </c>
      <c r="J106" t="str">
        <f t="shared" si="4"/>
        <v>н</v>
      </c>
      <c r="L106" t="str">
        <f t="shared" si="9"/>
        <v>Розница</v>
      </c>
      <c r="M106" t="str">
        <f t="shared" si="6"/>
        <v/>
      </c>
      <c r="N106">
        <f t="shared" si="7"/>
        <v>0</v>
      </c>
      <c r="P106" s="17" t="s">
        <v>238</v>
      </c>
      <c r="Q106" s="18">
        <v>2416.9899999999998</v>
      </c>
    </row>
    <row r="107" spans="2:17" ht="12.75">
      <c r="B107" s="6" t="s">
        <v>297</v>
      </c>
      <c r="C107" s="7" t="s">
        <v>298</v>
      </c>
      <c r="D107" s="7" t="s">
        <v>32</v>
      </c>
      <c r="E107" s="7" t="s">
        <v>299</v>
      </c>
      <c r="F107" s="7" t="s">
        <v>300</v>
      </c>
      <c r="G107" s="7" t="s">
        <v>301</v>
      </c>
      <c r="H107" s="7" t="s">
        <v>302</v>
      </c>
      <c r="I107" s="8">
        <v>182.33</v>
      </c>
      <c r="J107" t="str">
        <f t="shared" si="4"/>
        <v>т</v>
      </c>
      <c r="L107" t="str">
        <f t="shared" si="9"/>
        <v>Розница</v>
      </c>
      <c r="M107" t="str">
        <f t="shared" si="6"/>
        <v xml:space="preserve">    9003 RAL констр. 345мм белый</v>
      </c>
      <c r="N107">
        <f t="shared" si="7"/>
        <v>182.33</v>
      </c>
      <c r="P107" s="17" t="s">
        <v>1043</v>
      </c>
      <c r="Q107" s="18">
        <v>1057.28</v>
      </c>
    </row>
    <row r="108" spans="2:17" ht="12.75">
      <c r="B108" s="4" t="s">
        <v>395</v>
      </c>
      <c r="C108" s="9" t="s">
        <v>396</v>
      </c>
      <c r="D108" s="9"/>
      <c r="E108" s="10" t="s">
        <v>397</v>
      </c>
      <c r="F108" s="10"/>
      <c r="G108" s="10" t="s">
        <v>398</v>
      </c>
      <c r="H108" s="10"/>
      <c r="I108" s="5">
        <v>2882.15</v>
      </c>
      <c r="J108" t="str">
        <f t="shared" si="4"/>
        <v>н</v>
      </c>
      <c r="L108" t="str">
        <f t="shared" si="9"/>
        <v>Остров Окон Ледков Д.В. ИП</v>
      </c>
      <c r="M108" t="str">
        <f t="shared" si="6"/>
        <v/>
      </c>
      <c r="N108">
        <f t="shared" si="7"/>
        <v>0</v>
      </c>
      <c r="P108" s="17" t="s">
        <v>441</v>
      </c>
      <c r="Q108" s="18">
        <v>1742.37</v>
      </c>
    </row>
    <row r="109" spans="2:17" ht="12.75">
      <c r="B109" s="6" t="s">
        <v>399</v>
      </c>
      <c r="C109" s="7" t="s">
        <v>400</v>
      </c>
      <c r="D109" s="7" t="s">
        <v>32</v>
      </c>
      <c r="E109" s="7" t="s">
        <v>401</v>
      </c>
      <c r="F109" s="7" t="s">
        <v>402</v>
      </c>
      <c r="G109" s="7" t="s">
        <v>403</v>
      </c>
      <c r="H109" s="7" t="s">
        <v>404</v>
      </c>
      <c r="I109" s="8">
        <v>256.14999999999998</v>
      </c>
      <c r="J109" t="str">
        <f t="shared" si="4"/>
        <v>т</v>
      </c>
      <c r="L109" t="str">
        <f t="shared" si="9"/>
        <v>Остров Окон Ледков Д.В. ИП</v>
      </c>
      <c r="M109" t="str">
        <f t="shared" si="6"/>
        <v xml:space="preserve">    Штрипс 124 белый</v>
      </c>
      <c r="N109">
        <f t="shared" si="7"/>
        <v>256.14999999999998</v>
      </c>
      <c r="P109" s="17" t="s">
        <v>447</v>
      </c>
      <c r="Q109" s="18">
        <v>1452.09</v>
      </c>
    </row>
    <row r="110" spans="2:17" ht="12.75">
      <c r="B110" s="6" t="s">
        <v>405</v>
      </c>
      <c r="C110" s="7" t="s">
        <v>406</v>
      </c>
      <c r="D110" s="7" t="s">
        <v>32</v>
      </c>
      <c r="E110" s="7" t="s">
        <v>407</v>
      </c>
      <c r="F110" s="7" t="s">
        <v>408</v>
      </c>
      <c r="G110" s="7" t="s">
        <v>409</v>
      </c>
      <c r="H110" s="7" t="s">
        <v>410</v>
      </c>
      <c r="I110" s="8">
        <v>508.17</v>
      </c>
      <c r="J110" t="str">
        <f t="shared" si="4"/>
        <v>т</v>
      </c>
      <c r="L110" t="str">
        <f t="shared" si="9"/>
        <v>Остров Окон Ледков Д.В. ИП</v>
      </c>
      <c r="M110" t="str">
        <f t="shared" si="6"/>
        <v xml:space="preserve">    Штрипс 164 белый</v>
      </c>
      <c r="N110">
        <f t="shared" si="7"/>
        <v>508.17</v>
      </c>
      <c r="P110" s="17" t="s">
        <v>579</v>
      </c>
      <c r="Q110" s="18">
        <v>6498.15</v>
      </c>
    </row>
    <row r="111" spans="2:17" ht="12.75">
      <c r="B111" s="6" t="s">
        <v>411</v>
      </c>
      <c r="C111" s="7" t="s">
        <v>400</v>
      </c>
      <c r="D111" s="7" t="s">
        <v>32</v>
      </c>
      <c r="E111" s="7" t="s">
        <v>412</v>
      </c>
      <c r="F111" s="7" t="s">
        <v>413</v>
      </c>
      <c r="G111" s="7" t="s">
        <v>414</v>
      </c>
      <c r="H111" s="7" t="s">
        <v>415</v>
      </c>
      <c r="I111" s="8">
        <v>526.76</v>
      </c>
      <c r="J111" t="str">
        <f t="shared" si="4"/>
        <v>т</v>
      </c>
      <c r="L111" t="str">
        <f t="shared" si="9"/>
        <v>Остров Окон Ледков Д.В. ИП</v>
      </c>
      <c r="M111" t="str">
        <f t="shared" si="6"/>
        <v xml:space="preserve">    Штрипс 255 белый</v>
      </c>
      <c r="N111">
        <f t="shared" si="7"/>
        <v>526.76</v>
      </c>
      <c r="P111" s="17" t="s">
        <v>198</v>
      </c>
      <c r="Q111" s="18">
        <v>141.78</v>
      </c>
    </row>
    <row r="112" spans="2:17" ht="12.75">
      <c r="B112" s="6" t="s">
        <v>416</v>
      </c>
      <c r="C112" s="7" t="s">
        <v>400</v>
      </c>
      <c r="D112" s="7" t="s">
        <v>32</v>
      </c>
      <c r="E112" s="7" t="s">
        <v>417</v>
      </c>
      <c r="F112" s="7" t="s">
        <v>418</v>
      </c>
      <c r="G112" s="7" t="s">
        <v>419</v>
      </c>
      <c r="H112" s="7" t="s">
        <v>420</v>
      </c>
      <c r="I112" s="8">
        <v>299.52999999999997</v>
      </c>
      <c r="J112" t="str">
        <f t="shared" si="4"/>
        <v>т</v>
      </c>
      <c r="L112" t="str">
        <f t="shared" si="9"/>
        <v>Остров Окон Ледков Д.В. ИП</v>
      </c>
      <c r="M112" t="str">
        <f t="shared" si="6"/>
        <v xml:space="preserve">    Штрипс 145 белый</v>
      </c>
      <c r="N112">
        <f t="shared" si="7"/>
        <v>299.52999999999997</v>
      </c>
      <c r="P112" s="17" t="s">
        <v>185</v>
      </c>
      <c r="Q112" s="18">
        <v>5247.78</v>
      </c>
    </row>
    <row r="113" spans="2:17" ht="12.75">
      <c r="B113" s="6" t="s">
        <v>421</v>
      </c>
      <c r="C113" s="7" t="s">
        <v>400</v>
      </c>
      <c r="D113" s="7" t="s">
        <v>32</v>
      </c>
      <c r="E113" s="7" t="s">
        <v>422</v>
      </c>
      <c r="F113" s="7" t="s">
        <v>423</v>
      </c>
      <c r="G113" s="7" t="s">
        <v>424</v>
      </c>
      <c r="H113" s="7" t="s">
        <v>425</v>
      </c>
      <c r="I113" s="8">
        <v>402.81</v>
      </c>
      <c r="J113" t="str">
        <f t="shared" si="4"/>
        <v>т</v>
      </c>
      <c r="L113" t="str">
        <f t="shared" si="9"/>
        <v>Остров Окон Ледков Д.В. ИП</v>
      </c>
      <c r="M113" t="str">
        <f t="shared" si="6"/>
        <v xml:space="preserve">    Штрипс 195 белый</v>
      </c>
      <c r="N113">
        <f t="shared" si="7"/>
        <v>402.81</v>
      </c>
      <c r="P113" s="17" t="s">
        <v>332</v>
      </c>
      <c r="Q113" s="18">
        <v>732.82</v>
      </c>
    </row>
    <row r="114" spans="2:17" ht="12.75">
      <c r="B114" s="6" t="s">
        <v>426</v>
      </c>
      <c r="C114" s="7" t="s">
        <v>427</v>
      </c>
      <c r="D114" s="7" t="s">
        <v>32</v>
      </c>
      <c r="E114" s="7" t="s">
        <v>428</v>
      </c>
      <c r="F114" s="7" t="s">
        <v>429</v>
      </c>
      <c r="G114" s="7" t="s">
        <v>430</v>
      </c>
      <c r="H114" s="7" t="s">
        <v>431</v>
      </c>
      <c r="I114" s="8">
        <v>356.34</v>
      </c>
      <c r="J114" t="str">
        <f t="shared" si="4"/>
        <v>т</v>
      </c>
      <c r="L114" t="str">
        <f t="shared" si="9"/>
        <v>Остров Окон Ледков Д.В. ИП</v>
      </c>
      <c r="M114" t="str">
        <f t="shared" si="6"/>
        <v xml:space="preserve">    Штрипс 345 белый</v>
      </c>
      <c r="N114">
        <f t="shared" si="7"/>
        <v>356.34</v>
      </c>
      <c r="P114" s="17" t="s">
        <v>649</v>
      </c>
      <c r="Q114" s="18">
        <v>6839.34</v>
      </c>
    </row>
    <row r="115" spans="2:17" ht="12.75">
      <c r="B115" s="6" t="s">
        <v>432</v>
      </c>
      <c r="C115" s="7" t="s">
        <v>427</v>
      </c>
      <c r="D115" s="7" t="s">
        <v>32</v>
      </c>
      <c r="E115" s="7" t="s">
        <v>433</v>
      </c>
      <c r="F115" s="7" t="s">
        <v>434</v>
      </c>
      <c r="G115" s="7" t="s">
        <v>435</v>
      </c>
      <c r="H115" s="7" t="s">
        <v>436</v>
      </c>
      <c r="I115" s="8">
        <v>232.39</v>
      </c>
      <c r="J115" t="str">
        <f t="shared" si="4"/>
        <v>т</v>
      </c>
      <c r="L115" t="str">
        <f t="shared" si="9"/>
        <v>Остров Окон Ледков Д.В. ИП</v>
      </c>
      <c r="M115" t="str">
        <f t="shared" si="6"/>
        <v xml:space="preserve">    Штрипс 225 белый</v>
      </c>
      <c r="N115">
        <f t="shared" si="7"/>
        <v>232.39</v>
      </c>
      <c r="P115" s="17" t="s">
        <v>1217</v>
      </c>
      <c r="Q115" s="18">
        <v>69.180000000000007</v>
      </c>
    </row>
    <row r="116" spans="2:17" ht="12.75">
      <c r="B116" s="6" t="s">
        <v>27</v>
      </c>
      <c r="C116" s="7" t="s">
        <v>16</v>
      </c>
      <c r="D116" s="7" t="s">
        <v>17</v>
      </c>
      <c r="E116" s="7" t="s">
        <v>437</v>
      </c>
      <c r="F116" s="7" t="s">
        <v>437</v>
      </c>
      <c r="G116" s="7" t="s">
        <v>29</v>
      </c>
      <c r="H116" s="7" t="s">
        <v>29</v>
      </c>
      <c r="I116" s="8">
        <v>300</v>
      </c>
      <c r="J116" t="str">
        <f t="shared" si="4"/>
        <v>т</v>
      </c>
      <c r="L116" t="str">
        <f t="shared" si="9"/>
        <v>Остров Окон Ледков Д.В. ИП</v>
      </c>
      <c r="M116" t="str">
        <f t="shared" si="6"/>
        <v xml:space="preserve">    Доставка товара</v>
      </c>
      <c r="N116">
        <f t="shared" si="7"/>
        <v>300</v>
      </c>
      <c r="P116" s="17" t="s">
        <v>151</v>
      </c>
      <c r="Q116" s="18">
        <v>312.23</v>
      </c>
    </row>
    <row r="117" spans="2:17" ht="12.75">
      <c r="B117" s="4" t="s">
        <v>438</v>
      </c>
      <c r="C117" s="9" t="s">
        <v>439</v>
      </c>
      <c r="D117" s="9"/>
      <c r="E117" s="10" t="s">
        <v>343</v>
      </c>
      <c r="F117" s="10"/>
      <c r="G117" s="10" t="s">
        <v>440</v>
      </c>
      <c r="H117" s="10"/>
      <c r="I117" s="5">
        <v>1531.85</v>
      </c>
      <c r="J117" t="str">
        <f t="shared" si="4"/>
        <v>н</v>
      </c>
      <c r="L117" t="str">
        <f t="shared" si="9"/>
        <v>Стеклостройсервис</v>
      </c>
      <c r="M117" t="str">
        <f t="shared" si="6"/>
        <v/>
      </c>
      <c r="N117">
        <f t="shared" si="7"/>
        <v>0</v>
      </c>
      <c r="P117" s="17" t="s">
        <v>654</v>
      </c>
      <c r="Q117" s="18">
        <v>626.5</v>
      </c>
    </row>
    <row r="118" spans="2:17" ht="12.75">
      <c r="B118" s="6" t="s">
        <v>441</v>
      </c>
      <c r="C118" s="7" t="s">
        <v>442</v>
      </c>
      <c r="D118" s="7" t="s">
        <v>32</v>
      </c>
      <c r="E118" s="7" t="s">
        <v>443</v>
      </c>
      <c r="F118" s="7" t="s">
        <v>444</v>
      </c>
      <c r="G118" s="7" t="s">
        <v>445</v>
      </c>
      <c r="H118" s="7" t="s">
        <v>446</v>
      </c>
      <c r="I118" s="8">
        <v>32.54</v>
      </c>
      <c r="J118" t="str">
        <f t="shared" si="4"/>
        <v>т</v>
      </c>
      <c r="L118" t="str">
        <f t="shared" si="9"/>
        <v>Стеклостройсервис</v>
      </c>
      <c r="M118" t="str">
        <f t="shared" si="6"/>
        <v xml:space="preserve">    8017 RAL констр. 200мм коричн.</v>
      </c>
      <c r="N118">
        <f t="shared" si="7"/>
        <v>32.54</v>
      </c>
      <c r="P118" s="17" t="s">
        <v>203</v>
      </c>
      <c r="Q118" s="18">
        <v>388.38</v>
      </c>
    </row>
    <row r="119" spans="2:17" ht="12.75">
      <c r="B119" s="6" t="s">
        <v>447</v>
      </c>
      <c r="C119" s="7" t="s">
        <v>448</v>
      </c>
      <c r="D119" s="7" t="s">
        <v>32</v>
      </c>
      <c r="E119" s="7" t="s">
        <v>449</v>
      </c>
      <c r="F119" s="7" t="s">
        <v>450</v>
      </c>
      <c r="G119" s="7" t="s">
        <v>451</v>
      </c>
      <c r="H119" s="7" t="s">
        <v>452</v>
      </c>
      <c r="I119" s="8">
        <v>486.98</v>
      </c>
      <c r="J119" t="str">
        <f t="shared" si="4"/>
        <v>т</v>
      </c>
      <c r="L119" t="str">
        <f t="shared" si="9"/>
        <v>Стеклостройсервис</v>
      </c>
      <c r="M119" t="str">
        <f t="shared" si="6"/>
        <v xml:space="preserve">    8017 RAL констр. 215мм коричн.</v>
      </c>
      <c r="N119">
        <f t="shared" si="7"/>
        <v>486.98</v>
      </c>
      <c r="P119" s="17" t="s">
        <v>244</v>
      </c>
      <c r="Q119" s="18">
        <v>4948.58</v>
      </c>
    </row>
    <row r="120" spans="2:17" ht="12.75">
      <c r="B120" s="6" t="s">
        <v>453</v>
      </c>
      <c r="C120" s="7" t="s">
        <v>454</v>
      </c>
      <c r="D120" s="7" t="s">
        <v>32</v>
      </c>
      <c r="E120" s="7" t="s">
        <v>455</v>
      </c>
      <c r="F120" s="7" t="s">
        <v>456</v>
      </c>
      <c r="G120" s="7" t="s">
        <v>457</v>
      </c>
      <c r="H120" s="7" t="s">
        <v>458</v>
      </c>
      <c r="I120" s="8">
        <v>179.34</v>
      </c>
      <c r="J120" t="str">
        <f t="shared" si="4"/>
        <v>т</v>
      </c>
      <c r="L120" t="str">
        <f t="shared" si="9"/>
        <v>Стеклостройсервис</v>
      </c>
      <c r="M120" t="str">
        <f t="shared" si="6"/>
        <v xml:space="preserve">    8017 RAL констр. 210мм коричн.</v>
      </c>
      <c r="N120">
        <f t="shared" si="7"/>
        <v>179.34</v>
      </c>
      <c r="P120" s="17" t="s">
        <v>1205</v>
      </c>
      <c r="Q120" s="18">
        <v>80.52</v>
      </c>
    </row>
    <row r="121" spans="2:17" ht="12.75">
      <c r="B121" s="6" t="s">
        <v>459</v>
      </c>
      <c r="C121" s="7" t="s">
        <v>460</v>
      </c>
      <c r="D121" s="7" t="s">
        <v>32</v>
      </c>
      <c r="E121" s="7" t="s">
        <v>443</v>
      </c>
      <c r="F121" s="7" t="s">
        <v>461</v>
      </c>
      <c r="G121" s="7" t="s">
        <v>462</v>
      </c>
      <c r="H121" s="7" t="s">
        <v>463</v>
      </c>
      <c r="I121" s="8">
        <v>128.80000000000001</v>
      </c>
      <c r="J121" t="str">
        <f t="shared" si="4"/>
        <v>т</v>
      </c>
      <c r="L121" t="str">
        <f>IF($J121="н",$C121,L120)</f>
        <v>Стеклостройсервис</v>
      </c>
      <c r="M121" t="str">
        <f t="shared" si="6"/>
        <v xml:space="preserve">    8017 RAL констр. 225мм коричн.</v>
      </c>
      <c r="N121">
        <f t="shared" si="7"/>
        <v>128.80000000000001</v>
      </c>
      <c r="P121" s="17" t="s">
        <v>248</v>
      </c>
      <c r="Q121" s="18">
        <v>3222.35</v>
      </c>
    </row>
    <row r="122" spans="2:17" ht="12.75">
      <c r="B122" s="6" t="s">
        <v>464</v>
      </c>
      <c r="C122" s="7" t="s">
        <v>465</v>
      </c>
      <c r="D122" s="7" t="s">
        <v>32</v>
      </c>
      <c r="E122" s="7" t="s">
        <v>466</v>
      </c>
      <c r="F122" s="7" t="s">
        <v>467</v>
      </c>
      <c r="G122" s="7" t="s">
        <v>468</v>
      </c>
      <c r="H122" s="7" t="s">
        <v>469</v>
      </c>
      <c r="I122" s="8">
        <v>122.02</v>
      </c>
      <c r="J122" t="str">
        <f t="shared" si="4"/>
        <v>т</v>
      </c>
      <c r="L122" t="str">
        <f t="shared" si="9"/>
        <v>Стеклостройсервис</v>
      </c>
      <c r="M122" t="str">
        <f t="shared" si="6"/>
        <v xml:space="preserve">    8017 RAL констр. 205мм коричн.</v>
      </c>
      <c r="N122">
        <f t="shared" si="7"/>
        <v>122.02</v>
      </c>
      <c r="P122" s="17" t="s">
        <v>218</v>
      </c>
      <c r="Q122" s="18">
        <v>291.52999999999997</v>
      </c>
    </row>
    <row r="123" spans="2:17" ht="12.75">
      <c r="B123" s="6" t="s">
        <v>470</v>
      </c>
      <c r="C123" s="7" t="s">
        <v>471</v>
      </c>
      <c r="D123" s="7" t="s">
        <v>32</v>
      </c>
      <c r="E123" s="7" t="s">
        <v>472</v>
      </c>
      <c r="F123" s="7" t="s">
        <v>473</v>
      </c>
      <c r="G123" s="7" t="s">
        <v>474</v>
      </c>
      <c r="H123" s="7" t="s">
        <v>475</v>
      </c>
      <c r="I123" s="8">
        <v>91.75</v>
      </c>
      <c r="J123" t="str">
        <f t="shared" si="4"/>
        <v>т</v>
      </c>
      <c r="L123" t="str">
        <f t="shared" si="9"/>
        <v>Стеклостройсервис</v>
      </c>
      <c r="M123" t="str">
        <f t="shared" si="6"/>
        <v xml:space="preserve">    8017 RAL констр. 220мм коричн.</v>
      </c>
      <c r="N123">
        <f t="shared" si="7"/>
        <v>91.75</v>
      </c>
      <c r="P123" s="17" t="s">
        <v>643</v>
      </c>
      <c r="Q123" s="18">
        <v>3800.38</v>
      </c>
    </row>
    <row r="124" spans="2:17" ht="12.75">
      <c r="B124" s="6" t="s">
        <v>476</v>
      </c>
      <c r="C124" s="7" t="s">
        <v>477</v>
      </c>
      <c r="D124" s="7" t="s">
        <v>32</v>
      </c>
      <c r="E124" s="7" t="s">
        <v>443</v>
      </c>
      <c r="F124" s="7" t="s">
        <v>478</v>
      </c>
      <c r="G124" s="7" t="s">
        <v>479</v>
      </c>
      <c r="H124" s="7" t="s">
        <v>480</v>
      </c>
      <c r="I124" s="8">
        <v>190.42</v>
      </c>
      <c r="J124" t="str">
        <f t="shared" si="4"/>
        <v>т</v>
      </c>
      <c r="L124" t="str">
        <f t="shared" si="9"/>
        <v>Стеклостройсервис</v>
      </c>
      <c r="M124" t="str">
        <f t="shared" si="6"/>
        <v xml:space="preserve">    8017 RAL констр. 195мм коричн.</v>
      </c>
      <c r="N124">
        <f t="shared" si="7"/>
        <v>190.42</v>
      </c>
      <c r="P124" s="17" t="s">
        <v>213</v>
      </c>
      <c r="Q124" s="18">
        <v>272.56</v>
      </c>
    </row>
    <row r="125" spans="2:17" ht="12.75">
      <c r="B125" s="6" t="s">
        <v>27</v>
      </c>
      <c r="C125" s="7" t="s">
        <v>16</v>
      </c>
      <c r="D125" s="7" t="s">
        <v>17</v>
      </c>
      <c r="E125" s="7" t="s">
        <v>437</v>
      </c>
      <c r="F125" s="7" t="s">
        <v>437</v>
      </c>
      <c r="G125" s="7" t="s">
        <v>29</v>
      </c>
      <c r="H125" s="7" t="s">
        <v>29</v>
      </c>
      <c r="I125" s="8">
        <v>300</v>
      </c>
      <c r="J125" t="str">
        <f t="shared" si="4"/>
        <v>т</v>
      </c>
      <c r="L125" t="str">
        <f t="shared" si="9"/>
        <v>Стеклостройсервис</v>
      </c>
      <c r="M125" t="str">
        <f t="shared" si="6"/>
        <v xml:space="preserve">    Доставка товара</v>
      </c>
      <c r="N125">
        <f t="shared" si="7"/>
        <v>300</v>
      </c>
      <c r="P125" s="17" t="s">
        <v>629</v>
      </c>
      <c r="Q125" s="18">
        <v>4072.59</v>
      </c>
    </row>
    <row r="126" spans="2:17" ht="12.75">
      <c r="B126" s="4" t="s">
        <v>481</v>
      </c>
      <c r="C126" s="9" t="s">
        <v>482</v>
      </c>
      <c r="D126" s="9"/>
      <c r="E126" s="10" t="s">
        <v>483</v>
      </c>
      <c r="F126" s="10"/>
      <c r="G126" s="10" t="s">
        <v>484</v>
      </c>
      <c r="H126" s="10"/>
      <c r="I126" s="5">
        <v>6985.72</v>
      </c>
      <c r="J126" t="str">
        <f t="shared" si="4"/>
        <v>н</v>
      </c>
      <c r="L126" t="str">
        <f t="shared" si="9"/>
        <v>СеверТранс</v>
      </c>
      <c r="M126" t="str">
        <f t="shared" si="6"/>
        <v/>
      </c>
      <c r="N126">
        <f t="shared" si="7"/>
        <v>0</v>
      </c>
      <c r="P126" s="17" t="s">
        <v>209</v>
      </c>
      <c r="Q126" s="18">
        <v>160.74</v>
      </c>
    </row>
    <row r="127" spans="2:17" ht="12.75">
      <c r="B127" s="6" t="s">
        <v>485</v>
      </c>
      <c r="C127" s="7" t="s">
        <v>486</v>
      </c>
      <c r="D127" s="7" t="s">
        <v>32</v>
      </c>
      <c r="E127" s="7" t="s">
        <v>443</v>
      </c>
      <c r="F127" s="7" t="s">
        <v>487</v>
      </c>
      <c r="G127" s="7" t="s">
        <v>488</v>
      </c>
      <c r="H127" s="7" t="s">
        <v>489</v>
      </c>
      <c r="I127" s="8">
        <v>4278.8599999999997</v>
      </c>
      <c r="J127" t="str">
        <f t="shared" si="4"/>
        <v>т</v>
      </c>
      <c r="L127" t="str">
        <f t="shared" si="9"/>
        <v>СеверТранс</v>
      </c>
      <c r="M127" t="str">
        <f t="shared" si="6"/>
        <v xml:space="preserve">    Штрипс 400 белый</v>
      </c>
      <c r="N127">
        <f t="shared" si="7"/>
        <v>4278.8599999999997</v>
      </c>
      <c r="P127" s="17" t="s">
        <v>583</v>
      </c>
      <c r="Q127" s="18">
        <v>1803.03</v>
      </c>
    </row>
    <row r="128" spans="2:17" ht="12.75">
      <c r="B128" s="6" t="s">
        <v>490</v>
      </c>
      <c r="C128" s="7" t="s">
        <v>406</v>
      </c>
      <c r="D128" s="7" t="s">
        <v>32</v>
      </c>
      <c r="E128" s="7" t="s">
        <v>491</v>
      </c>
      <c r="F128" s="7" t="s">
        <v>492</v>
      </c>
      <c r="G128" s="7" t="s">
        <v>493</v>
      </c>
      <c r="H128" s="7" t="s">
        <v>494</v>
      </c>
      <c r="I128" s="8">
        <v>1283.6600000000001</v>
      </c>
      <c r="J128" t="str">
        <f t="shared" si="4"/>
        <v>т</v>
      </c>
      <c r="L128" t="str">
        <f t="shared" si="9"/>
        <v>СеверТранс</v>
      </c>
      <c r="M128" t="str">
        <f t="shared" si="6"/>
        <v xml:space="preserve">    Штрипс 240 белый</v>
      </c>
      <c r="N128">
        <f t="shared" si="7"/>
        <v>1283.6600000000001</v>
      </c>
      <c r="P128" s="17" t="s">
        <v>157</v>
      </c>
      <c r="Q128" s="18">
        <v>213.93</v>
      </c>
    </row>
    <row r="129" spans="2:17" ht="12.75">
      <c r="B129" s="6" t="s">
        <v>495</v>
      </c>
      <c r="C129" s="7" t="s">
        <v>406</v>
      </c>
      <c r="D129" s="7" t="s">
        <v>32</v>
      </c>
      <c r="E129" s="7" t="s">
        <v>496</v>
      </c>
      <c r="F129" s="7" t="s">
        <v>497</v>
      </c>
      <c r="G129" s="7" t="s">
        <v>498</v>
      </c>
      <c r="H129" s="7" t="s">
        <v>499</v>
      </c>
      <c r="I129" s="8">
        <v>1123.2</v>
      </c>
      <c r="J129" t="str">
        <f t="shared" si="4"/>
        <v>т</v>
      </c>
      <c r="L129" t="str">
        <f t="shared" si="9"/>
        <v>СеверТранс</v>
      </c>
      <c r="M129" t="str">
        <f t="shared" si="6"/>
        <v xml:space="preserve">    Штрипс 210 белый</v>
      </c>
      <c r="N129">
        <f t="shared" si="7"/>
        <v>1123.2</v>
      </c>
      <c r="P129" s="17" t="s">
        <v>1211</v>
      </c>
      <c r="Q129" s="18">
        <v>36.99</v>
      </c>
    </row>
    <row r="130" spans="2:17" ht="12.75">
      <c r="B130" s="6" t="s">
        <v>27</v>
      </c>
      <c r="C130" s="7" t="s">
        <v>16</v>
      </c>
      <c r="D130" s="7" t="s">
        <v>17</v>
      </c>
      <c r="E130" s="7" t="s">
        <v>437</v>
      </c>
      <c r="F130" s="7" t="s">
        <v>437</v>
      </c>
      <c r="G130" s="7" t="s">
        <v>29</v>
      </c>
      <c r="H130" s="7" t="s">
        <v>29</v>
      </c>
      <c r="I130" s="8">
        <v>300</v>
      </c>
      <c r="J130" t="str">
        <f t="shared" si="4"/>
        <v>т</v>
      </c>
      <c r="L130" t="str">
        <f t="shared" si="9"/>
        <v>СеверТранс</v>
      </c>
      <c r="M130" t="str">
        <f t="shared" si="6"/>
        <v xml:space="preserve">    Доставка товара</v>
      </c>
      <c r="N130">
        <f t="shared" si="7"/>
        <v>300</v>
      </c>
      <c r="P130" s="17" t="s">
        <v>1035</v>
      </c>
      <c r="Q130" s="18">
        <v>7010.25</v>
      </c>
    </row>
    <row r="131" spans="2:17" ht="12.75">
      <c r="B131" s="4" t="s">
        <v>500</v>
      </c>
      <c r="C131" s="9" t="s">
        <v>12</v>
      </c>
      <c r="D131" s="9"/>
      <c r="E131" s="10" t="s">
        <v>501</v>
      </c>
      <c r="F131" s="10"/>
      <c r="G131" s="10" t="s">
        <v>502</v>
      </c>
      <c r="H131" s="10"/>
      <c r="I131" s="5">
        <v>2309.65</v>
      </c>
      <c r="J131" t="str">
        <f t="shared" si="4"/>
        <v>н</v>
      </c>
      <c r="L131" t="str">
        <f t="shared" si="9"/>
        <v>Розница</v>
      </c>
      <c r="M131" t="str">
        <f t="shared" si="6"/>
        <v/>
      </c>
      <c r="N131">
        <f t="shared" si="7"/>
        <v>0</v>
      </c>
      <c r="P131" s="17" t="s">
        <v>352</v>
      </c>
      <c r="Q131" s="18">
        <v>10707.92</v>
      </c>
    </row>
    <row r="132" spans="2:17" ht="12.75">
      <c r="B132" s="6" t="s">
        <v>192</v>
      </c>
      <c r="C132" s="7" t="s">
        <v>503</v>
      </c>
      <c r="D132" s="7" t="s">
        <v>66</v>
      </c>
      <c r="E132" s="7" t="s">
        <v>274</v>
      </c>
      <c r="F132" s="7" t="s">
        <v>504</v>
      </c>
      <c r="G132" s="7" t="s">
        <v>505</v>
      </c>
      <c r="H132" s="7" t="s">
        <v>506</v>
      </c>
      <c r="I132" s="8">
        <v>1337.67</v>
      </c>
      <c r="J132" t="str">
        <f t="shared" si="4"/>
        <v>т</v>
      </c>
      <c r="L132" t="str">
        <f t="shared" si="9"/>
        <v>Розница</v>
      </c>
      <c r="M132" t="str">
        <f t="shared" si="6"/>
        <v xml:space="preserve">    Мет.черепица коричн. RAL 8017</v>
      </c>
      <c r="N132">
        <f t="shared" si="7"/>
        <v>1337.67</v>
      </c>
      <c r="P132" s="17" t="s">
        <v>638</v>
      </c>
      <c r="Q132" s="18">
        <v>2596.23</v>
      </c>
    </row>
    <row r="133" spans="2:17" ht="12.75">
      <c r="B133" s="6" t="s">
        <v>244</v>
      </c>
      <c r="C133" s="7" t="s">
        <v>249</v>
      </c>
      <c r="D133" s="7" t="s">
        <v>32</v>
      </c>
      <c r="E133" s="7" t="s">
        <v>507</v>
      </c>
      <c r="F133" s="7" t="s">
        <v>508</v>
      </c>
      <c r="G133" s="7" t="s">
        <v>509</v>
      </c>
      <c r="H133" s="7" t="s">
        <v>510</v>
      </c>
      <c r="I133" s="8">
        <v>471.98</v>
      </c>
      <c r="J133" t="str">
        <f t="shared" si="4"/>
        <v>т</v>
      </c>
      <c r="L133" t="str">
        <f t="shared" si="9"/>
        <v>Розница</v>
      </c>
      <c r="M133" t="str">
        <f t="shared" si="6"/>
        <v xml:space="preserve">    8017 RAL констр. 330мм коричн.</v>
      </c>
      <c r="N133">
        <f t="shared" si="7"/>
        <v>471.98</v>
      </c>
      <c r="P133" s="17" t="s">
        <v>922</v>
      </c>
      <c r="Q133" s="18">
        <v>338.08</v>
      </c>
    </row>
    <row r="134" spans="2:17" ht="12.75">
      <c r="B134" s="6" t="s">
        <v>511</v>
      </c>
      <c r="C134" s="7" t="s">
        <v>512</v>
      </c>
      <c r="D134" s="7" t="s">
        <v>17</v>
      </c>
      <c r="E134" s="7" t="s">
        <v>375</v>
      </c>
      <c r="F134" s="7" t="s">
        <v>34</v>
      </c>
      <c r="G134" s="7" t="s">
        <v>513</v>
      </c>
      <c r="H134" s="7" t="s">
        <v>99</v>
      </c>
      <c r="I134" s="8">
        <v>100</v>
      </c>
      <c r="J134" t="str">
        <f t="shared" ref="J134:J197" si="10">IF(LEFTB(B134,11)="Расх. накл.","н","т")</f>
        <v>т</v>
      </c>
      <c r="L134" t="str">
        <f t="shared" si="9"/>
        <v>Розница</v>
      </c>
      <c r="M134" t="str">
        <f t="shared" ref="M134:M197" si="11">IF($J134="н","",$B134)</f>
        <v xml:space="preserve">    Саморез 4,8х35 коричневый 8017</v>
      </c>
      <c r="N134">
        <f t="shared" ref="N134:N197" si="12">IF($J134="н",0,VALUE(SUBSTITUTE($I134,".",",")))</f>
        <v>100</v>
      </c>
      <c r="P134" s="17" t="s">
        <v>142</v>
      </c>
      <c r="Q134" s="18">
        <v>827.57</v>
      </c>
    </row>
    <row r="135" spans="2:17" ht="12.75">
      <c r="B135" s="6" t="s">
        <v>27</v>
      </c>
      <c r="C135" s="7" t="s">
        <v>16</v>
      </c>
      <c r="D135" s="7" t="s">
        <v>17</v>
      </c>
      <c r="E135" s="7" t="s">
        <v>269</v>
      </c>
      <c r="F135" s="7" t="s">
        <v>269</v>
      </c>
      <c r="G135" s="7" t="s">
        <v>29</v>
      </c>
      <c r="H135" s="7" t="s">
        <v>29</v>
      </c>
      <c r="I135" s="8">
        <v>400</v>
      </c>
      <c r="J135" t="str">
        <f t="shared" si="10"/>
        <v>т</v>
      </c>
      <c r="L135" t="str">
        <f t="shared" si="9"/>
        <v>Розница</v>
      </c>
      <c r="M135" t="str">
        <f t="shared" si="11"/>
        <v xml:space="preserve">    Доставка товара</v>
      </c>
      <c r="N135">
        <f t="shared" si="12"/>
        <v>400</v>
      </c>
      <c r="P135" s="17" t="s">
        <v>171</v>
      </c>
      <c r="Q135" s="18">
        <v>162.80000000000001</v>
      </c>
    </row>
    <row r="136" spans="2:17" ht="12.75">
      <c r="B136" s="4" t="s">
        <v>514</v>
      </c>
      <c r="C136" s="9" t="s">
        <v>12</v>
      </c>
      <c r="D136" s="9"/>
      <c r="E136" s="10" t="s">
        <v>515</v>
      </c>
      <c r="F136" s="10"/>
      <c r="G136" s="10" t="s">
        <v>516</v>
      </c>
      <c r="H136" s="10"/>
      <c r="I136" s="5">
        <v>8824.85</v>
      </c>
      <c r="J136" t="str">
        <f t="shared" si="10"/>
        <v>н</v>
      </c>
      <c r="L136" t="str">
        <f t="shared" si="9"/>
        <v>Розница</v>
      </c>
      <c r="M136" t="str">
        <f t="shared" si="11"/>
        <v/>
      </c>
      <c r="N136">
        <f t="shared" si="12"/>
        <v>0</v>
      </c>
      <c r="P136" s="17" t="s">
        <v>177</v>
      </c>
      <c r="Q136" s="18">
        <v>428.77</v>
      </c>
    </row>
    <row r="137" spans="2:17" ht="12.75">
      <c r="B137" s="6" t="s">
        <v>517</v>
      </c>
      <c r="C137" s="7" t="s">
        <v>518</v>
      </c>
      <c r="D137" s="7" t="s">
        <v>66</v>
      </c>
      <c r="E137" s="7" t="s">
        <v>519</v>
      </c>
      <c r="F137" s="7" t="s">
        <v>520</v>
      </c>
      <c r="G137" s="7" t="s">
        <v>521</v>
      </c>
      <c r="H137" s="7" t="s">
        <v>522</v>
      </c>
      <c r="I137" s="8">
        <v>4389.32</v>
      </c>
      <c r="J137" t="str">
        <f t="shared" si="10"/>
        <v>т</v>
      </c>
      <c r="L137" t="str">
        <f t="shared" si="9"/>
        <v>Розница</v>
      </c>
      <c r="M137" t="str">
        <f t="shared" si="11"/>
        <v xml:space="preserve">    Мет.черепица зеленый RAL 6005</v>
      </c>
      <c r="N137">
        <f t="shared" si="12"/>
        <v>4389.32</v>
      </c>
      <c r="P137" s="17" t="s">
        <v>308</v>
      </c>
      <c r="Q137" s="18">
        <v>2022.75</v>
      </c>
    </row>
    <row r="138" spans="2:17" ht="12.75">
      <c r="B138" s="6" t="s">
        <v>523</v>
      </c>
      <c r="C138" s="7" t="s">
        <v>524</v>
      </c>
      <c r="D138" s="7" t="s">
        <v>32</v>
      </c>
      <c r="E138" s="7" t="s">
        <v>507</v>
      </c>
      <c r="F138" s="7" t="s">
        <v>525</v>
      </c>
      <c r="G138" s="7" t="s">
        <v>526</v>
      </c>
      <c r="H138" s="7" t="s">
        <v>527</v>
      </c>
      <c r="I138" s="8">
        <v>121.62</v>
      </c>
      <c r="J138" t="str">
        <f t="shared" si="10"/>
        <v>т</v>
      </c>
      <c r="L138" t="str">
        <f t="shared" si="9"/>
        <v>Розница</v>
      </c>
      <c r="M138" t="str">
        <f t="shared" si="11"/>
        <v xml:space="preserve">    6005 RAL констр. 330мм зеленый</v>
      </c>
      <c r="N138">
        <f t="shared" si="12"/>
        <v>121.62</v>
      </c>
      <c r="P138" s="17" t="s">
        <v>318</v>
      </c>
      <c r="Q138" s="18">
        <v>108.12</v>
      </c>
    </row>
    <row r="139" spans="2:17" ht="12.75">
      <c r="B139" s="6" t="s">
        <v>528</v>
      </c>
      <c r="C139" s="7" t="s">
        <v>529</v>
      </c>
      <c r="D139" s="7" t="s">
        <v>32</v>
      </c>
      <c r="E139" s="7" t="s">
        <v>530</v>
      </c>
      <c r="F139" s="7" t="s">
        <v>531</v>
      </c>
      <c r="G139" s="7" t="s">
        <v>532</v>
      </c>
      <c r="H139" s="7" t="s">
        <v>533</v>
      </c>
      <c r="I139" s="8">
        <v>747.05</v>
      </c>
      <c r="J139" t="str">
        <f t="shared" si="10"/>
        <v>т</v>
      </c>
      <c r="L139" t="str">
        <f t="shared" si="9"/>
        <v>Розница</v>
      </c>
      <c r="M139" t="str">
        <f t="shared" si="11"/>
        <v xml:space="preserve">    6005 RAL констр. 145мм зеленый</v>
      </c>
      <c r="N139">
        <f t="shared" si="12"/>
        <v>747.05</v>
      </c>
      <c r="P139" s="17" t="s">
        <v>314</v>
      </c>
      <c r="Q139" s="18">
        <v>135.19999999999999</v>
      </c>
    </row>
    <row r="140" spans="2:17" ht="12.75">
      <c r="B140" s="6" t="s">
        <v>534</v>
      </c>
      <c r="C140" s="7" t="s">
        <v>535</v>
      </c>
      <c r="D140" s="7" t="s">
        <v>32</v>
      </c>
      <c r="E140" s="7" t="s">
        <v>187</v>
      </c>
      <c r="F140" s="7" t="s">
        <v>536</v>
      </c>
      <c r="G140" s="7" t="s">
        <v>537</v>
      </c>
      <c r="H140" s="7" t="s">
        <v>538</v>
      </c>
      <c r="I140" s="8">
        <v>1444.44</v>
      </c>
      <c r="J140" t="str">
        <f t="shared" si="10"/>
        <v>т</v>
      </c>
      <c r="L140" t="str">
        <f t="shared" si="9"/>
        <v>Розница</v>
      </c>
      <c r="M140" t="str">
        <f t="shared" si="11"/>
        <v xml:space="preserve">    6005 RAL констр. 245мм зеленый</v>
      </c>
      <c r="N140">
        <f t="shared" si="12"/>
        <v>1444.44</v>
      </c>
      <c r="P140" s="17" t="s">
        <v>297</v>
      </c>
      <c r="Q140" s="18">
        <v>364.66</v>
      </c>
    </row>
    <row r="141" spans="2:17" ht="12.75">
      <c r="B141" s="6" t="s">
        <v>539</v>
      </c>
      <c r="C141" s="7" t="s">
        <v>540</v>
      </c>
      <c r="D141" s="7" t="s">
        <v>32</v>
      </c>
      <c r="E141" s="7" t="s">
        <v>541</v>
      </c>
      <c r="F141" s="7" t="s">
        <v>542</v>
      </c>
      <c r="G141" s="7" t="s">
        <v>543</v>
      </c>
      <c r="H141" s="7" t="s">
        <v>544</v>
      </c>
      <c r="I141" s="8">
        <v>347.55</v>
      </c>
      <c r="J141" t="str">
        <f t="shared" si="10"/>
        <v>т</v>
      </c>
      <c r="L141" t="str">
        <f t="shared" si="9"/>
        <v>Розница</v>
      </c>
      <c r="M141" t="str">
        <f t="shared" si="11"/>
        <v xml:space="preserve">    6005 RAL констр. 315мм зеленый</v>
      </c>
      <c r="N141">
        <f t="shared" si="12"/>
        <v>347.55</v>
      </c>
      <c r="P141" s="17" t="s">
        <v>116</v>
      </c>
      <c r="Q141" s="18">
        <v>550.58000000000004</v>
      </c>
    </row>
    <row r="142" spans="2:17" ht="12.75">
      <c r="B142" s="6" t="s">
        <v>545</v>
      </c>
      <c r="C142" s="7" t="s">
        <v>546</v>
      </c>
      <c r="D142" s="7" t="s">
        <v>32</v>
      </c>
      <c r="E142" s="7" t="s">
        <v>547</v>
      </c>
      <c r="F142" s="7" t="s">
        <v>548</v>
      </c>
      <c r="G142" s="7" t="s">
        <v>549</v>
      </c>
      <c r="H142" s="7" t="s">
        <v>550</v>
      </c>
      <c r="I142" s="8">
        <v>774.87</v>
      </c>
      <c r="J142" t="str">
        <f t="shared" si="10"/>
        <v>т</v>
      </c>
      <c r="L142" t="str">
        <f t="shared" si="9"/>
        <v>Розница</v>
      </c>
      <c r="M142" t="str">
        <f t="shared" si="11"/>
        <v xml:space="preserve">    6005 RAL констр. 1250мм зеленый</v>
      </c>
      <c r="N142">
        <f t="shared" si="12"/>
        <v>774.87</v>
      </c>
      <c r="P142" s="17" t="s">
        <v>71</v>
      </c>
      <c r="Q142" s="18">
        <v>806.5</v>
      </c>
    </row>
    <row r="143" spans="2:17" ht="12.75">
      <c r="B143" s="6" t="s">
        <v>27</v>
      </c>
      <c r="C143" s="7" t="s">
        <v>16</v>
      </c>
      <c r="D143" s="7" t="s">
        <v>17</v>
      </c>
      <c r="E143" s="7" t="s">
        <v>99</v>
      </c>
      <c r="F143" s="7" t="s">
        <v>99</v>
      </c>
      <c r="G143" s="7" t="s">
        <v>29</v>
      </c>
      <c r="H143" s="7" t="s">
        <v>29</v>
      </c>
      <c r="I143" s="8">
        <v>1000</v>
      </c>
      <c r="J143" t="str">
        <f t="shared" si="10"/>
        <v>т</v>
      </c>
      <c r="L143" t="str">
        <f t="shared" si="9"/>
        <v>Розница</v>
      </c>
      <c r="M143" t="str">
        <f t="shared" si="11"/>
        <v xml:space="preserve">    Доставка товара</v>
      </c>
      <c r="N143">
        <f t="shared" si="12"/>
        <v>1000</v>
      </c>
      <c r="P143" s="17" t="s">
        <v>30</v>
      </c>
      <c r="Q143" s="18">
        <v>805.14</v>
      </c>
    </row>
    <row r="144" spans="2:17" ht="12.75">
      <c r="B144" s="4" t="s">
        <v>551</v>
      </c>
      <c r="C144" s="9" t="s">
        <v>12</v>
      </c>
      <c r="D144" s="9"/>
      <c r="E144" s="10" t="s">
        <v>552</v>
      </c>
      <c r="F144" s="10"/>
      <c r="G144" s="10" t="s">
        <v>553</v>
      </c>
      <c r="H144" s="10"/>
      <c r="I144" s="5">
        <v>1343.58</v>
      </c>
      <c r="J144" t="str">
        <f t="shared" si="10"/>
        <v>н</v>
      </c>
      <c r="L144" t="str">
        <f t="shared" si="9"/>
        <v>Розница</v>
      </c>
      <c r="M144" t="str">
        <f t="shared" si="11"/>
        <v/>
      </c>
      <c r="N144">
        <f t="shared" si="12"/>
        <v>0</v>
      </c>
      <c r="P144" s="17" t="s">
        <v>137</v>
      </c>
      <c r="Q144" s="18">
        <v>220.22</v>
      </c>
    </row>
    <row r="145" spans="2:17" ht="12.75">
      <c r="B145" s="6" t="s">
        <v>192</v>
      </c>
      <c r="C145" s="7" t="s">
        <v>554</v>
      </c>
      <c r="D145" s="7" t="s">
        <v>66</v>
      </c>
      <c r="E145" s="7" t="s">
        <v>555</v>
      </c>
      <c r="F145" s="7" t="s">
        <v>556</v>
      </c>
      <c r="G145" s="7" t="s">
        <v>557</v>
      </c>
      <c r="H145" s="7" t="s">
        <v>558</v>
      </c>
      <c r="I145" s="8">
        <v>462.69</v>
      </c>
      <c r="J145" t="str">
        <f t="shared" si="10"/>
        <v>т</v>
      </c>
      <c r="L145" t="str">
        <f t="shared" si="9"/>
        <v>Розница</v>
      </c>
      <c r="M145" t="str">
        <f t="shared" si="11"/>
        <v xml:space="preserve">    Мет.черепица коричн. RAL 8017</v>
      </c>
      <c r="N145">
        <f t="shared" si="12"/>
        <v>462.69</v>
      </c>
      <c r="P145" s="17" t="s">
        <v>122</v>
      </c>
      <c r="Q145" s="18">
        <v>2708.79</v>
      </c>
    </row>
    <row r="146" spans="2:17" ht="12.75">
      <c r="B146" s="6" t="s">
        <v>244</v>
      </c>
      <c r="C146" s="7" t="s">
        <v>152</v>
      </c>
      <c r="D146" s="7" t="s">
        <v>32</v>
      </c>
      <c r="E146" s="7" t="s">
        <v>559</v>
      </c>
      <c r="F146" s="7" t="s">
        <v>560</v>
      </c>
      <c r="G146" s="7" t="s">
        <v>561</v>
      </c>
      <c r="H146" s="7" t="s">
        <v>562</v>
      </c>
      <c r="I146" s="8">
        <v>880.89</v>
      </c>
      <c r="J146" t="str">
        <f t="shared" si="10"/>
        <v>т</v>
      </c>
      <c r="L146" t="str">
        <f t="shared" si="9"/>
        <v>Розница</v>
      </c>
      <c r="M146" t="str">
        <f t="shared" si="11"/>
        <v xml:space="preserve">    8017 RAL констр. 330мм коричн.</v>
      </c>
      <c r="N146">
        <f t="shared" si="12"/>
        <v>880.89</v>
      </c>
      <c r="P146" s="17" t="s">
        <v>128</v>
      </c>
      <c r="Q146" s="18">
        <v>298.14</v>
      </c>
    </row>
    <row r="147" spans="2:17" ht="12.75">
      <c r="B147" s="4" t="s">
        <v>563</v>
      </c>
      <c r="C147" s="9" t="s">
        <v>12</v>
      </c>
      <c r="D147" s="9"/>
      <c r="E147" s="10" t="s">
        <v>564</v>
      </c>
      <c r="F147" s="10"/>
      <c r="G147" s="10" t="s">
        <v>565</v>
      </c>
      <c r="H147" s="10"/>
      <c r="I147" s="5">
        <v>4947.33</v>
      </c>
      <c r="J147" t="str">
        <f t="shared" si="10"/>
        <v>н</v>
      </c>
      <c r="L147" t="str">
        <f t="shared" si="9"/>
        <v>Розница</v>
      </c>
      <c r="M147" t="str">
        <f t="shared" si="11"/>
        <v/>
      </c>
      <c r="N147">
        <f t="shared" si="12"/>
        <v>0</v>
      </c>
      <c r="P147" s="17" t="s">
        <v>110</v>
      </c>
      <c r="Q147" s="18">
        <v>890.1</v>
      </c>
    </row>
    <row r="148" spans="2:17" ht="12.75">
      <c r="B148" s="6" t="s">
        <v>192</v>
      </c>
      <c r="C148" s="7" t="s">
        <v>566</v>
      </c>
      <c r="D148" s="7" t="s">
        <v>66</v>
      </c>
      <c r="E148" s="7" t="s">
        <v>274</v>
      </c>
      <c r="F148" s="7" t="s">
        <v>567</v>
      </c>
      <c r="G148" s="7" t="s">
        <v>557</v>
      </c>
      <c r="H148" s="7" t="s">
        <v>568</v>
      </c>
      <c r="I148" s="8">
        <v>1634.91</v>
      </c>
      <c r="J148" t="str">
        <f t="shared" si="10"/>
        <v>т</v>
      </c>
      <c r="L148" t="str">
        <f t="shared" si="9"/>
        <v>Розница</v>
      </c>
      <c r="M148" t="str">
        <f t="shared" si="11"/>
        <v xml:space="preserve">    Мет.черепица коричн. RAL 8017</v>
      </c>
      <c r="N148">
        <f t="shared" si="12"/>
        <v>1634.91</v>
      </c>
      <c r="P148" s="17" t="s">
        <v>104</v>
      </c>
      <c r="Q148" s="18">
        <v>1508.72</v>
      </c>
    </row>
    <row r="149" spans="2:17" ht="12.75">
      <c r="B149" s="6" t="s">
        <v>244</v>
      </c>
      <c r="C149" s="7" t="s">
        <v>152</v>
      </c>
      <c r="D149" s="7" t="s">
        <v>32</v>
      </c>
      <c r="E149" s="7" t="s">
        <v>559</v>
      </c>
      <c r="F149" s="7" t="s">
        <v>560</v>
      </c>
      <c r="G149" s="7" t="s">
        <v>561</v>
      </c>
      <c r="H149" s="7" t="s">
        <v>562</v>
      </c>
      <c r="I149" s="8">
        <v>880.89</v>
      </c>
      <c r="J149" t="str">
        <f t="shared" si="10"/>
        <v>т</v>
      </c>
      <c r="L149" t="str">
        <f t="shared" si="9"/>
        <v>Розница</v>
      </c>
      <c r="M149" t="str">
        <f t="shared" si="11"/>
        <v xml:space="preserve">    8017 RAL констр. 330мм коричн.</v>
      </c>
      <c r="N149">
        <f t="shared" si="12"/>
        <v>880.89</v>
      </c>
      <c r="P149" s="17" t="s">
        <v>862</v>
      </c>
      <c r="Q149" s="18">
        <v>18.899999999999999</v>
      </c>
    </row>
    <row r="150" spans="2:17" ht="12.75">
      <c r="B150" s="6" t="s">
        <v>238</v>
      </c>
      <c r="C150" s="7" t="s">
        <v>535</v>
      </c>
      <c r="D150" s="7" t="s">
        <v>32</v>
      </c>
      <c r="E150" s="7" t="s">
        <v>569</v>
      </c>
      <c r="F150" s="7" t="s">
        <v>570</v>
      </c>
      <c r="G150" s="7" t="s">
        <v>571</v>
      </c>
      <c r="H150" s="7" t="s">
        <v>572</v>
      </c>
      <c r="I150" s="8">
        <v>1431.53</v>
      </c>
      <c r="J150" t="str">
        <f t="shared" si="10"/>
        <v>т</v>
      </c>
      <c r="L150" t="str">
        <f t="shared" si="9"/>
        <v>Розница</v>
      </c>
      <c r="M150" t="str">
        <f t="shared" si="11"/>
        <v xml:space="preserve">    8017 RAL констр. 180мм коричн.</v>
      </c>
      <c r="N150">
        <f t="shared" si="12"/>
        <v>1431.53</v>
      </c>
      <c r="P150" s="17" t="s">
        <v>821</v>
      </c>
      <c r="Q150" s="18">
        <v>32</v>
      </c>
    </row>
    <row r="151" spans="2:17" ht="12.75">
      <c r="B151" s="6" t="s">
        <v>27</v>
      </c>
      <c r="C151" s="7" t="s">
        <v>16</v>
      </c>
      <c r="D151" s="7" t="s">
        <v>17</v>
      </c>
      <c r="E151" s="7" t="s">
        <v>99</v>
      </c>
      <c r="F151" s="7" t="s">
        <v>99</v>
      </c>
      <c r="G151" s="7" t="s">
        <v>29</v>
      </c>
      <c r="H151" s="7" t="s">
        <v>29</v>
      </c>
      <c r="I151" s="8">
        <v>1000</v>
      </c>
      <c r="J151" t="str">
        <f t="shared" si="10"/>
        <v>т</v>
      </c>
      <c r="L151" t="str">
        <f t="shared" si="9"/>
        <v>Розница</v>
      </c>
      <c r="M151" t="str">
        <f t="shared" si="11"/>
        <v xml:space="preserve">    Доставка товара</v>
      </c>
      <c r="N151">
        <f t="shared" si="12"/>
        <v>1000</v>
      </c>
      <c r="P151" s="17" t="s">
        <v>27</v>
      </c>
      <c r="Q151" s="18">
        <v>14388.6</v>
      </c>
    </row>
    <row r="152" spans="2:17" ht="12.75">
      <c r="B152" s="4" t="s">
        <v>573</v>
      </c>
      <c r="C152" s="9" t="s">
        <v>12</v>
      </c>
      <c r="D152" s="9"/>
      <c r="E152" s="10" t="s">
        <v>574</v>
      </c>
      <c r="F152" s="10"/>
      <c r="G152" s="10" t="s">
        <v>575</v>
      </c>
      <c r="H152" s="10"/>
      <c r="I152" s="5">
        <v>5462.99</v>
      </c>
      <c r="J152" t="str">
        <f t="shared" si="10"/>
        <v>н</v>
      </c>
      <c r="L152" t="str">
        <f t="shared" si="9"/>
        <v>Розница</v>
      </c>
      <c r="M152" t="str">
        <f t="shared" si="11"/>
        <v/>
      </c>
      <c r="N152">
        <f t="shared" si="12"/>
        <v>0</v>
      </c>
      <c r="P152" s="17" t="s">
        <v>844</v>
      </c>
      <c r="Q152" s="18" t="e">
        <v>#VALUE!</v>
      </c>
    </row>
    <row r="153" spans="2:17" ht="12.75">
      <c r="B153" s="6" t="s">
        <v>192</v>
      </c>
      <c r="C153" s="7" t="s">
        <v>576</v>
      </c>
      <c r="D153" s="7" t="s">
        <v>66</v>
      </c>
      <c r="E153" s="7" t="s">
        <v>274</v>
      </c>
      <c r="F153" s="7" t="s">
        <v>577</v>
      </c>
      <c r="G153" s="7" t="s">
        <v>557</v>
      </c>
      <c r="H153" s="7" t="s">
        <v>578</v>
      </c>
      <c r="I153" s="8">
        <v>407.22</v>
      </c>
      <c r="J153" t="str">
        <f t="shared" si="10"/>
        <v>т</v>
      </c>
      <c r="L153" t="str">
        <f t="shared" si="9"/>
        <v>Розница</v>
      </c>
      <c r="M153" t="str">
        <f t="shared" si="11"/>
        <v xml:space="preserve">    Мет.черепица коричн. RAL 8017</v>
      </c>
      <c r="N153">
        <f t="shared" si="12"/>
        <v>407.22</v>
      </c>
      <c r="P153" s="17" t="s">
        <v>841</v>
      </c>
      <c r="Q153" s="18">
        <v>17</v>
      </c>
    </row>
    <row r="154" spans="2:17" ht="12.75">
      <c r="B154" s="6" t="s">
        <v>579</v>
      </c>
      <c r="C154" s="7" t="s">
        <v>535</v>
      </c>
      <c r="D154" s="7" t="s">
        <v>32</v>
      </c>
      <c r="E154" s="7" t="s">
        <v>507</v>
      </c>
      <c r="F154" s="7" t="s">
        <v>580</v>
      </c>
      <c r="G154" s="7" t="s">
        <v>581</v>
      </c>
      <c r="H154" s="7" t="s">
        <v>582</v>
      </c>
      <c r="I154" s="8">
        <v>2599.2600000000002</v>
      </c>
      <c r="J154" t="str">
        <f t="shared" si="10"/>
        <v>т</v>
      </c>
      <c r="L154" t="str">
        <f t="shared" si="9"/>
        <v>Розница</v>
      </c>
      <c r="M154" t="str">
        <f t="shared" si="11"/>
        <v xml:space="preserve">    8017 RAL констр. 230мм коричн.</v>
      </c>
      <c r="N154">
        <f t="shared" si="12"/>
        <v>2599.2600000000002</v>
      </c>
      <c r="P154" s="17" t="s">
        <v>838</v>
      </c>
      <c r="Q154" s="18">
        <v>15</v>
      </c>
    </row>
    <row r="155" spans="2:17" ht="12.75">
      <c r="B155" s="6" t="s">
        <v>583</v>
      </c>
      <c r="C155" s="7" t="s">
        <v>111</v>
      </c>
      <c r="D155" s="7" t="s">
        <v>32</v>
      </c>
      <c r="E155" s="7" t="s">
        <v>584</v>
      </c>
      <c r="F155" s="7" t="s">
        <v>585</v>
      </c>
      <c r="G155" s="7" t="s">
        <v>586</v>
      </c>
      <c r="H155" s="7" t="s">
        <v>587</v>
      </c>
      <c r="I155" s="8">
        <v>1803.03</v>
      </c>
      <c r="J155" t="str">
        <f t="shared" si="10"/>
        <v>т</v>
      </c>
      <c r="L155" t="str">
        <f t="shared" si="9"/>
        <v>Розница</v>
      </c>
      <c r="M155" t="str">
        <f t="shared" si="11"/>
        <v xml:space="preserve">    8017 RAL констр. 600мм коричн.</v>
      </c>
      <c r="N155">
        <f t="shared" si="12"/>
        <v>1803.03</v>
      </c>
      <c r="P155" s="17" t="s">
        <v>826</v>
      </c>
      <c r="Q155" s="18" t="e">
        <v>#VALUE!</v>
      </c>
    </row>
    <row r="156" spans="2:17" ht="12.75">
      <c r="B156" s="6" t="s">
        <v>27</v>
      </c>
      <c r="C156" s="7" t="s">
        <v>16</v>
      </c>
      <c r="D156" s="7" t="s">
        <v>17</v>
      </c>
      <c r="E156" s="7" t="s">
        <v>588</v>
      </c>
      <c r="F156" s="7" t="s">
        <v>588</v>
      </c>
      <c r="G156" s="7" t="s">
        <v>29</v>
      </c>
      <c r="H156" s="7" t="s">
        <v>29</v>
      </c>
      <c r="I156" s="8">
        <v>527.5</v>
      </c>
      <c r="J156" t="str">
        <f t="shared" si="10"/>
        <v>т</v>
      </c>
      <c r="L156" t="str">
        <f t="shared" si="9"/>
        <v>Розница</v>
      </c>
      <c r="M156" t="str">
        <f t="shared" si="11"/>
        <v xml:space="preserve">    Доставка товара</v>
      </c>
      <c r="N156">
        <f t="shared" si="12"/>
        <v>527.5</v>
      </c>
      <c r="P156" s="17" t="s">
        <v>681</v>
      </c>
      <c r="Q156" s="18" t="e">
        <v>#VALUE!</v>
      </c>
    </row>
    <row r="157" spans="2:17" ht="12.75">
      <c r="B157" s="6" t="s">
        <v>244</v>
      </c>
      <c r="C157" s="7" t="s">
        <v>524</v>
      </c>
      <c r="D157" s="7" t="s">
        <v>32</v>
      </c>
      <c r="E157" s="7" t="s">
        <v>589</v>
      </c>
      <c r="F157" s="7" t="s">
        <v>590</v>
      </c>
      <c r="G157" s="7" t="s">
        <v>591</v>
      </c>
      <c r="H157" s="7" t="s">
        <v>592</v>
      </c>
      <c r="I157" s="8">
        <v>125.98</v>
      </c>
      <c r="J157" t="str">
        <f t="shared" si="10"/>
        <v>т</v>
      </c>
      <c r="L157" t="str">
        <f t="shared" si="9"/>
        <v>Розница</v>
      </c>
      <c r="M157" t="str">
        <f t="shared" si="11"/>
        <v xml:space="preserve">    8017 RAL констр. 330мм коричн.</v>
      </c>
      <c r="N157">
        <f t="shared" si="12"/>
        <v>125.98</v>
      </c>
      <c r="P157" s="17" t="s">
        <v>517</v>
      </c>
      <c r="Q157" s="18">
        <v>4389.32</v>
      </c>
    </row>
    <row r="158" spans="2:17" ht="12.75">
      <c r="B158" s="4" t="s">
        <v>593</v>
      </c>
      <c r="C158" s="9" t="s">
        <v>12</v>
      </c>
      <c r="D158" s="9"/>
      <c r="E158" s="10" t="s">
        <v>594</v>
      </c>
      <c r="F158" s="10"/>
      <c r="G158" s="10" t="s">
        <v>595</v>
      </c>
      <c r="H158" s="10"/>
      <c r="I158" s="5">
        <v>9626.94</v>
      </c>
      <c r="J158" t="str">
        <f t="shared" si="10"/>
        <v>н</v>
      </c>
      <c r="L158" t="str">
        <f t="shared" si="9"/>
        <v>Розница</v>
      </c>
      <c r="M158" t="str">
        <f t="shared" si="11"/>
        <v/>
      </c>
      <c r="N158">
        <f t="shared" si="12"/>
        <v>0</v>
      </c>
      <c r="P158" s="17" t="s">
        <v>192</v>
      </c>
      <c r="Q158" s="18">
        <v>21521.06</v>
      </c>
    </row>
    <row r="159" spans="2:17" ht="12.75">
      <c r="B159" s="6" t="s">
        <v>192</v>
      </c>
      <c r="C159" s="7" t="s">
        <v>596</v>
      </c>
      <c r="D159" s="7" t="s">
        <v>66</v>
      </c>
      <c r="E159" s="7" t="s">
        <v>519</v>
      </c>
      <c r="F159" s="7" t="s">
        <v>597</v>
      </c>
      <c r="G159" s="7" t="s">
        <v>557</v>
      </c>
      <c r="H159" s="7" t="s">
        <v>598</v>
      </c>
      <c r="I159" s="8">
        <v>3845.68</v>
      </c>
      <c r="J159" t="str">
        <f t="shared" si="10"/>
        <v>т</v>
      </c>
      <c r="L159" t="str">
        <f t="shared" si="9"/>
        <v>Розница</v>
      </c>
      <c r="M159" t="str">
        <f t="shared" si="11"/>
        <v xml:space="preserve">    Мет.черепица коричн. RAL 8017</v>
      </c>
      <c r="N159">
        <f t="shared" si="12"/>
        <v>3845.68</v>
      </c>
      <c r="P159" s="17" t="s">
        <v>257</v>
      </c>
      <c r="Q159" s="18">
        <v>4828.91</v>
      </c>
    </row>
    <row r="160" spans="2:17" ht="12.75">
      <c r="B160" s="6" t="s">
        <v>244</v>
      </c>
      <c r="C160" s="7" t="s">
        <v>152</v>
      </c>
      <c r="D160" s="7" t="s">
        <v>32</v>
      </c>
      <c r="E160" s="7" t="s">
        <v>507</v>
      </c>
      <c r="F160" s="7" t="s">
        <v>599</v>
      </c>
      <c r="G160" s="7" t="s">
        <v>561</v>
      </c>
      <c r="H160" s="7" t="s">
        <v>562</v>
      </c>
      <c r="I160" s="8">
        <v>757.37</v>
      </c>
      <c r="J160" t="str">
        <f t="shared" si="10"/>
        <v>т</v>
      </c>
      <c r="L160" t="str">
        <f t="shared" si="9"/>
        <v>Розница</v>
      </c>
      <c r="M160" t="str">
        <f t="shared" si="11"/>
        <v xml:space="preserve">    8017 RAL констр. 330мм коричн.</v>
      </c>
      <c r="N160">
        <f t="shared" si="12"/>
        <v>757.37</v>
      </c>
      <c r="P160" s="17" t="s">
        <v>830</v>
      </c>
      <c r="Q160" s="18">
        <v>60</v>
      </c>
    </row>
    <row r="161" spans="2:17" ht="12.75">
      <c r="B161" s="6" t="s">
        <v>579</v>
      </c>
      <c r="C161" s="7" t="s">
        <v>239</v>
      </c>
      <c r="D161" s="7" t="s">
        <v>32</v>
      </c>
      <c r="E161" s="7" t="s">
        <v>507</v>
      </c>
      <c r="F161" s="7" t="s">
        <v>600</v>
      </c>
      <c r="G161" s="7" t="s">
        <v>581</v>
      </c>
      <c r="H161" s="7" t="s">
        <v>601</v>
      </c>
      <c r="I161" s="8">
        <v>3898.89</v>
      </c>
      <c r="J161" t="str">
        <f t="shared" si="10"/>
        <v>т</v>
      </c>
      <c r="L161" t="str">
        <f t="shared" si="9"/>
        <v>Розница</v>
      </c>
      <c r="M161" t="str">
        <f t="shared" si="11"/>
        <v xml:space="preserve">    8017 RAL констр. 230мм коричн.</v>
      </c>
      <c r="N161">
        <f t="shared" si="12"/>
        <v>3898.89</v>
      </c>
      <c r="P161" s="17" t="s">
        <v>834</v>
      </c>
      <c r="Q161" s="18">
        <v>26</v>
      </c>
    </row>
    <row r="162" spans="2:17" ht="12.75">
      <c r="B162" s="6" t="s">
        <v>602</v>
      </c>
      <c r="C162" s="7" t="s">
        <v>603</v>
      </c>
      <c r="D162" s="7" t="s">
        <v>17</v>
      </c>
      <c r="E162" s="7" t="s">
        <v>604</v>
      </c>
      <c r="F162" s="7" t="s">
        <v>605</v>
      </c>
      <c r="G162" s="7" t="s">
        <v>513</v>
      </c>
      <c r="H162" s="7" t="s">
        <v>149</v>
      </c>
      <c r="I162" s="8">
        <v>1125</v>
      </c>
      <c r="J162" t="str">
        <f t="shared" si="10"/>
        <v>т</v>
      </c>
      <c r="L162" t="str">
        <f t="shared" si="9"/>
        <v>Розница</v>
      </c>
      <c r="M162" t="str">
        <f t="shared" si="11"/>
        <v xml:space="preserve">    Саморез 4,8х40 коричневый 8017</v>
      </c>
      <c r="N162">
        <f t="shared" si="12"/>
        <v>1125</v>
      </c>
      <c r="P162" s="17" t="s">
        <v>931</v>
      </c>
      <c r="Q162" s="18">
        <v>27.14</v>
      </c>
    </row>
    <row r="163" spans="2:17" ht="12.75">
      <c r="B163" s="4" t="s">
        <v>606</v>
      </c>
      <c r="C163" s="9" t="s">
        <v>12</v>
      </c>
      <c r="D163" s="9"/>
      <c r="E163" s="10" t="s">
        <v>607</v>
      </c>
      <c r="F163" s="10"/>
      <c r="G163" s="10" t="s">
        <v>608</v>
      </c>
      <c r="H163" s="10"/>
      <c r="I163" s="5">
        <v>1481.99</v>
      </c>
      <c r="J163" t="str">
        <f t="shared" si="10"/>
        <v>н</v>
      </c>
      <c r="L163" t="str">
        <f t="shared" si="9"/>
        <v>Розница</v>
      </c>
      <c r="M163" t="str">
        <f t="shared" si="11"/>
        <v/>
      </c>
      <c r="N163">
        <f t="shared" si="12"/>
        <v>0</v>
      </c>
      <c r="P163" s="17" t="s">
        <v>926</v>
      </c>
      <c r="Q163" s="18">
        <v>33.340000000000003</v>
      </c>
    </row>
    <row r="164" spans="2:17" ht="12.75">
      <c r="B164" s="6" t="s">
        <v>352</v>
      </c>
      <c r="C164" s="7" t="s">
        <v>609</v>
      </c>
      <c r="D164" s="7" t="s">
        <v>66</v>
      </c>
      <c r="E164" s="7" t="s">
        <v>610</v>
      </c>
      <c r="F164" s="7" t="s">
        <v>611</v>
      </c>
      <c r="G164" s="7" t="s">
        <v>612</v>
      </c>
      <c r="H164" s="7" t="s">
        <v>613</v>
      </c>
      <c r="I164" s="8">
        <v>242.79</v>
      </c>
      <c r="J164" t="str">
        <f t="shared" si="10"/>
        <v>т</v>
      </c>
      <c r="L164" t="str">
        <f t="shared" si="9"/>
        <v>Розница</v>
      </c>
      <c r="M164" t="str">
        <f t="shared" si="11"/>
        <v xml:space="preserve">    8017 RAL Профнастил коричневый 10</v>
      </c>
      <c r="N164">
        <f t="shared" si="12"/>
        <v>242.79</v>
      </c>
      <c r="P164" s="17" t="s">
        <v>1067</v>
      </c>
      <c r="Q164" s="18">
        <v>290</v>
      </c>
    </row>
    <row r="165" spans="2:17" ht="12.75">
      <c r="B165" s="6" t="s">
        <v>614</v>
      </c>
      <c r="C165" s="7" t="s">
        <v>615</v>
      </c>
      <c r="D165" s="7" t="s">
        <v>32</v>
      </c>
      <c r="E165" s="7" t="s">
        <v>240</v>
      </c>
      <c r="F165" s="7" t="s">
        <v>616</v>
      </c>
      <c r="G165" s="7" t="s">
        <v>617</v>
      </c>
      <c r="H165" s="7" t="s">
        <v>618</v>
      </c>
      <c r="I165" s="8">
        <v>739.2</v>
      </c>
      <c r="J165" t="str">
        <f t="shared" si="10"/>
        <v>т</v>
      </c>
      <c r="L165" t="str">
        <f t="shared" si="9"/>
        <v>Розница</v>
      </c>
      <c r="M165" t="str">
        <f t="shared" si="11"/>
        <v xml:space="preserve">    Труба 40*20*1,5</v>
      </c>
      <c r="N165">
        <f t="shared" si="12"/>
        <v>739.2</v>
      </c>
      <c r="P165" s="17" t="s">
        <v>688</v>
      </c>
      <c r="Q165" s="18">
        <v>100</v>
      </c>
    </row>
    <row r="166" spans="2:17" ht="12.75">
      <c r="B166" s="6" t="s">
        <v>27</v>
      </c>
      <c r="C166" s="7" t="s">
        <v>16</v>
      </c>
      <c r="D166" s="7" t="s">
        <v>17</v>
      </c>
      <c r="E166" s="7" t="s">
        <v>619</v>
      </c>
      <c r="F166" s="7" t="s">
        <v>619</v>
      </c>
      <c r="G166" s="7" t="s">
        <v>29</v>
      </c>
      <c r="H166" s="7" t="s">
        <v>29</v>
      </c>
      <c r="I166" s="8">
        <v>500</v>
      </c>
      <c r="J166" t="str">
        <f t="shared" si="10"/>
        <v>т</v>
      </c>
      <c r="L166" t="str">
        <f t="shared" si="9"/>
        <v>Розница</v>
      </c>
      <c r="M166" t="str">
        <f t="shared" si="11"/>
        <v xml:space="preserve">    Доставка товара</v>
      </c>
      <c r="N166">
        <f t="shared" si="12"/>
        <v>500</v>
      </c>
      <c r="P166" s="17" t="s">
        <v>857</v>
      </c>
      <c r="Q166" s="18">
        <v>759.16</v>
      </c>
    </row>
    <row r="167" spans="2:17" ht="12.75">
      <c r="B167" s="4" t="s">
        <v>620</v>
      </c>
      <c r="C167" s="9" t="s">
        <v>12</v>
      </c>
      <c r="D167" s="9"/>
      <c r="E167" s="10" t="s">
        <v>621</v>
      </c>
      <c r="F167" s="10"/>
      <c r="G167" s="10" t="s">
        <v>622</v>
      </c>
      <c r="H167" s="10"/>
      <c r="I167" s="5">
        <v>9242.65</v>
      </c>
      <c r="J167" t="str">
        <f t="shared" si="10"/>
        <v>н</v>
      </c>
      <c r="L167" t="str">
        <f t="shared" ref="L167:L230" si="13">IF($J167="н",$C167,L166)</f>
        <v>Розница</v>
      </c>
      <c r="M167" t="str">
        <f t="shared" si="11"/>
        <v/>
      </c>
      <c r="N167">
        <f t="shared" si="12"/>
        <v>0</v>
      </c>
      <c r="P167" s="17" t="s">
        <v>358</v>
      </c>
      <c r="Q167" s="18">
        <v>958.76</v>
      </c>
    </row>
    <row r="168" spans="2:17" ht="12.75">
      <c r="B168" s="6" t="s">
        <v>192</v>
      </c>
      <c r="C168" s="7" t="s">
        <v>623</v>
      </c>
      <c r="D168" s="7" t="s">
        <v>66</v>
      </c>
      <c r="E168" s="7" t="s">
        <v>274</v>
      </c>
      <c r="F168" s="7" t="s">
        <v>624</v>
      </c>
      <c r="G168" s="7" t="s">
        <v>557</v>
      </c>
      <c r="H168" s="7" t="s">
        <v>625</v>
      </c>
      <c r="I168" s="8">
        <v>2248.35</v>
      </c>
      <c r="J168" t="str">
        <f t="shared" si="10"/>
        <v>т</v>
      </c>
      <c r="L168" t="str">
        <f t="shared" si="13"/>
        <v>Розница</v>
      </c>
      <c r="M168" t="str">
        <f t="shared" si="11"/>
        <v xml:space="preserve">    Мет.черепица коричн. RAL 8017</v>
      </c>
      <c r="N168">
        <f t="shared" si="12"/>
        <v>2248.35</v>
      </c>
      <c r="P168" s="17" t="s">
        <v>93</v>
      </c>
      <c r="Q168" s="18">
        <v>370370.72000000003</v>
      </c>
    </row>
    <row r="169" spans="2:17" ht="12.75">
      <c r="B169" s="6" t="s">
        <v>248</v>
      </c>
      <c r="C169" s="7" t="s">
        <v>626</v>
      </c>
      <c r="D169" s="7" t="s">
        <v>32</v>
      </c>
      <c r="E169" s="7" t="s">
        <v>627</v>
      </c>
      <c r="F169" s="7" t="s">
        <v>96</v>
      </c>
      <c r="G169" s="7" t="s">
        <v>252</v>
      </c>
      <c r="H169" s="7" t="s">
        <v>628</v>
      </c>
      <c r="I169" s="8">
        <v>2935.29</v>
      </c>
      <c r="J169" t="str">
        <f t="shared" si="10"/>
        <v>т</v>
      </c>
      <c r="L169" t="str">
        <f t="shared" si="13"/>
        <v>Розница</v>
      </c>
      <c r="M169" t="str">
        <f t="shared" si="11"/>
        <v xml:space="preserve">    8017 RAL констр. 400мм коричн.</v>
      </c>
      <c r="N169">
        <f t="shared" si="12"/>
        <v>2935.29</v>
      </c>
      <c r="P169" s="17" t="s">
        <v>697</v>
      </c>
      <c r="Q169" s="18">
        <v>566</v>
      </c>
    </row>
    <row r="170" spans="2:17" ht="12.75">
      <c r="B170" s="6" t="s">
        <v>629</v>
      </c>
      <c r="C170" s="7" t="s">
        <v>630</v>
      </c>
      <c r="D170" s="7" t="s">
        <v>32</v>
      </c>
      <c r="E170" s="7" t="s">
        <v>519</v>
      </c>
      <c r="F170" s="7" t="s">
        <v>631</v>
      </c>
      <c r="G170" s="7" t="s">
        <v>632</v>
      </c>
      <c r="H170" s="7" t="s">
        <v>633</v>
      </c>
      <c r="I170" s="8">
        <v>3734.01</v>
      </c>
      <c r="J170" t="str">
        <f t="shared" si="10"/>
        <v>т</v>
      </c>
      <c r="L170" t="str">
        <f t="shared" si="13"/>
        <v>Розница</v>
      </c>
      <c r="M170" t="str">
        <f t="shared" si="11"/>
        <v xml:space="preserve">    8017 RAL констр. 530мм коричн.</v>
      </c>
      <c r="N170">
        <f t="shared" si="12"/>
        <v>3734.01</v>
      </c>
      <c r="P170" s="17" t="s">
        <v>849</v>
      </c>
      <c r="Q170" s="18">
        <v>11.8</v>
      </c>
    </row>
    <row r="171" spans="2:17" ht="12.75">
      <c r="B171" s="6" t="s">
        <v>27</v>
      </c>
      <c r="C171" s="7" t="s">
        <v>16</v>
      </c>
      <c r="D171" s="7" t="s">
        <v>17</v>
      </c>
      <c r="E171" s="7" t="s">
        <v>634</v>
      </c>
      <c r="F171" s="7" t="s">
        <v>634</v>
      </c>
      <c r="G171" s="7" t="s">
        <v>29</v>
      </c>
      <c r="H171" s="7" t="s">
        <v>29</v>
      </c>
      <c r="I171" s="8">
        <v>325</v>
      </c>
      <c r="J171" t="str">
        <f t="shared" si="10"/>
        <v>т</v>
      </c>
      <c r="L171" t="str">
        <f t="shared" si="13"/>
        <v>Розница</v>
      </c>
      <c r="M171" t="str">
        <f t="shared" si="11"/>
        <v xml:space="preserve">    Доставка товара</v>
      </c>
      <c r="N171">
        <f t="shared" si="12"/>
        <v>325</v>
      </c>
      <c r="P171" s="17" t="s">
        <v>676</v>
      </c>
      <c r="Q171" s="18">
        <v>450.8</v>
      </c>
    </row>
    <row r="172" spans="2:17" ht="12.75">
      <c r="B172" s="4" t="s">
        <v>635</v>
      </c>
      <c r="C172" s="9" t="s">
        <v>12</v>
      </c>
      <c r="D172" s="9"/>
      <c r="E172" s="10" t="s">
        <v>636</v>
      </c>
      <c r="F172" s="10"/>
      <c r="G172" s="10" t="s">
        <v>637</v>
      </c>
      <c r="H172" s="10"/>
      <c r="I172" s="5">
        <v>13829.23</v>
      </c>
      <c r="J172" t="str">
        <f t="shared" si="10"/>
        <v>н</v>
      </c>
      <c r="L172" t="str">
        <f t="shared" si="13"/>
        <v>Розница</v>
      </c>
      <c r="M172" t="str">
        <f t="shared" si="11"/>
        <v/>
      </c>
      <c r="N172">
        <f t="shared" si="12"/>
        <v>0</v>
      </c>
      <c r="P172" s="17" t="s">
        <v>229</v>
      </c>
      <c r="Q172" s="18" t="e">
        <v>#VALUE!</v>
      </c>
    </row>
    <row r="173" spans="2:17" ht="12.75">
      <c r="B173" s="6" t="s">
        <v>638</v>
      </c>
      <c r="C173" s="7" t="s">
        <v>639</v>
      </c>
      <c r="D173" s="7" t="s">
        <v>66</v>
      </c>
      <c r="E173" s="7" t="s">
        <v>274</v>
      </c>
      <c r="F173" s="7" t="s">
        <v>640</v>
      </c>
      <c r="G173" s="7" t="s">
        <v>641</v>
      </c>
      <c r="H173" s="7" t="s">
        <v>642</v>
      </c>
      <c r="I173" s="8">
        <v>2596.23</v>
      </c>
      <c r="J173" t="str">
        <f t="shared" si="10"/>
        <v>т</v>
      </c>
      <c r="L173" t="str">
        <f t="shared" si="13"/>
        <v>Розница</v>
      </c>
      <c r="M173" t="str">
        <f t="shared" si="11"/>
        <v xml:space="preserve">    8017 RAL Профнастил коричневый/22</v>
      </c>
      <c r="N173">
        <f t="shared" si="12"/>
        <v>2596.23</v>
      </c>
      <c r="P173" s="17" t="s">
        <v>340</v>
      </c>
      <c r="Q173" s="18" t="e">
        <v>#VALUE!</v>
      </c>
    </row>
    <row r="174" spans="2:17" ht="12.75">
      <c r="B174" s="6" t="s">
        <v>643</v>
      </c>
      <c r="C174" s="7" t="s">
        <v>644</v>
      </c>
      <c r="D174" s="7" t="s">
        <v>32</v>
      </c>
      <c r="E174" s="7" t="s">
        <v>645</v>
      </c>
      <c r="F174" s="7" t="s">
        <v>646</v>
      </c>
      <c r="G174" s="7" t="s">
        <v>647</v>
      </c>
      <c r="H174" s="7" t="s">
        <v>648</v>
      </c>
      <c r="I174" s="8">
        <v>1767.16</v>
      </c>
      <c r="J174" t="str">
        <f t="shared" si="10"/>
        <v>т</v>
      </c>
      <c r="L174" t="str">
        <f t="shared" si="13"/>
        <v>Розница</v>
      </c>
      <c r="M174" t="str">
        <f t="shared" si="11"/>
        <v xml:space="preserve">    8017 RAL констр. 430мм коричн.</v>
      </c>
      <c r="N174">
        <f t="shared" si="12"/>
        <v>1767.16</v>
      </c>
      <c r="P174" s="17" t="s">
        <v>21</v>
      </c>
      <c r="Q174" s="18" t="e">
        <v>#VALUE!</v>
      </c>
    </row>
    <row r="175" spans="2:17" ht="12.75">
      <c r="B175" s="6" t="s">
        <v>649</v>
      </c>
      <c r="C175" s="7" t="s">
        <v>368</v>
      </c>
      <c r="D175" s="7" t="s">
        <v>32</v>
      </c>
      <c r="E175" s="7" t="s">
        <v>650</v>
      </c>
      <c r="F175" s="7" t="s">
        <v>651</v>
      </c>
      <c r="G175" s="7" t="s">
        <v>652</v>
      </c>
      <c r="H175" s="7" t="s">
        <v>653</v>
      </c>
      <c r="I175" s="8">
        <v>6839.34</v>
      </c>
      <c r="J175" t="str">
        <f t="shared" si="10"/>
        <v>т</v>
      </c>
      <c r="L175" t="str">
        <f t="shared" si="13"/>
        <v>Розница</v>
      </c>
      <c r="M175" t="str">
        <f t="shared" si="11"/>
        <v xml:space="preserve">    8017 RAL констр. 255мм коричн.</v>
      </c>
      <c r="N175">
        <f t="shared" si="12"/>
        <v>6839.34</v>
      </c>
      <c r="P175" s="17" t="s">
        <v>342</v>
      </c>
      <c r="Q175" s="18" t="e">
        <v>#VALUE!</v>
      </c>
    </row>
    <row r="176" spans="2:17" ht="12.75">
      <c r="B176" s="6" t="s">
        <v>654</v>
      </c>
      <c r="C176" s="7" t="s">
        <v>655</v>
      </c>
      <c r="D176" s="7" t="s">
        <v>32</v>
      </c>
      <c r="E176" s="7" t="s">
        <v>656</v>
      </c>
      <c r="F176" s="7" t="s">
        <v>28</v>
      </c>
      <c r="G176" s="7" t="s">
        <v>657</v>
      </c>
      <c r="H176" s="7" t="s">
        <v>658</v>
      </c>
      <c r="I176" s="8">
        <v>626.5</v>
      </c>
      <c r="J176" t="str">
        <f t="shared" si="10"/>
        <v>т</v>
      </c>
      <c r="L176" t="str">
        <f t="shared" si="13"/>
        <v>Розница</v>
      </c>
      <c r="M176" t="str">
        <f t="shared" si="11"/>
        <v xml:space="preserve">    8017 RAL констр. 300мм коричн.</v>
      </c>
      <c r="N176">
        <f t="shared" si="12"/>
        <v>626.5</v>
      </c>
      <c r="P176" s="17" t="s">
        <v>83</v>
      </c>
      <c r="Q176" s="18" t="e">
        <v>#VALUE!</v>
      </c>
    </row>
    <row r="177" spans="2:17" ht="12.75">
      <c r="B177" s="6" t="s">
        <v>27</v>
      </c>
      <c r="C177" s="7" t="s">
        <v>16</v>
      </c>
      <c r="D177" s="7" t="s">
        <v>17</v>
      </c>
      <c r="E177" s="7" t="s">
        <v>659</v>
      </c>
      <c r="F177" s="7" t="s">
        <v>659</v>
      </c>
      <c r="G177" s="7" t="s">
        <v>29</v>
      </c>
      <c r="H177" s="7" t="s">
        <v>29</v>
      </c>
      <c r="I177" s="8">
        <v>2000</v>
      </c>
      <c r="J177" t="str">
        <f t="shared" si="10"/>
        <v>т</v>
      </c>
      <c r="L177" t="str">
        <f t="shared" si="13"/>
        <v>Розница</v>
      </c>
      <c r="M177" t="str">
        <f t="shared" si="11"/>
        <v xml:space="preserve">    Доставка товара</v>
      </c>
      <c r="N177">
        <f t="shared" si="12"/>
        <v>2000</v>
      </c>
      <c r="P177" s="17" t="s">
        <v>847</v>
      </c>
      <c r="Q177" s="18">
        <v>20</v>
      </c>
    </row>
    <row r="178" spans="2:17" ht="12.75">
      <c r="B178" s="4" t="s">
        <v>660</v>
      </c>
      <c r="C178" s="9" t="s">
        <v>12</v>
      </c>
      <c r="D178" s="9"/>
      <c r="E178" s="10" t="s">
        <v>661</v>
      </c>
      <c r="F178" s="10"/>
      <c r="G178" s="10" t="s">
        <v>662</v>
      </c>
      <c r="H178" s="10"/>
      <c r="I178" s="5">
        <v>194.61</v>
      </c>
      <c r="J178" t="str">
        <f t="shared" si="10"/>
        <v>н</v>
      </c>
      <c r="L178" t="str">
        <f t="shared" si="13"/>
        <v>Розница</v>
      </c>
      <c r="M178" t="str">
        <f t="shared" si="11"/>
        <v/>
      </c>
      <c r="N178">
        <f t="shared" si="12"/>
        <v>0</v>
      </c>
      <c r="P178" s="17" t="s">
        <v>511</v>
      </c>
      <c r="Q178" s="18">
        <v>200</v>
      </c>
    </row>
    <row r="179" spans="2:17" ht="12.75">
      <c r="B179" s="6" t="s">
        <v>523</v>
      </c>
      <c r="C179" s="7" t="s">
        <v>524</v>
      </c>
      <c r="D179" s="7" t="s">
        <v>32</v>
      </c>
      <c r="E179" s="7" t="s">
        <v>589</v>
      </c>
      <c r="F179" s="7" t="s">
        <v>590</v>
      </c>
      <c r="G179" s="7" t="s">
        <v>663</v>
      </c>
      <c r="H179" s="7" t="s">
        <v>664</v>
      </c>
      <c r="I179" s="8">
        <v>121.38</v>
      </c>
      <c r="J179" t="str">
        <f t="shared" si="10"/>
        <v>т</v>
      </c>
      <c r="L179" t="str">
        <f t="shared" si="13"/>
        <v>Розница</v>
      </c>
      <c r="M179" t="str">
        <f t="shared" si="11"/>
        <v xml:space="preserve">    6005 RAL констр. 330мм зеленый</v>
      </c>
      <c r="N179">
        <f t="shared" si="12"/>
        <v>121.38</v>
      </c>
      <c r="P179" s="17" t="s">
        <v>602</v>
      </c>
      <c r="Q179" s="18">
        <v>1653</v>
      </c>
    </row>
    <row r="180" spans="2:17" ht="12.75">
      <c r="B180" s="6" t="s">
        <v>665</v>
      </c>
      <c r="C180" s="7" t="s">
        <v>524</v>
      </c>
      <c r="D180" s="7" t="s">
        <v>32</v>
      </c>
      <c r="E180" s="7" t="s">
        <v>666</v>
      </c>
      <c r="F180" s="7" t="s">
        <v>333</v>
      </c>
      <c r="G180" s="7" t="s">
        <v>667</v>
      </c>
      <c r="H180" s="7" t="s">
        <v>668</v>
      </c>
      <c r="I180" s="8">
        <v>73.23</v>
      </c>
      <c r="J180" t="str">
        <f t="shared" si="10"/>
        <v>т</v>
      </c>
      <c r="L180" t="str">
        <f t="shared" si="13"/>
        <v>Розница</v>
      </c>
      <c r="M180" t="str">
        <f t="shared" si="11"/>
        <v xml:space="preserve">    6005 RAL констр. 200мм зеленый</v>
      </c>
      <c r="N180">
        <f t="shared" si="12"/>
        <v>73.23</v>
      </c>
      <c r="P180" s="17" t="s">
        <v>717</v>
      </c>
      <c r="Q180" s="18">
        <v>143</v>
      </c>
    </row>
    <row r="181" spans="2:17" ht="12.75">
      <c r="B181" s="4" t="s">
        <v>669</v>
      </c>
      <c r="C181" s="9" t="s">
        <v>12</v>
      </c>
      <c r="D181" s="9"/>
      <c r="E181" s="10" t="s">
        <v>670</v>
      </c>
      <c r="F181" s="10"/>
      <c r="G181" s="10" t="s">
        <v>671</v>
      </c>
      <c r="H181" s="10"/>
      <c r="I181" s="5">
        <v>29614.35</v>
      </c>
      <c r="J181" t="str">
        <f t="shared" si="10"/>
        <v>н</v>
      </c>
      <c r="L181" t="str">
        <f t="shared" si="13"/>
        <v>Розница</v>
      </c>
      <c r="M181" t="str">
        <f t="shared" si="11"/>
        <v/>
      </c>
      <c r="N181">
        <f t="shared" si="12"/>
        <v>0</v>
      </c>
      <c r="P181" s="17" t="s">
        <v>373</v>
      </c>
      <c r="Q181" s="18">
        <v>1229</v>
      </c>
    </row>
    <row r="182" spans="2:17" ht="12.75">
      <c r="B182" s="6" t="s">
        <v>352</v>
      </c>
      <c r="C182" s="7" t="s">
        <v>672</v>
      </c>
      <c r="D182" s="7" t="s">
        <v>66</v>
      </c>
      <c r="E182" s="7" t="s">
        <v>610</v>
      </c>
      <c r="F182" s="7" t="s">
        <v>673</v>
      </c>
      <c r="G182" s="7" t="s">
        <v>674</v>
      </c>
      <c r="H182" s="7" t="s">
        <v>675</v>
      </c>
      <c r="I182" s="8">
        <v>30.35</v>
      </c>
      <c r="J182" t="str">
        <f t="shared" si="10"/>
        <v>т</v>
      </c>
      <c r="L182" t="str">
        <f t="shared" si="13"/>
        <v>Розница</v>
      </c>
      <c r="M182" t="str">
        <f t="shared" si="11"/>
        <v xml:space="preserve">    8017 RAL Профнастил коричневый 10</v>
      </c>
      <c r="N182">
        <f t="shared" si="12"/>
        <v>30.35</v>
      </c>
      <c r="P182" s="17" t="s">
        <v>733</v>
      </c>
      <c r="Q182" s="18">
        <v>50</v>
      </c>
    </row>
    <row r="183" spans="2:17" ht="12.75">
      <c r="B183" s="6" t="s">
        <v>676</v>
      </c>
      <c r="C183" s="7" t="s">
        <v>677</v>
      </c>
      <c r="D183" s="7" t="s">
        <v>32</v>
      </c>
      <c r="E183" s="7" t="s">
        <v>73</v>
      </c>
      <c r="F183" s="7" t="s">
        <v>678</v>
      </c>
      <c r="G183" s="7" t="s">
        <v>679</v>
      </c>
      <c r="H183" s="7" t="s">
        <v>680</v>
      </c>
      <c r="I183" s="8">
        <v>450.8</v>
      </c>
      <c r="J183" t="str">
        <f t="shared" si="10"/>
        <v>т</v>
      </c>
      <c r="L183" t="str">
        <f t="shared" si="13"/>
        <v>Розница</v>
      </c>
      <c r="M183" t="str">
        <f t="shared" si="11"/>
        <v xml:space="preserve">    Рабица сетка 50х50х1.5</v>
      </c>
      <c r="N183">
        <f t="shared" si="12"/>
        <v>450.8</v>
      </c>
      <c r="P183" s="17" t="s">
        <v>15</v>
      </c>
      <c r="Q183" s="18" t="e">
        <v>#VALUE!</v>
      </c>
    </row>
    <row r="184" spans="2:17" ht="12.75">
      <c r="B184" s="6" t="s">
        <v>681</v>
      </c>
      <c r="C184" s="7" t="s">
        <v>682</v>
      </c>
      <c r="D184" s="7" t="s">
        <v>683</v>
      </c>
      <c r="E184" s="7" t="s">
        <v>684</v>
      </c>
      <c r="F184" s="7" t="s">
        <v>685</v>
      </c>
      <c r="G184" s="7" t="s">
        <v>686</v>
      </c>
      <c r="H184" s="7" t="s">
        <v>687</v>
      </c>
      <c r="I184" s="8">
        <v>-5</v>
      </c>
      <c r="J184" t="str">
        <f t="shared" si="10"/>
        <v>т</v>
      </c>
      <c r="L184" t="str">
        <f t="shared" si="13"/>
        <v>Розница</v>
      </c>
      <c r="M184" t="str">
        <f t="shared" si="11"/>
        <v xml:space="preserve">    Краска-грунт</v>
      </c>
      <c r="N184">
        <f t="shared" si="12"/>
        <v>-5</v>
      </c>
      <c r="P184" s="17" t="s">
        <v>379</v>
      </c>
      <c r="Q184" s="18">
        <v>996</v>
      </c>
    </row>
    <row r="185" spans="2:17" ht="12.75">
      <c r="B185" s="6" t="s">
        <v>688</v>
      </c>
      <c r="C185" s="7" t="s">
        <v>129</v>
      </c>
      <c r="D185" s="7" t="s">
        <v>17</v>
      </c>
      <c r="E185" s="7" t="s">
        <v>240</v>
      </c>
      <c r="F185" s="7" t="s">
        <v>689</v>
      </c>
      <c r="G185" s="7" t="s">
        <v>690</v>
      </c>
      <c r="H185" s="7" t="s">
        <v>691</v>
      </c>
      <c r="I185" s="8">
        <v>100</v>
      </c>
      <c r="J185" t="str">
        <f t="shared" si="10"/>
        <v>т</v>
      </c>
      <c r="L185" t="str">
        <f t="shared" si="13"/>
        <v>Розница</v>
      </c>
      <c r="M185" t="str">
        <f t="shared" si="11"/>
        <v xml:space="preserve">    Петля гаражная 20х110</v>
      </c>
      <c r="N185">
        <f t="shared" si="12"/>
        <v>100</v>
      </c>
      <c r="P185" s="17" t="s">
        <v>367</v>
      </c>
      <c r="Q185" s="18">
        <v>593</v>
      </c>
    </row>
    <row r="186" spans="2:17" ht="12.75">
      <c r="B186" s="6" t="s">
        <v>692</v>
      </c>
      <c r="C186" s="7" t="s">
        <v>693</v>
      </c>
      <c r="D186" s="7" t="s">
        <v>32</v>
      </c>
      <c r="E186" s="7" t="s">
        <v>472</v>
      </c>
      <c r="F186" s="7" t="s">
        <v>694</v>
      </c>
      <c r="G186" s="7" t="s">
        <v>695</v>
      </c>
      <c r="H186" s="7" t="s">
        <v>696</v>
      </c>
      <c r="I186" s="8">
        <v>2412</v>
      </c>
      <c r="J186" t="str">
        <f t="shared" si="10"/>
        <v>т</v>
      </c>
      <c r="L186" t="str">
        <f t="shared" si="13"/>
        <v>Розница</v>
      </c>
      <c r="M186" t="str">
        <f t="shared" si="11"/>
        <v xml:space="preserve">    Труба 40*40*1,5</v>
      </c>
      <c r="N186">
        <f t="shared" si="12"/>
        <v>2412</v>
      </c>
      <c r="P186" s="17" t="s">
        <v>614</v>
      </c>
      <c r="Q186" s="18">
        <v>2633.4</v>
      </c>
    </row>
    <row r="187" spans="2:17" ht="12.75">
      <c r="B187" s="6" t="s">
        <v>697</v>
      </c>
      <c r="C187" s="7" t="s">
        <v>677</v>
      </c>
      <c r="D187" s="7" t="s">
        <v>698</v>
      </c>
      <c r="E187" s="7" t="s">
        <v>699</v>
      </c>
      <c r="F187" s="7" t="s">
        <v>700</v>
      </c>
      <c r="G187" s="7" t="s">
        <v>701</v>
      </c>
      <c r="H187" s="7" t="s">
        <v>702</v>
      </c>
      <c r="I187" s="8">
        <v>566</v>
      </c>
      <c r="J187" t="str">
        <f t="shared" si="10"/>
        <v>т</v>
      </c>
      <c r="L187" t="str">
        <f t="shared" si="13"/>
        <v>Розница</v>
      </c>
      <c r="M187" t="str">
        <f t="shared" si="11"/>
        <v xml:space="preserve">    Проволока ф6 катанка обоженная</v>
      </c>
      <c r="N187">
        <f t="shared" si="12"/>
        <v>566</v>
      </c>
      <c r="P187" s="17" t="s">
        <v>692</v>
      </c>
      <c r="Q187" s="18">
        <v>2412</v>
      </c>
    </row>
    <row r="188" spans="2:17" ht="12.75">
      <c r="B188" s="6" t="s">
        <v>614</v>
      </c>
      <c r="C188" s="7" t="s">
        <v>380</v>
      </c>
      <c r="D188" s="7" t="s">
        <v>32</v>
      </c>
      <c r="E188" s="7" t="s">
        <v>703</v>
      </c>
      <c r="F188" s="7" t="s">
        <v>704</v>
      </c>
      <c r="G188" s="7" t="s">
        <v>617</v>
      </c>
      <c r="H188" s="7" t="s">
        <v>705</v>
      </c>
      <c r="I188" s="8">
        <v>151.19999999999999</v>
      </c>
      <c r="J188" t="str">
        <f t="shared" si="10"/>
        <v>т</v>
      </c>
      <c r="L188" t="str">
        <f t="shared" si="13"/>
        <v>Розница</v>
      </c>
      <c r="M188" t="str">
        <f t="shared" si="11"/>
        <v xml:space="preserve">    Труба 40*20*1,5</v>
      </c>
      <c r="N188">
        <f t="shared" si="12"/>
        <v>151.19999999999999</v>
      </c>
      <c r="P188" s="17" t="s">
        <v>1233</v>
      </c>
      <c r="Q188" s="18">
        <v>1568.7</v>
      </c>
    </row>
    <row r="189" spans="2:17" ht="12.75">
      <c r="B189" s="6" t="s">
        <v>93</v>
      </c>
      <c r="C189" s="7" t="s">
        <v>16</v>
      </c>
      <c r="D189" s="7" t="s">
        <v>17</v>
      </c>
      <c r="E189" s="7" t="s">
        <v>706</v>
      </c>
      <c r="F189" s="7" t="s">
        <v>706</v>
      </c>
      <c r="G189" s="7" t="s">
        <v>29</v>
      </c>
      <c r="H189" s="7" t="s">
        <v>29</v>
      </c>
      <c r="I189" s="8">
        <v>25909</v>
      </c>
      <c r="J189" t="str">
        <f t="shared" si="10"/>
        <v>т</v>
      </c>
      <c r="L189" t="str">
        <f t="shared" si="13"/>
        <v>Розница</v>
      </c>
      <c r="M189" t="str">
        <f t="shared" si="11"/>
        <v xml:space="preserve">    Посредничество</v>
      </c>
      <c r="N189">
        <f t="shared" si="12"/>
        <v>25909</v>
      </c>
      <c r="P189" s="17" t="s">
        <v>726</v>
      </c>
      <c r="Q189" s="18">
        <v>1365</v>
      </c>
    </row>
    <row r="190" spans="2:17" ht="12.75">
      <c r="B190" s="4" t="s">
        <v>707</v>
      </c>
      <c r="C190" s="9" t="s">
        <v>12</v>
      </c>
      <c r="D190" s="9"/>
      <c r="E190" s="10" t="s">
        <v>708</v>
      </c>
      <c r="F190" s="10"/>
      <c r="G190" s="10" t="s">
        <v>709</v>
      </c>
      <c r="H190" s="10"/>
      <c r="I190" s="5">
        <v>2169.3000000000002</v>
      </c>
      <c r="J190" t="str">
        <f t="shared" si="10"/>
        <v>н</v>
      </c>
      <c r="L190" t="str">
        <f t="shared" si="13"/>
        <v>Розница</v>
      </c>
      <c r="M190" t="str">
        <f t="shared" si="11"/>
        <v/>
      </c>
      <c r="N190">
        <f t="shared" si="12"/>
        <v>0</v>
      </c>
      <c r="P190" s="17" t="s">
        <v>362</v>
      </c>
      <c r="Q190" s="18">
        <v>336</v>
      </c>
    </row>
    <row r="191" spans="2:17" ht="12.75">
      <c r="B191" s="6" t="s">
        <v>192</v>
      </c>
      <c r="C191" s="7" t="s">
        <v>710</v>
      </c>
      <c r="D191" s="7" t="s">
        <v>66</v>
      </c>
      <c r="E191" s="7" t="s">
        <v>711</v>
      </c>
      <c r="F191" s="7" t="s">
        <v>712</v>
      </c>
      <c r="G191" s="7" t="s">
        <v>557</v>
      </c>
      <c r="H191" s="7" t="s">
        <v>713</v>
      </c>
      <c r="I191" s="8">
        <v>1498.3</v>
      </c>
      <c r="J191" t="str">
        <f t="shared" si="10"/>
        <v>т</v>
      </c>
      <c r="L191" t="str">
        <f t="shared" si="13"/>
        <v>Розница</v>
      </c>
      <c r="M191" t="str">
        <f t="shared" si="11"/>
        <v xml:space="preserve">    Мет.черепица коричн. RAL 8017</v>
      </c>
      <c r="N191">
        <f t="shared" si="12"/>
        <v>1498.3</v>
      </c>
      <c r="P191" s="17" t="s">
        <v>811</v>
      </c>
      <c r="Q191" s="18">
        <v>321</v>
      </c>
    </row>
    <row r="192" spans="2:17" ht="12.75">
      <c r="B192" s="6" t="s">
        <v>602</v>
      </c>
      <c r="C192" s="7" t="s">
        <v>714</v>
      </c>
      <c r="D192" s="7" t="s">
        <v>17</v>
      </c>
      <c r="E192" s="7" t="s">
        <v>715</v>
      </c>
      <c r="F192" s="7" t="s">
        <v>716</v>
      </c>
      <c r="G192" s="7" t="s">
        <v>513</v>
      </c>
      <c r="H192" s="7" t="s">
        <v>343</v>
      </c>
      <c r="I192" s="8">
        <v>528</v>
      </c>
      <c r="J192" t="str">
        <f t="shared" si="10"/>
        <v>т</v>
      </c>
      <c r="L192" t="str">
        <f t="shared" si="13"/>
        <v>Розница</v>
      </c>
      <c r="M192" t="str">
        <f t="shared" si="11"/>
        <v xml:space="preserve">    Саморез 4,8х40 коричневый 8017</v>
      </c>
      <c r="N192">
        <f t="shared" si="12"/>
        <v>528</v>
      </c>
      <c r="P192" s="17" t="s">
        <v>1017</v>
      </c>
      <c r="Q192" s="18">
        <v>2750</v>
      </c>
    </row>
    <row r="193" spans="2:17" ht="12.75">
      <c r="B193" s="6" t="s">
        <v>717</v>
      </c>
      <c r="C193" s="7" t="s">
        <v>400</v>
      </c>
      <c r="D193" s="7" t="s">
        <v>17</v>
      </c>
      <c r="E193" s="7" t="s">
        <v>718</v>
      </c>
      <c r="F193" s="7" t="s">
        <v>719</v>
      </c>
      <c r="G193" s="7" t="s">
        <v>513</v>
      </c>
      <c r="H193" s="7" t="s">
        <v>627</v>
      </c>
      <c r="I193" s="8">
        <v>143</v>
      </c>
      <c r="J193" t="str">
        <f t="shared" si="10"/>
        <v>т</v>
      </c>
      <c r="L193" t="str">
        <f t="shared" si="13"/>
        <v>Розница</v>
      </c>
      <c r="M193" t="str">
        <f t="shared" si="11"/>
        <v xml:space="preserve">    Саморез 4,8х52 коричневый 8017</v>
      </c>
      <c r="N193">
        <f t="shared" si="12"/>
        <v>143</v>
      </c>
      <c r="P193" s="17" t="s">
        <v>818</v>
      </c>
      <c r="Q193" s="18">
        <v>11</v>
      </c>
    </row>
    <row r="194" spans="2:17" ht="12.75">
      <c r="B194" s="4" t="s">
        <v>720</v>
      </c>
      <c r="C194" s="9" t="s">
        <v>12</v>
      </c>
      <c r="D194" s="9"/>
      <c r="E194" s="10" t="s">
        <v>721</v>
      </c>
      <c r="F194" s="10"/>
      <c r="G194" s="10" t="s">
        <v>722</v>
      </c>
      <c r="H194" s="10"/>
      <c r="I194" s="5">
        <v>12374.92</v>
      </c>
      <c r="J194" t="str">
        <f t="shared" si="10"/>
        <v>н</v>
      </c>
      <c r="L194" t="str">
        <f t="shared" si="13"/>
        <v>Розница</v>
      </c>
      <c r="M194" t="str">
        <f t="shared" si="11"/>
        <v/>
      </c>
      <c r="N194">
        <f t="shared" si="12"/>
        <v>0</v>
      </c>
      <c r="P194" s="17" t="s">
        <v>64</v>
      </c>
      <c r="Q194" s="18">
        <v>1682.33</v>
      </c>
    </row>
    <row r="195" spans="2:17" ht="12.75">
      <c r="B195" s="6" t="s">
        <v>352</v>
      </c>
      <c r="C195" s="7" t="s">
        <v>723</v>
      </c>
      <c r="D195" s="7" t="s">
        <v>66</v>
      </c>
      <c r="E195" s="7" t="s">
        <v>200</v>
      </c>
      <c r="F195" s="7" t="s">
        <v>724</v>
      </c>
      <c r="G195" s="7" t="s">
        <v>612</v>
      </c>
      <c r="H195" s="7" t="s">
        <v>725</v>
      </c>
      <c r="I195" s="8">
        <v>845.6</v>
      </c>
      <c r="J195" t="str">
        <f t="shared" si="10"/>
        <v>т</v>
      </c>
      <c r="L195" t="str">
        <f t="shared" si="13"/>
        <v>Розница</v>
      </c>
      <c r="M195" t="str">
        <f t="shared" si="11"/>
        <v xml:space="preserve">    8017 RAL Профнастил коричневый 10</v>
      </c>
      <c r="N195">
        <f t="shared" si="12"/>
        <v>845.6</v>
      </c>
      <c r="P195" s="17" t="s">
        <v>1071</v>
      </c>
      <c r="Q195" s="18">
        <v>140.9</v>
      </c>
    </row>
    <row r="196" spans="2:17" ht="12.75">
      <c r="B196" s="6" t="s">
        <v>726</v>
      </c>
      <c r="C196" s="7" t="s">
        <v>727</v>
      </c>
      <c r="D196" s="7" t="s">
        <v>32</v>
      </c>
      <c r="E196" s="7" t="s">
        <v>250</v>
      </c>
      <c r="F196" s="7" t="s">
        <v>728</v>
      </c>
      <c r="G196" s="7" t="s">
        <v>729</v>
      </c>
      <c r="H196" s="7" t="s">
        <v>730</v>
      </c>
      <c r="I196" s="8">
        <v>945</v>
      </c>
      <c r="J196" t="str">
        <f t="shared" si="10"/>
        <v>т</v>
      </c>
      <c r="L196" t="str">
        <f t="shared" si="13"/>
        <v>Розница</v>
      </c>
      <c r="M196" t="str">
        <f t="shared" si="11"/>
        <v xml:space="preserve">    Труба 50*50*2,0</v>
      </c>
      <c r="N196">
        <f t="shared" si="12"/>
        <v>945</v>
      </c>
      <c r="P196" s="17" t="s">
        <v>1001</v>
      </c>
      <c r="Q196" s="18">
        <v>53.21</v>
      </c>
    </row>
    <row r="197" spans="2:17" ht="12.75">
      <c r="B197" s="6" t="s">
        <v>614</v>
      </c>
      <c r="C197" s="7" t="s">
        <v>615</v>
      </c>
      <c r="D197" s="7" t="s">
        <v>32</v>
      </c>
      <c r="E197" s="7" t="s">
        <v>240</v>
      </c>
      <c r="F197" s="7" t="s">
        <v>616</v>
      </c>
      <c r="G197" s="7" t="s">
        <v>731</v>
      </c>
      <c r="H197" s="7" t="s">
        <v>732</v>
      </c>
      <c r="I197" s="8">
        <v>774</v>
      </c>
      <c r="J197" t="str">
        <f t="shared" si="10"/>
        <v>т</v>
      </c>
      <c r="L197" t="str">
        <f t="shared" si="13"/>
        <v>Розница</v>
      </c>
      <c r="M197" t="str">
        <f t="shared" si="11"/>
        <v xml:space="preserve">    Труба 40*20*1,5</v>
      </c>
      <c r="N197">
        <f t="shared" si="12"/>
        <v>774</v>
      </c>
      <c r="P197" s="16" t="s">
        <v>482</v>
      </c>
      <c r="Q197" s="18">
        <v>258757.34999999998</v>
      </c>
    </row>
    <row r="198" spans="2:17" ht="12.75">
      <c r="B198" s="6" t="s">
        <v>733</v>
      </c>
      <c r="C198" s="7" t="s">
        <v>734</v>
      </c>
      <c r="D198" s="7" t="s">
        <v>17</v>
      </c>
      <c r="E198" s="7" t="s">
        <v>375</v>
      </c>
      <c r="F198" s="7" t="s">
        <v>735</v>
      </c>
      <c r="G198" s="7" t="s">
        <v>513</v>
      </c>
      <c r="H198" s="7" t="s">
        <v>619</v>
      </c>
      <c r="I198" s="8">
        <v>50</v>
      </c>
      <c r="J198" t="str">
        <f t="shared" ref="J198:J261" si="14">IF(LEFTB(B198,11)="Расх. накл.","н","т")</f>
        <v>т</v>
      </c>
      <c r="L198" t="str">
        <f t="shared" si="13"/>
        <v>Розница</v>
      </c>
      <c r="M198" t="str">
        <f t="shared" ref="M198:M261" si="15">IF($J198="н","",$B198)</f>
        <v xml:space="preserve">    Саморез мет. 5,5х19 коричневый 8017</v>
      </c>
      <c r="N198">
        <f t="shared" ref="N198:N261" si="16">IF($J198="н",0,VALUE(SUBSTITUTE($I198,".",",")))</f>
        <v>50</v>
      </c>
      <c r="P198" s="17"/>
      <c r="Q198" s="18">
        <v>0</v>
      </c>
    </row>
    <row r="199" spans="2:17" ht="12.75">
      <c r="B199" s="6" t="s">
        <v>681</v>
      </c>
      <c r="C199" s="7" t="s">
        <v>22</v>
      </c>
      <c r="D199" s="7" t="s">
        <v>683</v>
      </c>
      <c r="E199" s="7" t="s">
        <v>250</v>
      </c>
      <c r="F199" s="7" t="s">
        <v>689</v>
      </c>
      <c r="G199" s="7" t="s">
        <v>736</v>
      </c>
      <c r="H199" s="7" t="s">
        <v>737</v>
      </c>
      <c r="I199" s="8">
        <v>96</v>
      </c>
      <c r="J199" t="str">
        <f t="shared" si="14"/>
        <v>т</v>
      </c>
      <c r="L199" t="str">
        <f t="shared" si="13"/>
        <v>Розница</v>
      </c>
      <c r="M199" t="str">
        <f t="shared" si="15"/>
        <v xml:space="preserve">    Краска-грунт</v>
      </c>
      <c r="N199">
        <f t="shared" si="16"/>
        <v>96</v>
      </c>
      <c r="P199" s="17" t="s">
        <v>142</v>
      </c>
      <c r="Q199" s="18">
        <v>6110.37</v>
      </c>
    </row>
    <row r="200" spans="2:17" ht="12.75">
      <c r="B200" s="6" t="s">
        <v>27</v>
      </c>
      <c r="C200" s="7" t="s">
        <v>16</v>
      </c>
      <c r="D200" s="7" t="s">
        <v>17</v>
      </c>
      <c r="E200" s="7" t="s">
        <v>269</v>
      </c>
      <c r="F200" s="7" t="s">
        <v>269</v>
      </c>
      <c r="G200" s="7" t="s">
        <v>29</v>
      </c>
      <c r="H200" s="7" t="s">
        <v>29</v>
      </c>
      <c r="I200" s="8">
        <v>400</v>
      </c>
      <c r="J200" t="str">
        <f t="shared" si="14"/>
        <v>т</v>
      </c>
      <c r="L200" t="str">
        <f t="shared" si="13"/>
        <v>Розница</v>
      </c>
      <c r="M200" t="str">
        <f t="shared" si="15"/>
        <v xml:space="preserve">    Доставка товара</v>
      </c>
      <c r="N200">
        <f t="shared" si="16"/>
        <v>400</v>
      </c>
      <c r="P200" s="17" t="s">
        <v>1438</v>
      </c>
      <c r="Q200" s="18">
        <v>6401.34</v>
      </c>
    </row>
    <row r="201" spans="2:17" ht="12.75">
      <c r="B201" s="6" t="s">
        <v>93</v>
      </c>
      <c r="C201" s="7" t="s">
        <v>16</v>
      </c>
      <c r="D201" s="7" t="s">
        <v>17</v>
      </c>
      <c r="E201" s="7" t="s">
        <v>738</v>
      </c>
      <c r="F201" s="7" t="s">
        <v>738</v>
      </c>
      <c r="G201" s="7" t="s">
        <v>29</v>
      </c>
      <c r="H201" s="7" t="s">
        <v>29</v>
      </c>
      <c r="I201" s="8">
        <v>9264.32</v>
      </c>
      <c r="J201" t="str">
        <f t="shared" si="14"/>
        <v>т</v>
      </c>
      <c r="L201" t="str">
        <f t="shared" si="13"/>
        <v>Розница</v>
      </c>
      <c r="M201" t="str">
        <f t="shared" si="15"/>
        <v xml:space="preserve">    Посредничество</v>
      </c>
      <c r="N201">
        <f t="shared" si="16"/>
        <v>9264.32</v>
      </c>
      <c r="P201" s="17" t="s">
        <v>1135</v>
      </c>
      <c r="Q201" s="18">
        <v>3409.29</v>
      </c>
    </row>
    <row r="202" spans="2:17" ht="12.75">
      <c r="B202" s="4" t="s">
        <v>739</v>
      </c>
      <c r="C202" s="9" t="s">
        <v>12</v>
      </c>
      <c r="D202" s="9"/>
      <c r="E202" s="10" t="s">
        <v>740</v>
      </c>
      <c r="F202" s="10"/>
      <c r="G202" s="10" t="s">
        <v>741</v>
      </c>
      <c r="H202" s="10"/>
      <c r="I202" s="5">
        <v>1925.8</v>
      </c>
      <c r="J202" t="str">
        <f t="shared" si="14"/>
        <v>н</v>
      </c>
      <c r="L202" t="str">
        <f t="shared" si="13"/>
        <v>Розница</v>
      </c>
      <c r="M202" t="str">
        <f t="shared" si="15"/>
        <v/>
      </c>
      <c r="N202">
        <f t="shared" si="16"/>
        <v>0</v>
      </c>
      <c r="P202" s="17" t="s">
        <v>1429</v>
      </c>
      <c r="Q202" s="18">
        <v>2075.2199999999998</v>
      </c>
    </row>
    <row r="203" spans="2:17" ht="12.75">
      <c r="B203" s="6" t="s">
        <v>308</v>
      </c>
      <c r="C203" s="7" t="s">
        <v>363</v>
      </c>
      <c r="D203" s="7" t="s">
        <v>32</v>
      </c>
      <c r="E203" s="7" t="s">
        <v>742</v>
      </c>
      <c r="F203" s="7" t="s">
        <v>740</v>
      </c>
      <c r="G203" s="7" t="s">
        <v>743</v>
      </c>
      <c r="H203" s="7" t="s">
        <v>741</v>
      </c>
      <c r="I203" s="8">
        <v>1925.8</v>
      </c>
      <c r="J203" t="str">
        <f t="shared" si="14"/>
        <v>т</v>
      </c>
      <c r="L203" t="str">
        <f t="shared" si="13"/>
        <v>Розница</v>
      </c>
      <c r="M203" t="str">
        <f t="shared" si="15"/>
        <v xml:space="preserve">    9003 RAL констр. 195мм белый</v>
      </c>
      <c r="N203">
        <f t="shared" si="16"/>
        <v>1925.8</v>
      </c>
      <c r="P203" s="17" t="s">
        <v>1427</v>
      </c>
      <c r="Q203" s="18">
        <v>2152.08</v>
      </c>
    </row>
    <row r="204" spans="2:17" ht="12.75">
      <c r="B204" s="4" t="s">
        <v>744</v>
      </c>
      <c r="C204" s="9" t="s">
        <v>12</v>
      </c>
      <c r="D204" s="9"/>
      <c r="E204" s="10" t="s">
        <v>745</v>
      </c>
      <c r="F204" s="10"/>
      <c r="G204" s="10" t="s">
        <v>487</v>
      </c>
      <c r="H204" s="10"/>
      <c r="I204" s="5">
        <v>7000</v>
      </c>
      <c r="J204" t="str">
        <f t="shared" si="14"/>
        <v>н</v>
      </c>
      <c r="L204" t="str">
        <f t="shared" si="13"/>
        <v>Розница</v>
      </c>
      <c r="M204" t="str">
        <f t="shared" si="15"/>
        <v/>
      </c>
      <c r="N204">
        <f t="shared" si="16"/>
        <v>0</v>
      </c>
      <c r="P204" s="17" t="s">
        <v>171</v>
      </c>
      <c r="Q204" s="18">
        <v>2228.94</v>
      </c>
    </row>
    <row r="205" spans="2:17" ht="12.75">
      <c r="B205" s="6" t="s">
        <v>229</v>
      </c>
      <c r="C205" s="7" t="s">
        <v>16</v>
      </c>
      <c r="D205" s="7" t="s">
        <v>17</v>
      </c>
      <c r="E205" s="7" t="s">
        <v>95</v>
      </c>
      <c r="F205" s="7" t="s">
        <v>95</v>
      </c>
      <c r="G205" s="7" t="s">
        <v>388</v>
      </c>
      <c r="H205" s="7" t="s">
        <v>95</v>
      </c>
      <c r="I205" s="7" t="s">
        <v>29</v>
      </c>
      <c r="J205" t="str">
        <f t="shared" si="14"/>
        <v>т</v>
      </c>
      <c r="L205" t="str">
        <f t="shared" si="13"/>
        <v>Розница</v>
      </c>
      <c r="M205" t="str">
        <f t="shared" si="15"/>
        <v xml:space="preserve">    Работа Алексей Байков</v>
      </c>
      <c r="N205" t="e">
        <f t="shared" si="16"/>
        <v>#VALUE!</v>
      </c>
      <c r="P205" s="17" t="s">
        <v>1434</v>
      </c>
      <c r="Q205" s="18">
        <v>2305.8000000000002</v>
      </c>
    </row>
    <row r="206" spans="2:17" ht="12.75">
      <c r="B206" s="6" t="s">
        <v>340</v>
      </c>
      <c r="C206" s="7" t="s">
        <v>16</v>
      </c>
      <c r="D206" s="7" t="s">
        <v>17</v>
      </c>
      <c r="E206" s="7" t="s">
        <v>659</v>
      </c>
      <c r="F206" s="7" t="s">
        <v>659</v>
      </c>
      <c r="G206" s="7" t="s">
        <v>746</v>
      </c>
      <c r="H206" s="7" t="s">
        <v>659</v>
      </c>
      <c r="I206" s="7" t="s">
        <v>29</v>
      </c>
      <c r="J206" t="str">
        <f t="shared" si="14"/>
        <v>т</v>
      </c>
      <c r="L206" t="str">
        <f t="shared" si="13"/>
        <v>Розница</v>
      </c>
      <c r="M206" t="str">
        <f t="shared" si="15"/>
        <v xml:space="preserve">    Работа Алексей Байков/бензин</v>
      </c>
      <c r="N206" t="e">
        <f t="shared" si="16"/>
        <v>#VALUE!</v>
      </c>
      <c r="P206" s="17" t="s">
        <v>1436</v>
      </c>
      <c r="Q206" s="18">
        <v>11638.8</v>
      </c>
    </row>
    <row r="207" spans="2:17" ht="12.75">
      <c r="B207" s="6" t="s">
        <v>83</v>
      </c>
      <c r="C207" s="7" t="s">
        <v>16</v>
      </c>
      <c r="D207" s="7" t="s">
        <v>17</v>
      </c>
      <c r="E207" s="7" t="s">
        <v>95</v>
      </c>
      <c r="F207" s="7" t="s">
        <v>95</v>
      </c>
      <c r="G207" s="7" t="s">
        <v>388</v>
      </c>
      <c r="H207" s="7" t="s">
        <v>95</v>
      </c>
      <c r="I207" s="7" t="s">
        <v>29</v>
      </c>
      <c r="J207" t="str">
        <f t="shared" si="14"/>
        <v>т</v>
      </c>
      <c r="L207" t="str">
        <f t="shared" si="13"/>
        <v>Розница</v>
      </c>
      <c r="M207" t="str">
        <f t="shared" si="15"/>
        <v xml:space="preserve">    Работа Эдика</v>
      </c>
      <c r="N207" t="e">
        <f t="shared" si="16"/>
        <v>#VALUE!</v>
      </c>
      <c r="P207" s="17" t="s">
        <v>1443</v>
      </c>
      <c r="Q207" s="18">
        <v>11040.12</v>
      </c>
    </row>
    <row r="208" spans="2:17" ht="12.75">
      <c r="B208" s="6" t="s">
        <v>21</v>
      </c>
      <c r="C208" s="7" t="s">
        <v>16</v>
      </c>
      <c r="D208" s="7" t="s">
        <v>17</v>
      </c>
      <c r="E208" s="7" t="s">
        <v>89</v>
      </c>
      <c r="F208" s="7" t="s">
        <v>89</v>
      </c>
      <c r="G208" s="7" t="s">
        <v>90</v>
      </c>
      <c r="H208" s="7" t="s">
        <v>89</v>
      </c>
      <c r="I208" s="7" t="s">
        <v>29</v>
      </c>
      <c r="J208" t="str">
        <f t="shared" si="14"/>
        <v>т</v>
      </c>
      <c r="L208" t="str">
        <f t="shared" si="13"/>
        <v>Розница</v>
      </c>
      <c r="M208" t="str">
        <f t="shared" si="15"/>
        <v xml:space="preserve">    Работа бригады №1 Олег,Коля</v>
      </c>
      <c r="N208" t="e">
        <f t="shared" si="16"/>
        <v>#VALUE!</v>
      </c>
      <c r="P208" s="17" t="s">
        <v>1422</v>
      </c>
      <c r="Q208" s="18">
        <v>1076.04</v>
      </c>
    </row>
    <row r="209" spans="2:17" ht="12.75">
      <c r="B209" s="6" t="s">
        <v>93</v>
      </c>
      <c r="C209" s="7" t="s">
        <v>16</v>
      </c>
      <c r="D209" s="7" t="s">
        <v>17</v>
      </c>
      <c r="E209" s="7" t="s">
        <v>95</v>
      </c>
      <c r="F209" s="7" t="s">
        <v>95</v>
      </c>
      <c r="G209" s="7" t="s">
        <v>29</v>
      </c>
      <c r="H209" s="7" t="s">
        <v>29</v>
      </c>
      <c r="I209" s="8">
        <v>6000</v>
      </c>
      <c r="J209" t="str">
        <f t="shared" si="14"/>
        <v>т</v>
      </c>
      <c r="L209" t="str">
        <f t="shared" si="13"/>
        <v>Розница</v>
      </c>
      <c r="M209" t="str">
        <f t="shared" si="15"/>
        <v xml:space="preserve">    Посредничество</v>
      </c>
      <c r="N209">
        <f t="shared" si="16"/>
        <v>6000</v>
      </c>
      <c r="P209" s="17" t="s">
        <v>1419</v>
      </c>
      <c r="Q209" s="18">
        <v>2223.4499999999998</v>
      </c>
    </row>
    <row r="210" spans="2:17" ht="12.75">
      <c r="B210" s="6" t="s">
        <v>27</v>
      </c>
      <c r="C210" s="7" t="s">
        <v>16</v>
      </c>
      <c r="D210" s="7" t="s">
        <v>17</v>
      </c>
      <c r="E210" s="7" t="s">
        <v>99</v>
      </c>
      <c r="F210" s="7" t="s">
        <v>99</v>
      </c>
      <c r="G210" s="7" t="s">
        <v>29</v>
      </c>
      <c r="H210" s="7" t="s">
        <v>29</v>
      </c>
      <c r="I210" s="8">
        <v>1000</v>
      </c>
      <c r="J210" t="str">
        <f t="shared" si="14"/>
        <v>т</v>
      </c>
      <c r="L210" t="str">
        <f t="shared" si="13"/>
        <v>Розница</v>
      </c>
      <c r="M210" t="str">
        <f t="shared" si="15"/>
        <v xml:space="preserve">    Доставка товара</v>
      </c>
      <c r="N210">
        <f t="shared" si="16"/>
        <v>1000</v>
      </c>
      <c r="P210" s="17" t="s">
        <v>1425</v>
      </c>
      <c r="Q210" s="18">
        <v>2566.08</v>
      </c>
    </row>
    <row r="211" spans="2:17" ht="12.75">
      <c r="B211" s="4" t="s">
        <v>747</v>
      </c>
      <c r="C211" s="9" t="s">
        <v>12</v>
      </c>
      <c r="D211" s="9"/>
      <c r="E211" s="10" t="s">
        <v>748</v>
      </c>
      <c r="F211" s="10"/>
      <c r="G211" s="10" t="s">
        <v>749</v>
      </c>
      <c r="H211" s="10"/>
      <c r="I211" s="5">
        <v>140000</v>
      </c>
      <c r="J211" t="str">
        <f t="shared" si="14"/>
        <v>н</v>
      </c>
      <c r="L211" t="str">
        <f t="shared" si="13"/>
        <v>Розница</v>
      </c>
      <c r="M211" t="str">
        <f t="shared" si="15"/>
        <v/>
      </c>
      <c r="N211">
        <f t="shared" si="16"/>
        <v>0</v>
      </c>
      <c r="P211" s="17" t="s">
        <v>1412</v>
      </c>
      <c r="Q211" s="18">
        <v>1306.6199999999999</v>
      </c>
    </row>
    <row r="212" spans="2:17" ht="12.75">
      <c r="B212" s="6" t="s">
        <v>229</v>
      </c>
      <c r="C212" s="7" t="s">
        <v>16</v>
      </c>
      <c r="D212" s="7" t="s">
        <v>17</v>
      </c>
      <c r="E212" s="7" t="s">
        <v>89</v>
      </c>
      <c r="F212" s="7" t="s">
        <v>89</v>
      </c>
      <c r="G212" s="7" t="s">
        <v>90</v>
      </c>
      <c r="H212" s="7" t="s">
        <v>89</v>
      </c>
      <c r="I212" s="7" t="s">
        <v>29</v>
      </c>
      <c r="J212" t="str">
        <f t="shared" si="14"/>
        <v>т</v>
      </c>
      <c r="L212" t="str">
        <f t="shared" si="13"/>
        <v>Розница</v>
      </c>
      <c r="M212" t="str">
        <f t="shared" si="15"/>
        <v xml:space="preserve">    Работа Алексей Байков</v>
      </c>
      <c r="N212" t="e">
        <f t="shared" si="16"/>
        <v>#VALUE!</v>
      </c>
      <c r="P212" s="17" t="s">
        <v>1417</v>
      </c>
      <c r="Q212" s="18">
        <v>1383.48</v>
      </c>
    </row>
    <row r="213" spans="2:17" ht="12.75">
      <c r="B213" s="6" t="s">
        <v>83</v>
      </c>
      <c r="C213" s="7" t="s">
        <v>16</v>
      </c>
      <c r="D213" s="7" t="s">
        <v>17</v>
      </c>
      <c r="E213" s="7" t="s">
        <v>89</v>
      </c>
      <c r="F213" s="7" t="s">
        <v>89</v>
      </c>
      <c r="G213" s="7" t="s">
        <v>90</v>
      </c>
      <c r="H213" s="7" t="s">
        <v>89</v>
      </c>
      <c r="I213" s="7" t="s">
        <v>29</v>
      </c>
      <c r="J213" t="str">
        <f t="shared" si="14"/>
        <v>т</v>
      </c>
      <c r="L213" t="str">
        <f t="shared" si="13"/>
        <v>Розница</v>
      </c>
      <c r="M213" t="str">
        <f t="shared" si="15"/>
        <v xml:space="preserve">    Работа Эдика</v>
      </c>
      <c r="N213" t="e">
        <f t="shared" si="16"/>
        <v>#VALUE!</v>
      </c>
      <c r="P213" s="17" t="s">
        <v>27</v>
      </c>
      <c r="Q213" s="18">
        <v>300</v>
      </c>
    </row>
    <row r="214" spans="2:17" ht="12.75">
      <c r="B214" s="6" t="s">
        <v>93</v>
      </c>
      <c r="C214" s="7" t="s">
        <v>22</v>
      </c>
      <c r="D214" s="7" t="s">
        <v>17</v>
      </c>
      <c r="E214" s="7" t="s">
        <v>750</v>
      </c>
      <c r="F214" s="7" t="s">
        <v>751</v>
      </c>
      <c r="G214" s="7" t="s">
        <v>29</v>
      </c>
      <c r="H214" s="7" t="s">
        <v>29</v>
      </c>
      <c r="I214" s="8">
        <v>140000</v>
      </c>
      <c r="J214" t="str">
        <f t="shared" si="14"/>
        <v>т</v>
      </c>
      <c r="L214" t="str">
        <f t="shared" si="13"/>
        <v>Розница</v>
      </c>
      <c r="M214" t="str">
        <f t="shared" si="15"/>
        <v xml:space="preserve">    Посредничество</v>
      </c>
      <c r="N214">
        <f t="shared" si="16"/>
        <v>140000</v>
      </c>
      <c r="P214" s="17" t="s">
        <v>1486</v>
      </c>
      <c r="Q214" s="18">
        <v>3144.2</v>
      </c>
    </row>
    <row r="215" spans="2:17" ht="12.75">
      <c r="B215" s="4" t="s">
        <v>752</v>
      </c>
      <c r="C215" s="9" t="s">
        <v>12</v>
      </c>
      <c r="D215" s="9"/>
      <c r="E215" s="10" t="s">
        <v>753</v>
      </c>
      <c r="F215" s="10"/>
      <c r="G215" s="10" t="s">
        <v>749</v>
      </c>
      <c r="H215" s="10"/>
      <c r="I215" s="5">
        <v>60577</v>
      </c>
      <c r="J215" t="str">
        <f t="shared" si="14"/>
        <v>н</v>
      </c>
      <c r="L215" t="str">
        <f t="shared" si="13"/>
        <v>Розница</v>
      </c>
      <c r="M215" t="str">
        <f t="shared" si="15"/>
        <v/>
      </c>
      <c r="N215">
        <f t="shared" si="16"/>
        <v>0</v>
      </c>
      <c r="P215" s="17" t="s">
        <v>1490</v>
      </c>
      <c r="Q215" s="18">
        <v>3672</v>
      </c>
    </row>
    <row r="216" spans="2:17" ht="12.75">
      <c r="B216" s="6" t="s">
        <v>229</v>
      </c>
      <c r="C216" s="7" t="s">
        <v>16</v>
      </c>
      <c r="D216" s="7" t="s">
        <v>17</v>
      </c>
      <c r="E216" s="7" t="s">
        <v>89</v>
      </c>
      <c r="F216" s="7" t="s">
        <v>89</v>
      </c>
      <c r="G216" s="7" t="s">
        <v>90</v>
      </c>
      <c r="H216" s="7" t="s">
        <v>89</v>
      </c>
      <c r="I216" s="7" t="s">
        <v>29</v>
      </c>
      <c r="J216" t="str">
        <f t="shared" si="14"/>
        <v>т</v>
      </c>
      <c r="L216" t="str">
        <f t="shared" si="13"/>
        <v>Розница</v>
      </c>
      <c r="M216" t="str">
        <f t="shared" si="15"/>
        <v xml:space="preserve">    Работа Алексей Байков</v>
      </c>
      <c r="N216" t="e">
        <f t="shared" si="16"/>
        <v>#VALUE!</v>
      </c>
      <c r="P216" s="17" t="s">
        <v>495</v>
      </c>
      <c r="Q216" s="18">
        <v>1123.2</v>
      </c>
    </row>
    <row r="217" spans="2:17" ht="12.75">
      <c r="B217" s="6" t="s">
        <v>83</v>
      </c>
      <c r="C217" s="7" t="s">
        <v>16</v>
      </c>
      <c r="D217" s="7" t="s">
        <v>17</v>
      </c>
      <c r="E217" s="7" t="s">
        <v>89</v>
      </c>
      <c r="F217" s="7" t="s">
        <v>89</v>
      </c>
      <c r="G217" s="7" t="s">
        <v>90</v>
      </c>
      <c r="H217" s="7" t="s">
        <v>89</v>
      </c>
      <c r="I217" s="7" t="s">
        <v>29</v>
      </c>
      <c r="J217" t="str">
        <f t="shared" si="14"/>
        <v>т</v>
      </c>
      <c r="L217" t="str">
        <f t="shared" si="13"/>
        <v>Розница</v>
      </c>
      <c r="M217" t="str">
        <f t="shared" si="15"/>
        <v xml:space="preserve">    Работа Эдика</v>
      </c>
      <c r="N217" t="e">
        <f t="shared" si="16"/>
        <v>#VALUE!</v>
      </c>
      <c r="P217" s="17" t="s">
        <v>490</v>
      </c>
      <c r="Q217" s="18">
        <v>1283.6600000000001</v>
      </c>
    </row>
    <row r="218" spans="2:17" ht="12.75">
      <c r="B218" s="6" t="s">
        <v>93</v>
      </c>
      <c r="C218" s="7" t="s">
        <v>22</v>
      </c>
      <c r="D218" s="7" t="s">
        <v>17</v>
      </c>
      <c r="E218" s="7" t="s">
        <v>754</v>
      </c>
      <c r="F218" s="7" t="s">
        <v>755</v>
      </c>
      <c r="G218" s="7" t="s">
        <v>29</v>
      </c>
      <c r="H218" s="7" t="s">
        <v>29</v>
      </c>
      <c r="I218" s="8">
        <v>60577</v>
      </c>
      <c r="J218" t="str">
        <f t="shared" si="14"/>
        <v>т</v>
      </c>
      <c r="L218" t="str">
        <f t="shared" si="13"/>
        <v>Розница</v>
      </c>
      <c r="M218" t="str">
        <f t="shared" si="15"/>
        <v xml:space="preserve">    Посредничество</v>
      </c>
      <c r="N218">
        <f t="shared" si="16"/>
        <v>60577</v>
      </c>
      <c r="P218" s="17" t="s">
        <v>485</v>
      </c>
      <c r="Q218" s="18">
        <v>4278.8599999999997</v>
      </c>
    </row>
    <row r="219" spans="2:17" ht="12.75">
      <c r="B219" s="4" t="s">
        <v>756</v>
      </c>
      <c r="C219" s="9" t="s">
        <v>396</v>
      </c>
      <c r="D219" s="9"/>
      <c r="E219" s="10" t="s">
        <v>757</v>
      </c>
      <c r="F219" s="10"/>
      <c r="G219" s="10" t="s">
        <v>758</v>
      </c>
      <c r="H219" s="10"/>
      <c r="I219" s="5">
        <v>5441.85</v>
      </c>
      <c r="J219" t="str">
        <f t="shared" si="14"/>
        <v>н</v>
      </c>
      <c r="L219" t="str">
        <f t="shared" si="13"/>
        <v>Остров Окон Ледков Д.В. ИП</v>
      </c>
      <c r="M219" t="str">
        <f t="shared" si="15"/>
        <v/>
      </c>
      <c r="N219">
        <f t="shared" si="16"/>
        <v>0</v>
      </c>
      <c r="P219" s="17" t="s">
        <v>1480</v>
      </c>
      <c r="Q219" s="18">
        <v>23760</v>
      </c>
    </row>
    <row r="220" spans="2:17" ht="12.75">
      <c r="B220" s="6" t="s">
        <v>759</v>
      </c>
      <c r="C220" s="7" t="s">
        <v>427</v>
      </c>
      <c r="D220" s="7" t="s">
        <v>32</v>
      </c>
      <c r="E220" s="7" t="s">
        <v>760</v>
      </c>
      <c r="F220" s="7" t="s">
        <v>761</v>
      </c>
      <c r="G220" s="7" t="s">
        <v>762</v>
      </c>
      <c r="H220" s="7" t="s">
        <v>763</v>
      </c>
      <c r="I220" s="8">
        <v>418.31</v>
      </c>
      <c r="J220" t="str">
        <f t="shared" si="14"/>
        <v>т</v>
      </c>
      <c r="L220" t="str">
        <f t="shared" si="13"/>
        <v>Остров Окон Ледков Д.В. ИП</v>
      </c>
      <c r="M220" t="str">
        <f t="shared" si="15"/>
        <v xml:space="preserve">    Штрипс 405 белый</v>
      </c>
      <c r="N220">
        <f t="shared" si="16"/>
        <v>418.31</v>
      </c>
      <c r="P220" s="17" t="s">
        <v>1476</v>
      </c>
      <c r="Q220" s="18">
        <v>27270</v>
      </c>
    </row>
    <row r="221" spans="2:17" ht="12.75">
      <c r="B221" s="6" t="s">
        <v>764</v>
      </c>
      <c r="C221" s="7" t="s">
        <v>427</v>
      </c>
      <c r="D221" s="7" t="s">
        <v>32</v>
      </c>
      <c r="E221" s="7" t="s">
        <v>765</v>
      </c>
      <c r="F221" s="7" t="s">
        <v>766</v>
      </c>
      <c r="G221" s="7" t="s">
        <v>767</v>
      </c>
      <c r="H221" s="7" t="s">
        <v>768</v>
      </c>
      <c r="I221" s="8">
        <v>387.32</v>
      </c>
      <c r="J221" t="str">
        <f t="shared" si="14"/>
        <v>т</v>
      </c>
      <c r="L221" t="str">
        <f t="shared" si="13"/>
        <v>Остров Окон Ледков Д.В. ИП</v>
      </c>
      <c r="M221" t="str">
        <f t="shared" si="15"/>
        <v xml:space="preserve">    Штрипс 375 белый</v>
      </c>
      <c r="N221">
        <f t="shared" si="16"/>
        <v>387.32</v>
      </c>
      <c r="P221" s="17" t="s">
        <v>1493</v>
      </c>
      <c r="Q221" s="18">
        <v>27540</v>
      </c>
    </row>
    <row r="222" spans="2:17" ht="12.75">
      <c r="B222" s="6" t="s">
        <v>426</v>
      </c>
      <c r="C222" s="7" t="s">
        <v>427</v>
      </c>
      <c r="D222" s="7" t="s">
        <v>32</v>
      </c>
      <c r="E222" s="7" t="s">
        <v>428</v>
      </c>
      <c r="F222" s="7" t="s">
        <v>429</v>
      </c>
      <c r="G222" s="7" t="s">
        <v>430</v>
      </c>
      <c r="H222" s="7" t="s">
        <v>431</v>
      </c>
      <c r="I222" s="8">
        <v>356.34</v>
      </c>
      <c r="J222" t="str">
        <f t="shared" si="14"/>
        <v>т</v>
      </c>
      <c r="L222" t="str">
        <f t="shared" si="13"/>
        <v>Остров Окон Ледков Д.В. ИП</v>
      </c>
      <c r="M222" t="str">
        <f t="shared" si="15"/>
        <v xml:space="preserve">    Штрипс 345 белый</v>
      </c>
      <c r="N222">
        <f t="shared" si="16"/>
        <v>356.34</v>
      </c>
      <c r="P222" s="17" t="s">
        <v>1474</v>
      </c>
      <c r="Q222" s="18">
        <v>52650</v>
      </c>
    </row>
    <row r="223" spans="2:17" ht="12.75">
      <c r="B223" s="6" t="s">
        <v>769</v>
      </c>
      <c r="C223" s="7" t="s">
        <v>770</v>
      </c>
      <c r="D223" s="7" t="s">
        <v>32</v>
      </c>
      <c r="E223" s="7" t="s">
        <v>771</v>
      </c>
      <c r="F223" s="7" t="s">
        <v>772</v>
      </c>
      <c r="G223" s="7" t="s">
        <v>773</v>
      </c>
      <c r="H223" s="7" t="s">
        <v>774</v>
      </c>
      <c r="I223" s="8">
        <v>511.03</v>
      </c>
      <c r="J223" t="str">
        <f t="shared" si="14"/>
        <v>т</v>
      </c>
      <c r="L223" t="str">
        <f t="shared" si="13"/>
        <v>Остров Окон Ледков Д.В. ИП</v>
      </c>
      <c r="M223" t="str">
        <f t="shared" si="15"/>
        <v xml:space="preserve">    Штрипс 125 белый</v>
      </c>
      <c r="N223">
        <f t="shared" si="16"/>
        <v>511.03</v>
      </c>
      <c r="P223" s="17" t="s">
        <v>1470</v>
      </c>
      <c r="Q223" s="18">
        <v>54513</v>
      </c>
    </row>
    <row r="224" spans="2:17" ht="12.75">
      <c r="B224" s="6" t="s">
        <v>775</v>
      </c>
      <c r="C224" s="7" t="s">
        <v>406</v>
      </c>
      <c r="D224" s="7" t="s">
        <v>32</v>
      </c>
      <c r="E224" s="7" t="s">
        <v>776</v>
      </c>
      <c r="F224" s="7" t="s">
        <v>777</v>
      </c>
      <c r="G224" s="7" t="s">
        <v>778</v>
      </c>
      <c r="H224" s="7" t="s">
        <v>779</v>
      </c>
      <c r="I224" s="8">
        <v>879.99</v>
      </c>
      <c r="J224" t="str">
        <f t="shared" si="14"/>
        <v>т</v>
      </c>
      <c r="L224" t="str">
        <f t="shared" si="13"/>
        <v>Остров Окон Ледков Д.В. ИП</v>
      </c>
      <c r="M224" t="str">
        <f t="shared" si="15"/>
        <v xml:space="preserve">    Штрипс 284 белый</v>
      </c>
      <c r="N224">
        <f t="shared" si="16"/>
        <v>879.99</v>
      </c>
      <c r="P224" s="17" t="s">
        <v>1483</v>
      </c>
      <c r="Q224" s="18">
        <v>3304.8</v>
      </c>
    </row>
    <row r="225" spans="2:17" ht="12.75">
      <c r="B225" s="6" t="s">
        <v>780</v>
      </c>
      <c r="C225" s="7" t="s">
        <v>427</v>
      </c>
      <c r="D225" s="7" t="s">
        <v>32</v>
      </c>
      <c r="E225" s="7" t="s">
        <v>781</v>
      </c>
      <c r="F225" s="7" t="s">
        <v>782</v>
      </c>
      <c r="G225" s="7" t="s">
        <v>419</v>
      </c>
      <c r="H225" s="7" t="s">
        <v>783</v>
      </c>
      <c r="I225" s="8">
        <v>140.51</v>
      </c>
      <c r="J225" t="str">
        <f t="shared" si="14"/>
        <v>т</v>
      </c>
      <c r="L225" t="str">
        <f t="shared" si="13"/>
        <v>Остров Окон Ледков Д.В. ИП</v>
      </c>
      <c r="M225" t="str">
        <f t="shared" si="15"/>
        <v xml:space="preserve">    Штрипс 144 белый</v>
      </c>
      <c r="N225">
        <f t="shared" si="16"/>
        <v>140.51</v>
      </c>
      <c r="P225" s="16" t="s">
        <v>1054</v>
      </c>
      <c r="Q225" s="18">
        <v>1530.5</v>
      </c>
    </row>
    <row r="226" spans="2:17" ht="12.75">
      <c r="B226" s="6" t="s">
        <v>784</v>
      </c>
      <c r="C226" s="7" t="s">
        <v>427</v>
      </c>
      <c r="D226" s="7" t="s">
        <v>32</v>
      </c>
      <c r="E226" s="7" t="s">
        <v>785</v>
      </c>
      <c r="F226" s="7" t="s">
        <v>786</v>
      </c>
      <c r="G226" s="7" t="s">
        <v>414</v>
      </c>
      <c r="H226" s="7" t="s">
        <v>787</v>
      </c>
      <c r="I226" s="8">
        <v>254.13</v>
      </c>
      <c r="J226" t="str">
        <f t="shared" si="14"/>
        <v>т</v>
      </c>
      <c r="L226" t="str">
        <f t="shared" si="13"/>
        <v>Остров Окон Ледков Д.В. ИП</v>
      </c>
      <c r="M226" t="str">
        <f t="shared" si="15"/>
        <v xml:space="preserve">    Штрипс 254 белый</v>
      </c>
      <c r="N226">
        <f t="shared" si="16"/>
        <v>254.13</v>
      </c>
      <c r="P226" s="17"/>
      <c r="Q226" s="18">
        <v>0</v>
      </c>
    </row>
    <row r="227" spans="2:17" ht="12.75">
      <c r="B227" s="6" t="s">
        <v>788</v>
      </c>
      <c r="C227" s="7" t="s">
        <v>400</v>
      </c>
      <c r="D227" s="7" t="s">
        <v>32</v>
      </c>
      <c r="E227" s="7" t="s">
        <v>789</v>
      </c>
      <c r="F227" s="7" t="s">
        <v>790</v>
      </c>
      <c r="G227" s="7" t="s">
        <v>791</v>
      </c>
      <c r="H227" s="7" t="s">
        <v>792</v>
      </c>
      <c r="I227" s="8">
        <v>340.84</v>
      </c>
      <c r="J227" t="str">
        <f t="shared" si="14"/>
        <v>т</v>
      </c>
      <c r="L227" t="str">
        <f t="shared" si="13"/>
        <v>Остров Окон Ледков Д.В. ИП</v>
      </c>
      <c r="M227" t="str">
        <f t="shared" si="15"/>
        <v xml:space="preserve">    Штрипс 165 белый</v>
      </c>
      <c r="N227">
        <f t="shared" si="16"/>
        <v>340.84</v>
      </c>
      <c r="P227" s="17" t="s">
        <v>64</v>
      </c>
      <c r="Q227" s="18">
        <v>1410.45</v>
      </c>
    </row>
    <row r="228" spans="2:17" ht="12.75">
      <c r="B228" s="6" t="s">
        <v>421</v>
      </c>
      <c r="C228" s="7" t="s">
        <v>400</v>
      </c>
      <c r="D228" s="7" t="s">
        <v>32</v>
      </c>
      <c r="E228" s="7" t="s">
        <v>422</v>
      </c>
      <c r="F228" s="7" t="s">
        <v>423</v>
      </c>
      <c r="G228" s="7" t="s">
        <v>424</v>
      </c>
      <c r="H228" s="7" t="s">
        <v>425</v>
      </c>
      <c r="I228" s="8">
        <v>402.81</v>
      </c>
      <c r="J228" t="str">
        <f t="shared" si="14"/>
        <v>т</v>
      </c>
      <c r="L228" t="str">
        <f t="shared" si="13"/>
        <v>Остров Окон Ледков Д.В. ИП</v>
      </c>
      <c r="M228" t="str">
        <f t="shared" si="15"/>
        <v xml:space="preserve">    Штрипс 195 белый</v>
      </c>
      <c r="N228">
        <f t="shared" si="16"/>
        <v>402.81</v>
      </c>
      <c r="P228" s="17" t="s">
        <v>1006</v>
      </c>
      <c r="Q228" s="18">
        <v>120.05</v>
      </c>
    </row>
    <row r="229" spans="2:17" ht="12.75">
      <c r="B229" s="6" t="s">
        <v>432</v>
      </c>
      <c r="C229" s="7" t="s">
        <v>770</v>
      </c>
      <c r="D229" s="7" t="s">
        <v>32</v>
      </c>
      <c r="E229" s="7" t="s">
        <v>433</v>
      </c>
      <c r="F229" s="7" t="s">
        <v>793</v>
      </c>
      <c r="G229" s="7" t="s">
        <v>435</v>
      </c>
      <c r="H229" s="7" t="s">
        <v>794</v>
      </c>
      <c r="I229" s="8">
        <v>929.57</v>
      </c>
      <c r="J229" t="str">
        <f t="shared" si="14"/>
        <v>т</v>
      </c>
      <c r="L229" t="str">
        <f t="shared" si="13"/>
        <v>Остров Окон Ледков Д.В. ИП</v>
      </c>
      <c r="M229" t="str">
        <f t="shared" si="15"/>
        <v xml:space="preserve">    Штрипс 225 белый</v>
      </c>
      <c r="N229">
        <f t="shared" si="16"/>
        <v>929.57</v>
      </c>
      <c r="P229" s="16" t="s">
        <v>439</v>
      </c>
      <c r="Q229" s="18">
        <v>7094.85</v>
      </c>
    </row>
    <row r="230" spans="2:17" ht="12.75">
      <c r="B230" s="6" t="s">
        <v>416</v>
      </c>
      <c r="C230" s="7" t="s">
        <v>427</v>
      </c>
      <c r="D230" s="7" t="s">
        <v>32</v>
      </c>
      <c r="E230" s="7" t="s">
        <v>417</v>
      </c>
      <c r="F230" s="7" t="s">
        <v>795</v>
      </c>
      <c r="G230" s="7" t="s">
        <v>419</v>
      </c>
      <c r="H230" s="7" t="s">
        <v>783</v>
      </c>
      <c r="I230" s="8">
        <v>149.76</v>
      </c>
      <c r="J230" t="str">
        <f t="shared" si="14"/>
        <v>т</v>
      </c>
      <c r="L230" t="str">
        <f t="shared" si="13"/>
        <v>Остров Окон Ледков Д.В. ИП</v>
      </c>
      <c r="M230" t="str">
        <f t="shared" si="15"/>
        <v xml:space="preserve">    Штрипс 145 белый</v>
      </c>
      <c r="N230">
        <f t="shared" si="16"/>
        <v>149.76</v>
      </c>
      <c r="P230" s="17"/>
      <c r="Q230" s="18">
        <v>0</v>
      </c>
    </row>
    <row r="231" spans="2:17" ht="12.75">
      <c r="B231" s="6" t="s">
        <v>796</v>
      </c>
      <c r="C231" s="7" t="s">
        <v>427</v>
      </c>
      <c r="D231" s="7" t="s">
        <v>32</v>
      </c>
      <c r="E231" s="7" t="s">
        <v>797</v>
      </c>
      <c r="F231" s="7" t="s">
        <v>798</v>
      </c>
      <c r="G231" s="7" t="s">
        <v>799</v>
      </c>
      <c r="H231" s="7" t="s">
        <v>800</v>
      </c>
      <c r="I231" s="8">
        <v>107.86</v>
      </c>
      <c r="J231" t="str">
        <f t="shared" si="14"/>
        <v>т</v>
      </c>
      <c r="L231" t="str">
        <f t="shared" ref="L231:L294" si="17">IF($J231="н",$C231,L230)</f>
        <v>Остров Окон Ледков Д.В. ИП</v>
      </c>
      <c r="M231" t="str">
        <f t="shared" si="15"/>
        <v xml:space="preserve">    Штрипс 105 белый</v>
      </c>
      <c r="N231">
        <f t="shared" si="16"/>
        <v>107.86</v>
      </c>
      <c r="P231" s="17" t="s">
        <v>476</v>
      </c>
      <c r="Q231" s="18">
        <v>190.42</v>
      </c>
    </row>
    <row r="232" spans="2:17" ht="12.75">
      <c r="B232" s="6" t="s">
        <v>411</v>
      </c>
      <c r="C232" s="7" t="s">
        <v>427</v>
      </c>
      <c r="D232" s="7" t="s">
        <v>32</v>
      </c>
      <c r="E232" s="7" t="s">
        <v>412</v>
      </c>
      <c r="F232" s="7" t="s">
        <v>801</v>
      </c>
      <c r="G232" s="7" t="s">
        <v>414</v>
      </c>
      <c r="H232" s="7" t="s">
        <v>787</v>
      </c>
      <c r="I232" s="8">
        <v>263.38</v>
      </c>
      <c r="J232" t="str">
        <f t="shared" si="14"/>
        <v>т</v>
      </c>
      <c r="L232" t="str">
        <f t="shared" si="17"/>
        <v>Остров Окон Ледков Д.В. ИП</v>
      </c>
      <c r="M232" t="str">
        <f t="shared" si="15"/>
        <v xml:space="preserve">    Штрипс 255 белый</v>
      </c>
      <c r="N232">
        <f t="shared" si="16"/>
        <v>263.38</v>
      </c>
      <c r="P232" s="17" t="s">
        <v>441</v>
      </c>
      <c r="Q232" s="18">
        <v>32.54</v>
      </c>
    </row>
    <row r="233" spans="2:17" ht="12.75">
      <c r="B233" s="6" t="s">
        <v>27</v>
      </c>
      <c r="C233" s="7" t="s">
        <v>16</v>
      </c>
      <c r="D233" s="7" t="s">
        <v>17</v>
      </c>
      <c r="E233" s="7" t="s">
        <v>437</v>
      </c>
      <c r="F233" s="7" t="s">
        <v>437</v>
      </c>
      <c r="G233" s="7" t="s">
        <v>29</v>
      </c>
      <c r="H233" s="7" t="s">
        <v>29</v>
      </c>
      <c r="I233" s="8">
        <v>300</v>
      </c>
      <c r="J233" t="str">
        <f t="shared" si="14"/>
        <v>т</v>
      </c>
      <c r="L233" t="str">
        <f t="shared" si="17"/>
        <v>Остров Окон Ледков Д.В. ИП</v>
      </c>
      <c r="M233" t="str">
        <f t="shared" si="15"/>
        <v xml:space="preserve">    Доставка товара</v>
      </c>
      <c r="N233">
        <f t="shared" si="16"/>
        <v>300</v>
      </c>
      <c r="P233" s="17" t="s">
        <v>464</v>
      </c>
      <c r="Q233" s="18">
        <v>122.02</v>
      </c>
    </row>
    <row r="234" spans="2:17" ht="12.75">
      <c r="B234" s="4" t="s">
        <v>802</v>
      </c>
      <c r="C234" s="9" t="s">
        <v>12</v>
      </c>
      <c r="D234" s="9"/>
      <c r="E234" s="10" t="s">
        <v>749</v>
      </c>
      <c r="F234" s="10"/>
      <c r="G234" s="10" t="s">
        <v>803</v>
      </c>
      <c r="H234" s="10"/>
      <c r="I234" s="5">
        <v>7868.45</v>
      </c>
      <c r="J234" t="str">
        <f t="shared" si="14"/>
        <v>н</v>
      </c>
      <c r="L234" t="str">
        <f t="shared" si="17"/>
        <v>Розница</v>
      </c>
      <c r="M234" t="str">
        <f t="shared" si="15"/>
        <v/>
      </c>
      <c r="N234">
        <f t="shared" si="16"/>
        <v>0</v>
      </c>
      <c r="P234" s="17" t="s">
        <v>453</v>
      </c>
      <c r="Q234" s="18">
        <v>179.34</v>
      </c>
    </row>
    <row r="235" spans="2:17" ht="12.75">
      <c r="B235" s="6" t="s">
        <v>352</v>
      </c>
      <c r="C235" s="7" t="s">
        <v>804</v>
      </c>
      <c r="D235" s="7" t="s">
        <v>66</v>
      </c>
      <c r="E235" s="7" t="s">
        <v>805</v>
      </c>
      <c r="F235" s="7" t="s">
        <v>806</v>
      </c>
      <c r="G235" s="7" t="s">
        <v>807</v>
      </c>
      <c r="H235" s="7" t="s">
        <v>808</v>
      </c>
      <c r="I235" s="8">
        <v>1928.69</v>
      </c>
      <c r="J235" t="str">
        <f t="shared" si="14"/>
        <v>т</v>
      </c>
      <c r="L235" t="str">
        <f t="shared" si="17"/>
        <v>Розница</v>
      </c>
      <c r="M235" t="str">
        <f t="shared" si="15"/>
        <v xml:space="preserve">    8017 RAL Профнастил коричневый 10</v>
      </c>
      <c r="N235">
        <f t="shared" si="16"/>
        <v>1928.69</v>
      </c>
      <c r="P235" s="17" t="s">
        <v>447</v>
      </c>
      <c r="Q235" s="18">
        <v>486.98</v>
      </c>
    </row>
    <row r="236" spans="2:17" ht="12.75">
      <c r="B236" s="6" t="s">
        <v>726</v>
      </c>
      <c r="C236" s="7" t="s">
        <v>380</v>
      </c>
      <c r="D236" s="7" t="s">
        <v>32</v>
      </c>
      <c r="E236" s="7" t="s">
        <v>250</v>
      </c>
      <c r="F236" s="7" t="s">
        <v>809</v>
      </c>
      <c r="G236" s="7" t="s">
        <v>729</v>
      </c>
      <c r="H236" s="7" t="s">
        <v>810</v>
      </c>
      <c r="I236" s="8">
        <v>420</v>
      </c>
      <c r="J236" t="str">
        <f t="shared" si="14"/>
        <v>т</v>
      </c>
      <c r="L236" t="str">
        <f t="shared" si="17"/>
        <v>Розница</v>
      </c>
      <c r="M236" t="str">
        <f t="shared" si="15"/>
        <v xml:space="preserve">    Труба 50*50*2,0</v>
      </c>
      <c r="N236">
        <f t="shared" si="16"/>
        <v>420</v>
      </c>
      <c r="P236" s="17" t="s">
        <v>470</v>
      </c>
      <c r="Q236" s="18">
        <v>91.75</v>
      </c>
    </row>
    <row r="237" spans="2:17" ht="12.75">
      <c r="B237" s="6" t="s">
        <v>811</v>
      </c>
      <c r="C237" s="7" t="s">
        <v>812</v>
      </c>
      <c r="D237" s="7" t="s">
        <v>32</v>
      </c>
      <c r="E237" s="7" t="s">
        <v>689</v>
      </c>
      <c r="F237" s="7" t="s">
        <v>813</v>
      </c>
      <c r="G237" s="7" t="s">
        <v>814</v>
      </c>
      <c r="H237" s="7" t="s">
        <v>815</v>
      </c>
      <c r="I237" s="8">
        <v>321</v>
      </c>
      <c r="J237" t="str">
        <f t="shared" si="14"/>
        <v>т</v>
      </c>
      <c r="L237" t="str">
        <f t="shared" si="17"/>
        <v>Розница</v>
      </c>
      <c r="M237" t="str">
        <f t="shared" si="15"/>
        <v xml:space="preserve">    Труба 80*80*3,0</v>
      </c>
      <c r="N237">
        <f t="shared" si="16"/>
        <v>321</v>
      </c>
      <c r="P237" s="17" t="s">
        <v>459</v>
      </c>
      <c r="Q237" s="18">
        <v>128.80000000000001</v>
      </c>
    </row>
    <row r="238" spans="2:17" ht="12.75">
      <c r="B238" s="6" t="s">
        <v>614</v>
      </c>
      <c r="C238" s="7" t="s">
        <v>615</v>
      </c>
      <c r="D238" s="7" t="s">
        <v>32</v>
      </c>
      <c r="E238" s="7" t="s">
        <v>369</v>
      </c>
      <c r="F238" s="7" t="s">
        <v>813</v>
      </c>
      <c r="G238" s="7" t="s">
        <v>816</v>
      </c>
      <c r="H238" s="7" t="s">
        <v>817</v>
      </c>
      <c r="I238" s="8">
        <v>357</v>
      </c>
      <c r="J238" t="str">
        <f t="shared" si="14"/>
        <v>т</v>
      </c>
      <c r="L238" t="str">
        <f t="shared" si="17"/>
        <v>Розница</v>
      </c>
      <c r="M238" t="str">
        <f t="shared" si="15"/>
        <v xml:space="preserve">    Труба 40*20*1,5</v>
      </c>
      <c r="N238">
        <f t="shared" si="16"/>
        <v>357</v>
      </c>
      <c r="P238" s="17" t="s">
        <v>1502</v>
      </c>
      <c r="Q238" s="18">
        <v>5263</v>
      </c>
    </row>
    <row r="239" spans="2:17" ht="12.75">
      <c r="B239" s="6" t="s">
        <v>818</v>
      </c>
      <c r="C239" s="7" t="s">
        <v>16</v>
      </c>
      <c r="D239" s="7" t="s">
        <v>17</v>
      </c>
      <c r="E239" s="7" t="s">
        <v>437</v>
      </c>
      <c r="F239" s="7" t="s">
        <v>437</v>
      </c>
      <c r="G239" s="7" t="s">
        <v>819</v>
      </c>
      <c r="H239" s="7" t="s">
        <v>820</v>
      </c>
      <c r="I239" s="8">
        <v>11</v>
      </c>
      <c r="J239" t="str">
        <f t="shared" si="14"/>
        <v>т</v>
      </c>
      <c r="L239" t="str">
        <f t="shared" si="17"/>
        <v>Розница</v>
      </c>
      <c r="M239" t="str">
        <f t="shared" si="15"/>
        <v xml:space="preserve">    Цемент, мешок</v>
      </c>
      <c r="N239">
        <f t="shared" si="16"/>
        <v>11</v>
      </c>
      <c r="P239" s="17" t="s">
        <v>27</v>
      </c>
      <c r="Q239" s="18">
        <v>600</v>
      </c>
    </row>
    <row r="240" spans="2:17" ht="12.75">
      <c r="B240" s="6" t="s">
        <v>821</v>
      </c>
      <c r="C240" s="7" t="s">
        <v>22</v>
      </c>
      <c r="D240" s="7" t="s">
        <v>17</v>
      </c>
      <c r="E240" s="7" t="s">
        <v>822</v>
      </c>
      <c r="F240" s="7" t="s">
        <v>823</v>
      </c>
      <c r="G240" s="7" t="s">
        <v>824</v>
      </c>
      <c r="H240" s="7" t="s">
        <v>825</v>
      </c>
      <c r="I240" s="8">
        <v>32</v>
      </c>
      <c r="J240" t="str">
        <f t="shared" si="14"/>
        <v>т</v>
      </c>
      <c r="L240" t="str">
        <f t="shared" si="17"/>
        <v>Розница</v>
      </c>
      <c r="M240" t="str">
        <f t="shared" si="15"/>
        <v xml:space="preserve">    Грунтовка, 1 л</v>
      </c>
      <c r="N240">
        <f t="shared" si="16"/>
        <v>32</v>
      </c>
      <c r="P240" s="16" t="s">
        <v>1351</v>
      </c>
      <c r="Q240" s="18">
        <v>103366.13999999998</v>
      </c>
    </row>
    <row r="241" spans="2:17" ht="12.75">
      <c r="B241" s="6" t="s">
        <v>826</v>
      </c>
      <c r="C241" s="7" t="s">
        <v>22</v>
      </c>
      <c r="D241" s="7" t="s">
        <v>17</v>
      </c>
      <c r="E241" s="7" t="s">
        <v>827</v>
      </c>
      <c r="F241" s="7" t="s">
        <v>472</v>
      </c>
      <c r="G241" s="7" t="s">
        <v>828</v>
      </c>
      <c r="H241" s="7" t="s">
        <v>829</v>
      </c>
      <c r="I241" s="8">
        <v>22</v>
      </c>
      <c r="J241" t="str">
        <f t="shared" si="14"/>
        <v>т</v>
      </c>
      <c r="L241" t="str">
        <f t="shared" si="17"/>
        <v>Розница</v>
      </c>
      <c r="M241" t="str">
        <f t="shared" si="15"/>
        <v xml:space="preserve">    Кисть</v>
      </c>
      <c r="N241">
        <f t="shared" si="16"/>
        <v>22</v>
      </c>
      <c r="P241" s="17"/>
      <c r="Q241" s="18">
        <v>0</v>
      </c>
    </row>
    <row r="242" spans="2:17" ht="12.75">
      <c r="B242" s="6" t="s">
        <v>830</v>
      </c>
      <c r="C242" s="7" t="s">
        <v>22</v>
      </c>
      <c r="D242" s="7" t="s">
        <v>831</v>
      </c>
      <c r="E242" s="7" t="s">
        <v>437</v>
      </c>
      <c r="F242" s="7" t="s">
        <v>77</v>
      </c>
      <c r="G242" s="7" t="s">
        <v>832</v>
      </c>
      <c r="H242" s="7" t="s">
        <v>833</v>
      </c>
      <c r="I242" s="8">
        <v>60</v>
      </c>
      <c r="J242" t="str">
        <f t="shared" si="14"/>
        <v>т</v>
      </c>
      <c r="L242" t="str">
        <f t="shared" si="17"/>
        <v>Розница</v>
      </c>
      <c r="M242" t="str">
        <f t="shared" si="15"/>
        <v xml:space="preserve">    Навес большой, пара</v>
      </c>
      <c r="N242">
        <f t="shared" si="16"/>
        <v>60</v>
      </c>
      <c r="P242" s="17" t="s">
        <v>1354</v>
      </c>
      <c r="Q242" s="18">
        <v>1971.43</v>
      </c>
    </row>
    <row r="243" spans="2:17" ht="12.75">
      <c r="B243" s="6" t="s">
        <v>834</v>
      </c>
      <c r="C243" s="7" t="s">
        <v>16</v>
      </c>
      <c r="D243" s="7" t="s">
        <v>831</v>
      </c>
      <c r="E243" s="7" t="s">
        <v>835</v>
      </c>
      <c r="F243" s="7" t="s">
        <v>835</v>
      </c>
      <c r="G243" s="7" t="s">
        <v>836</v>
      </c>
      <c r="H243" s="7" t="s">
        <v>837</v>
      </c>
      <c r="I243" s="8">
        <v>26</v>
      </c>
      <c r="J243" t="str">
        <f t="shared" si="14"/>
        <v>т</v>
      </c>
      <c r="L243" t="str">
        <f t="shared" si="17"/>
        <v>Розница</v>
      </c>
      <c r="M243" t="str">
        <f t="shared" si="15"/>
        <v xml:space="preserve">    Навес малый, пара</v>
      </c>
      <c r="N243">
        <f t="shared" si="16"/>
        <v>26</v>
      </c>
      <c r="P243" s="17" t="s">
        <v>953</v>
      </c>
      <c r="Q243" s="18">
        <v>10027.530000000001</v>
      </c>
    </row>
    <row r="244" spans="2:17" ht="12.75">
      <c r="B244" s="6" t="s">
        <v>838</v>
      </c>
      <c r="C244" s="7" t="s">
        <v>16</v>
      </c>
      <c r="D244" s="7" t="s">
        <v>831</v>
      </c>
      <c r="E244" s="7" t="s">
        <v>240</v>
      </c>
      <c r="F244" s="7" t="s">
        <v>240</v>
      </c>
      <c r="G244" s="7" t="s">
        <v>839</v>
      </c>
      <c r="H244" s="7" t="s">
        <v>840</v>
      </c>
      <c r="I244" s="8">
        <v>15</v>
      </c>
      <c r="J244" t="str">
        <f t="shared" si="14"/>
        <v>т</v>
      </c>
      <c r="L244" t="str">
        <f t="shared" si="17"/>
        <v>Розница</v>
      </c>
      <c r="M244" t="str">
        <f t="shared" si="15"/>
        <v xml:space="preserve">    Засов малый</v>
      </c>
      <c r="N244">
        <f t="shared" si="16"/>
        <v>15</v>
      </c>
      <c r="P244" s="17" t="s">
        <v>993</v>
      </c>
      <c r="Q244" s="18">
        <v>12173.76</v>
      </c>
    </row>
    <row r="245" spans="2:17" ht="12.75">
      <c r="B245" s="6" t="s">
        <v>841</v>
      </c>
      <c r="C245" s="7" t="s">
        <v>16</v>
      </c>
      <c r="D245" s="7" t="s">
        <v>831</v>
      </c>
      <c r="E245" s="7" t="s">
        <v>199</v>
      </c>
      <c r="F245" s="7" t="s">
        <v>199</v>
      </c>
      <c r="G245" s="7" t="s">
        <v>842</v>
      </c>
      <c r="H245" s="7" t="s">
        <v>843</v>
      </c>
      <c r="I245" s="8">
        <v>17</v>
      </c>
      <c r="J245" t="str">
        <f t="shared" si="14"/>
        <v>т</v>
      </c>
      <c r="L245" t="str">
        <f t="shared" si="17"/>
        <v>Розница</v>
      </c>
      <c r="M245" t="str">
        <f t="shared" si="15"/>
        <v xml:space="preserve">    Засов большой</v>
      </c>
      <c r="N245">
        <f t="shared" si="16"/>
        <v>17</v>
      </c>
      <c r="P245" s="17" t="s">
        <v>974</v>
      </c>
      <c r="Q245" s="18">
        <v>1391.29</v>
      </c>
    </row>
    <row r="246" spans="2:17" ht="12.75">
      <c r="B246" s="6" t="s">
        <v>844</v>
      </c>
      <c r="C246" s="7" t="s">
        <v>16</v>
      </c>
      <c r="D246" s="7" t="s">
        <v>17</v>
      </c>
      <c r="E246" s="7" t="s">
        <v>845</v>
      </c>
      <c r="F246" s="7" t="s">
        <v>845</v>
      </c>
      <c r="G246" s="7" t="s">
        <v>846</v>
      </c>
      <c r="H246" s="7" t="s">
        <v>845</v>
      </c>
      <c r="I246" s="7" t="s">
        <v>29</v>
      </c>
      <c r="J246" t="str">
        <f t="shared" si="14"/>
        <v>т</v>
      </c>
      <c r="L246" t="str">
        <f t="shared" si="17"/>
        <v>Розница</v>
      </c>
      <c r="M246" t="str">
        <f t="shared" si="15"/>
        <v xml:space="preserve">    Замок на калитку Кале</v>
      </c>
      <c r="N246" t="e">
        <f t="shared" si="16"/>
        <v>#VALUE!</v>
      </c>
      <c r="P246" s="17" t="s">
        <v>1313</v>
      </c>
      <c r="Q246" s="18">
        <v>1478.24</v>
      </c>
    </row>
    <row r="247" spans="2:17" ht="12.75">
      <c r="B247" s="6" t="s">
        <v>847</v>
      </c>
      <c r="C247" s="7" t="s">
        <v>16</v>
      </c>
      <c r="D247" s="7" t="s">
        <v>17</v>
      </c>
      <c r="E247" s="7" t="s">
        <v>472</v>
      </c>
      <c r="F247" s="7" t="s">
        <v>472</v>
      </c>
      <c r="G247" s="7" t="s">
        <v>848</v>
      </c>
      <c r="H247" s="7" t="s">
        <v>240</v>
      </c>
      <c r="I247" s="8">
        <v>20</v>
      </c>
      <c r="J247" t="str">
        <f t="shared" si="14"/>
        <v>т</v>
      </c>
      <c r="L247" t="str">
        <f t="shared" si="17"/>
        <v>Розница</v>
      </c>
      <c r="M247" t="str">
        <f t="shared" si="15"/>
        <v xml:space="preserve">    Ручка двухсторонняя на калитку</v>
      </c>
      <c r="N247">
        <f t="shared" si="16"/>
        <v>20</v>
      </c>
      <c r="P247" s="17" t="s">
        <v>958</v>
      </c>
      <c r="Q247" s="18">
        <v>15072.26</v>
      </c>
    </row>
    <row r="248" spans="2:17" ht="12.75">
      <c r="B248" s="6" t="s">
        <v>849</v>
      </c>
      <c r="C248" s="7" t="s">
        <v>16</v>
      </c>
      <c r="D248" s="7" t="s">
        <v>831</v>
      </c>
      <c r="E248" s="7" t="s">
        <v>850</v>
      </c>
      <c r="F248" s="7" t="s">
        <v>850</v>
      </c>
      <c r="G248" s="7" t="s">
        <v>851</v>
      </c>
      <c r="H248" s="7" t="s">
        <v>852</v>
      </c>
      <c r="I248" s="8">
        <v>11.8</v>
      </c>
      <c r="J248" t="str">
        <f t="shared" si="14"/>
        <v>т</v>
      </c>
      <c r="L248" t="str">
        <f t="shared" si="17"/>
        <v>Розница</v>
      </c>
      <c r="M248" t="str">
        <f t="shared" si="15"/>
        <v xml:space="preserve">    Проушина для замка навесного</v>
      </c>
      <c r="N248">
        <f t="shared" si="16"/>
        <v>11.8</v>
      </c>
      <c r="P248" s="17" t="s">
        <v>495</v>
      </c>
      <c r="Q248" s="18">
        <v>6086.88</v>
      </c>
    </row>
    <row r="249" spans="2:17" ht="12.75">
      <c r="B249" s="6" t="s">
        <v>373</v>
      </c>
      <c r="C249" s="7" t="s">
        <v>770</v>
      </c>
      <c r="D249" s="7" t="s">
        <v>17</v>
      </c>
      <c r="E249" s="7" t="s">
        <v>853</v>
      </c>
      <c r="F249" s="7" t="s">
        <v>854</v>
      </c>
      <c r="G249" s="7" t="s">
        <v>855</v>
      </c>
      <c r="H249" s="7" t="s">
        <v>856</v>
      </c>
      <c r="I249" s="8">
        <v>133.5</v>
      </c>
      <c r="J249" t="str">
        <f t="shared" si="14"/>
        <v>т</v>
      </c>
      <c r="L249" t="str">
        <f t="shared" si="17"/>
        <v>Розница</v>
      </c>
      <c r="M249" t="str">
        <f t="shared" si="15"/>
        <v xml:space="preserve">    Саморез мет. 4,8х19 коричневый 8017</v>
      </c>
      <c r="N249">
        <f t="shared" si="16"/>
        <v>133.5</v>
      </c>
      <c r="P249" s="17" t="s">
        <v>1285</v>
      </c>
      <c r="Q249" s="18">
        <v>10538.74</v>
      </c>
    </row>
    <row r="250" spans="2:17" ht="12.75">
      <c r="B250" s="6" t="s">
        <v>857</v>
      </c>
      <c r="C250" s="7" t="s">
        <v>858</v>
      </c>
      <c r="D250" s="7" t="s">
        <v>32</v>
      </c>
      <c r="E250" s="7" t="s">
        <v>369</v>
      </c>
      <c r="F250" s="7" t="s">
        <v>859</v>
      </c>
      <c r="G250" s="7" t="s">
        <v>860</v>
      </c>
      <c r="H250" s="7" t="s">
        <v>861</v>
      </c>
      <c r="I250" s="8">
        <v>759.16</v>
      </c>
      <c r="J250" t="str">
        <f t="shared" si="14"/>
        <v>т</v>
      </c>
      <c r="L250" t="str">
        <f t="shared" si="17"/>
        <v>Розница</v>
      </c>
      <c r="M250" t="str">
        <f t="shared" si="15"/>
        <v xml:space="preserve">    Планка облицовочная коричневая RAL 8017</v>
      </c>
      <c r="N250">
        <f t="shared" si="16"/>
        <v>759.16</v>
      </c>
      <c r="P250" s="17" t="s">
        <v>966</v>
      </c>
      <c r="Q250" s="18">
        <v>15782.3</v>
      </c>
    </row>
    <row r="251" spans="2:17" ht="12.75">
      <c r="B251" s="6" t="s">
        <v>862</v>
      </c>
      <c r="C251" s="7" t="s">
        <v>682</v>
      </c>
      <c r="D251" s="7" t="s">
        <v>32</v>
      </c>
      <c r="E251" s="7" t="s">
        <v>42</v>
      </c>
      <c r="F251" s="7" t="s">
        <v>199</v>
      </c>
      <c r="G251" s="7" t="s">
        <v>863</v>
      </c>
      <c r="H251" s="7" t="s">
        <v>864</v>
      </c>
      <c r="I251" s="8">
        <v>18.899999999999999</v>
      </c>
      <c r="J251" t="str">
        <f t="shared" si="14"/>
        <v>т</v>
      </c>
      <c r="L251" t="str">
        <f t="shared" si="17"/>
        <v>Розница</v>
      </c>
      <c r="M251" t="str">
        <f t="shared" si="15"/>
        <v xml:space="preserve">    Арматура 12</v>
      </c>
      <c r="N251">
        <f t="shared" si="16"/>
        <v>18.899999999999999</v>
      </c>
      <c r="P251" s="17" t="s">
        <v>939</v>
      </c>
      <c r="Q251" s="18">
        <v>6363.43</v>
      </c>
    </row>
    <row r="252" spans="2:17" ht="12.75">
      <c r="B252" s="6" t="s">
        <v>93</v>
      </c>
      <c r="C252" s="7" t="s">
        <v>16</v>
      </c>
      <c r="D252" s="7" t="s">
        <v>17</v>
      </c>
      <c r="E252" s="7" t="s">
        <v>865</v>
      </c>
      <c r="F252" s="7" t="s">
        <v>865</v>
      </c>
      <c r="G252" s="7" t="s">
        <v>29</v>
      </c>
      <c r="H252" s="7" t="s">
        <v>29</v>
      </c>
      <c r="I252" s="8">
        <v>3715.4</v>
      </c>
      <c r="J252" t="str">
        <f t="shared" si="14"/>
        <v>т</v>
      </c>
      <c r="L252" t="str">
        <f t="shared" si="17"/>
        <v>Розница</v>
      </c>
      <c r="M252" t="str">
        <f t="shared" si="15"/>
        <v xml:space="preserve">    Посредничество</v>
      </c>
      <c r="N252">
        <f t="shared" si="16"/>
        <v>3715.4</v>
      </c>
      <c r="P252" s="17" t="s">
        <v>982</v>
      </c>
      <c r="Q252" s="18">
        <v>12591.19</v>
      </c>
    </row>
    <row r="253" spans="2:17" ht="12.75">
      <c r="B253" s="4" t="s">
        <v>866</v>
      </c>
      <c r="C253" s="9" t="s">
        <v>12</v>
      </c>
      <c r="D253" s="9"/>
      <c r="E253" s="10" t="s">
        <v>867</v>
      </c>
      <c r="F253" s="10"/>
      <c r="G253" s="10" t="s">
        <v>868</v>
      </c>
      <c r="H253" s="10"/>
      <c r="I253" s="5">
        <v>10355.33</v>
      </c>
      <c r="J253" t="str">
        <f t="shared" si="14"/>
        <v>н</v>
      </c>
      <c r="L253" t="str">
        <f t="shared" si="17"/>
        <v>Розница</v>
      </c>
      <c r="M253" t="str">
        <f t="shared" si="15"/>
        <v/>
      </c>
      <c r="N253">
        <f t="shared" si="16"/>
        <v>0</v>
      </c>
      <c r="P253" s="17" t="s">
        <v>1399</v>
      </c>
      <c r="Q253" s="18">
        <v>9889.09</v>
      </c>
    </row>
    <row r="254" spans="2:17" ht="12.75">
      <c r="B254" s="6" t="s">
        <v>192</v>
      </c>
      <c r="C254" s="7" t="s">
        <v>710</v>
      </c>
      <c r="D254" s="7" t="s">
        <v>66</v>
      </c>
      <c r="E254" s="7" t="s">
        <v>869</v>
      </c>
      <c r="F254" s="7" t="s">
        <v>870</v>
      </c>
      <c r="G254" s="7" t="s">
        <v>871</v>
      </c>
      <c r="H254" s="7" t="s">
        <v>872</v>
      </c>
      <c r="I254" s="8">
        <v>5127.6499999999996</v>
      </c>
      <c r="J254" t="str">
        <f t="shared" si="14"/>
        <v>т</v>
      </c>
      <c r="L254" t="str">
        <f t="shared" si="17"/>
        <v>Розница</v>
      </c>
      <c r="M254" t="str">
        <f t="shared" si="15"/>
        <v xml:space="preserve">    Мет.черепица коричн. RAL 8017</v>
      </c>
      <c r="N254">
        <f t="shared" si="16"/>
        <v>5127.6499999999996</v>
      </c>
      <c r="P254" s="16" t="s">
        <v>1508</v>
      </c>
      <c r="Q254" s="18" t="e">
        <v>#VALUE!</v>
      </c>
    </row>
    <row r="255" spans="2:17" ht="12.75">
      <c r="B255" s="6" t="s">
        <v>643</v>
      </c>
      <c r="C255" s="7" t="s">
        <v>644</v>
      </c>
      <c r="D255" s="7" t="s">
        <v>32</v>
      </c>
      <c r="E255" s="7" t="s">
        <v>873</v>
      </c>
      <c r="F255" s="7" t="s">
        <v>874</v>
      </c>
      <c r="G255" s="7" t="s">
        <v>875</v>
      </c>
      <c r="H255" s="7" t="s">
        <v>876</v>
      </c>
      <c r="I255" s="8">
        <v>2033.22</v>
      </c>
      <c r="J255" t="str">
        <f t="shared" si="14"/>
        <v>т</v>
      </c>
      <c r="L255" t="str">
        <f t="shared" si="17"/>
        <v>Розница</v>
      </c>
      <c r="M255" t="str">
        <f t="shared" si="15"/>
        <v xml:space="preserve">    8017 RAL констр. 430мм коричн.</v>
      </c>
      <c r="N255">
        <f t="shared" si="16"/>
        <v>2033.22</v>
      </c>
    </row>
    <row r="256" spans="2:17" ht="12.75">
      <c r="B256" s="6" t="s">
        <v>447</v>
      </c>
      <c r="C256" s="7" t="s">
        <v>535</v>
      </c>
      <c r="D256" s="7" t="s">
        <v>32</v>
      </c>
      <c r="E256" s="7" t="s">
        <v>877</v>
      </c>
      <c r="F256" s="7" t="s">
        <v>878</v>
      </c>
      <c r="G256" s="7" t="s">
        <v>879</v>
      </c>
      <c r="H256" s="7" t="s">
        <v>880</v>
      </c>
      <c r="I256" s="8">
        <v>1452.09</v>
      </c>
      <c r="J256" t="str">
        <f t="shared" si="14"/>
        <v>т</v>
      </c>
      <c r="L256" t="str">
        <f t="shared" si="17"/>
        <v>Розница</v>
      </c>
      <c r="M256" t="str">
        <f t="shared" si="15"/>
        <v xml:space="preserve">    8017 RAL констр. 215мм коричн.</v>
      </c>
      <c r="N256">
        <f t="shared" si="16"/>
        <v>1452.09</v>
      </c>
    </row>
    <row r="257" spans="2:14" ht="12.75">
      <c r="B257" s="6" t="s">
        <v>441</v>
      </c>
      <c r="C257" s="7" t="s">
        <v>881</v>
      </c>
      <c r="D257" s="7" t="s">
        <v>32</v>
      </c>
      <c r="E257" s="7" t="s">
        <v>882</v>
      </c>
      <c r="F257" s="7" t="s">
        <v>883</v>
      </c>
      <c r="G257" s="7" t="s">
        <v>884</v>
      </c>
      <c r="H257" s="7" t="s">
        <v>885</v>
      </c>
      <c r="I257" s="8">
        <v>1742.37</v>
      </c>
      <c r="J257" t="str">
        <f t="shared" si="14"/>
        <v>т</v>
      </c>
      <c r="L257" t="str">
        <f t="shared" si="17"/>
        <v>Розница</v>
      </c>
      <c r="M257" t="str">
        <f t="shared" si="15"/>
        <v xml:space="preserve">    8017 RAL констр. 200мм коричн.</v>
      </c>
      <c r="N257">
        <f t="shared" si="16"/>
        <v>1742.37</v>
      </c>
    </row>
    <row r="258" spans="2:14" ht="12.75">
      <c r="B258" s="4" t="s">
        <v>886</v>
      </c>
      <c r="C258" s="9" t="s">
        <v>12</v>
      </c>
      <c r="D258" s="9"/>
      <c r="E258" s="10" t="s">
        <v>60</v>
      </c>
      <c r="F258" s="10"/>
      <c r="G258" s="10" t="s">
        <v>887</v>
      </c>
      <c r="H258" s="10"/>
      <c r="I258" s="5">
        <v>1853.45</v>
      </c>
      <c r="J258" t="str">
        <f t="shared" si="14"/>
        <v>н</v>
      </c>
      <c r="L258" t="str">
        <f t="shared" si="17"/>
        <v>Розница</v>
      </c>
      <c r="M258" t="str">
        <f t="shared" si="15"/>
        <v/>
      </c>
      <c r="N258">
        <f t="shared" si="16"/>
        <v>0</v>
      </c>
    </row>
    <row r="259" spans="2:14" ht="12.75">
      <c r="B259" s="6" t="s">
        <v>192</v>
      </c>
      <c r="C259" s="7" t="s">
        <v>888</v>
      </c>
      <c r="D259" s="7" t="s">
        <v>66</v>
      </c>
      <c r="E259" s="7" t="s">
        <v>889</v>
      </c>
      <c r="F259" s="7" t="s">
        <v>890</v>
      </c>
      <c r="G259" s="7" t="s">
        <v>871</v>
      </c>
      <c r="H259" s="7" t="s">
        <v>891</v>
      </c>
      <c r="I259" s="8">
        <v>1353.45</v>
      </c>
      <c r="J259" t="str">
        <f t="shared" si="14"/>
        <v>т</v>
      </c>
      <c r="L259" t="str">
        <f t="shared" si="17"/>
        <v>Розница</v>
      </c>
      <c r="M259" t="str">
        <f t="shared" si="15"/>
        <v xml:space="preserve">    Мет.черепица коричн. RAL 8017</v>
      </c>
      <c r="N259">
        <f t="shared" si="16"/>
        <v>1353.45</v>
      </c>
    </row>
    <row r="260" spans="2:14" ht="12.75">
      <c r="B260" s="6" t="s">
        <v>27</v>
      </c>
      <c r="C260" s="7" t="s">
        <v>16</v>
      </c>
      <c r="D260" s="7" t="s">
        <v>17</v>
      </c>
      <c r="E260" s="7" t="s">
        <v>269</v>
      </c>
      <c r="F260" s="7" t="s">
        <v>269</v>
      </c>
      <c r="G260" s="7" t="s">
        <v>29</v>
      </c>
      <c r="H260" s="7" t="s">
        <v>29</v>
      </c>
      <c r="I260" s="8">
        <v>400</v>
      </c>
      <c r="J260" t="str">
        <f t="shared" si="14"/>
        <v>т</v>
      </c>
      <c r="L260" t="str">
        <f t="shared" si="17"/>
        <v>Розница</v>
      </c>
      <c r="M260" t="str">
        <f t="shared" si="15"/>
        <v xml:space="preserve">    Доставка товара</v>
      </c>
      <c r="N260">
        <f t="shared" si="16"/>
        <v>400</v>
      </c>
    </row>
    <row r="261" spans="2:14" ht="12.75">
      <c r="B261" s="6" t="s">
        <v>511</v>
      </c>
      <c r="C261" s="7" t="s">
        <v>734</v>
      </c>
      <c r="D261" s="7" t="s">
        <v>17</v>
      </c>
      <c r="E261" s="7" t="s">
        <v>853</v>
      </c>
      <c r="F261" s="7" t="s">
        <v>77</v>
      </c>
      <c r="G261" s="7" t="s">
        <v>513</v>
      </c>
      <c r="H261" s="7" t="s">
        <v>619</v>
      </c>
      <c r="I261" s="8">
        <v>100</v>
      </c>
      <c r="J261" t="str">
        <f t="shared" si="14"/>
        <v>т</v>
      </c>
      <c r="L261" t="str">
        <f t="shared" si="17"/>
        <v>Розница</v>
      </c>
      <c r="M261" t="str">
        <f t="shared" si="15"/>
        <v xml:space="preserve">    Саморез 4,8х35 коричневый 8017</v>
      </c>
      <c r="N261">
        <f t="shared" si="16"/>
        <v>100</v>
      </c>
    </row>
    <row r="262" spans="2:14" ht="12.75">
      <c r="B262" s="4" t="s">
        <v>892</v>
      </c>
      <c r="C262" s="9" t="s">
        <v>12</v>
      </c>
      <c r="D262" s="9"/>
      <c r="E262" s="10" t="s">
        <v>893</v>
      </c>
      <c r="F262" s="10"/>
      <c r="G262" s="10" t="s">
        <v>894</v>
      </c>
      <c r="H262" s="10"/>
      <c r="I262" s="5">
        <v>5254.2</v>
      </c>
      <c r="J262" t="str">
        <f t="shared" ref="J262:J325" si="18">IF(LEFTB(B262,11)="Расх. накл.","н","т")</f>
        <v>н</v>
      </c>
      <c r="L262" t="str">
        <f t="shared" si="17"/>
        <v>Розница</v>
      </c>
      <c r="M262" t="str">
        <f t="shared" ref="M262:M325" si="19">IF($J262="н","",$B262)</f>
        <v/>
      </c>
      <c r="N262">
        <f t="shared" ref="N262:N325" si="20">IF($J262="н",0,VALUE(SUBSTITUTE($I262,".",",")))</f>
        <v>0</v>
      </c>
    </row>
    <row r="263" spans="2:14" ht="12.75">
      <c r="B263" s="6" t="s">
        <v>257</v>
      </c>
      <c r="C263" s="7" t="s">
        <v>895</v>
      </c>
      <c r="D263" s="7" t="s">
        <v>66</v>
      </c>
      <c r="E263" s="7" t="s">
        <v>896</v>
      </c>
      <c r="F263" s="7" t="s">
        <v>897</v>
      </c>
      <c r="G263" s="7" t="s">
        <v>898</v>
      </c>
      <c r="H263" s="7" t="s">
        <v>894</v>
      </c>
      <c r="I263" s="8">
        <v>4554.2</v>
      </c>
      <c r="J263" t="str">
        <f t="shared" si="18"/>
        <v>т</v>
      </c>
      <c r="L263" t="str">
        <f t="shared" si="17"/>
        <v>Розница</v>
      </c>
      <c r="M263" t="str">
        <f t="shared" si="19"/>
        <v xml:space="preserve">    Металл коричневый RAL 8017, 1250мм</v>
      </c>
      <c r="N263">
        <f t="shared" si="20"/>
        <v>4554.2</v>
      </c>
    </row>
    <row r="264" spans="2:14" ht="12.75">
      <c r="B264" s="6" t="s">
        <v>27</v>
      </c>
      <c r="C264" s="7" t="s">
        <v>16</v>
      </c>
      <c r="D264" s="7" t="s">
        <v>17</v>
      </c>
      <c r="E264" s="7" t="s">
        <v>251</v>
      </c>
      <c r="F264" s="7" t="s">
        <v>251</v>
      </c>
      <c r="G264" s="7" t="s">
        <v>29</v>
      </c>
      <c r="H264" s="7" t="s">
        <v>29</v>
      </c>
      <c r="I264" s="8">
        <v>700</v>
      </c>
      <c r="J264" t="str">
        <f t="shared" si="18"/>
        <v>т</v>
      </c>
      <c r="L264" t="str">
        <f t="shared" si="17"/>
        <v>Розница</v>
      </c>
      <c r="M264" t="str">
        <f t="shared" si="19"/>
        <v xml:space="preserve">    Доставка товара</v>
      </c>
      <c r="N264">
        <f t="shared" si="20"/>
        <v>700</v>
      </c>
    </row>
    <row r="265" spans="2:14" ht="12.75">
      <c r="B265" s="4" t="s">
        <v>899</v>
      </c>
      <c r="C265" s="9" t="s">
        <v>279</v>
      </c>
      <c r="D265" s="9"/>
      <c r="E265" s="10" t="s">
        <v>900</v>
      </c>
      <c r="F265" s="10"/>
      <c r="G265" s="10" t="s">
        <v>901</v>
      </c>
      <c r="H265" s="10"/>
      <c r="I265" s="5">
        <v>2230.16</v>
      </c>
      <c r="J265" t="str">
        <f t="shared" si="18"/>
        <v>н</v>
      </c>
      <c r="L265" t="str">
        <f t="shared" si="17"/>
        <v>Евро Стиль</v>
      </c>
      <c r="M265" t="str">
        <f t="shared" si="19"/>
        <v/>
      </c>
      <c r="N265">
        <f t="shared" si="20"/>
        <v>0</v>
      </c>
    </row>
    <row r="266" spans="2:14" ht="12.75">
      <c r="B266" s="6" t="s">
        <v>902</v>
      </c>
      <c r="C266" s="7" t="s">
        <v>903</v>
      </c>
      <c r="D266" s="7" t="s">
        <v>32</v>
      </c>
      <c r="E266" s="7" t="s">
        <v>904</v>
      </c>
      <c r="F266" s="7" t="s">
        <v>905</v>
      </c>
      <c r="G266" s="7" t="s">
        <v>906</v>
      </c>
      <c r="H266" s="7" t="s">
        <v>907</v>
      </c>
      <c r="I266" s="8">
        <v>2105.5700000000002</v>
      </c>
      <c r="J266" t="str">
        <f t="shared" si="18"/>
        <v>т</v>
      </c>
      <c r="L266" t="str">
        <f t="shared" si="17"/>
        <v>Евро Стиль</v>
      </c>
      <c r="M266" t="str">
        <f t="shared" si="19"/>
        <v xml:space="preserve">    Отлив 300мм белый 1стор.</v>
      </c>
      <c r="N266">
        <f t="shared" si="20"/>
        <v>2105.5700000000002</v>
      </c>
    </row>
    <row r="267" spans="2:14" ht="12.75">
      <c r="B267" s="6" t="s">
        <v>908</v>
      </c>
      <c r="C267" s="7" t="s">
        <v>909</v>
      </c>
      <c r="D267" s="7" t="s">
        <v>32</v>
      </c>
      <c r="E267" s="7" t="s">
        <v>910</v>
      </c>
      <c r="F267" s="7" t="s">
        <v>911</v>
      </c>
      <c r="G267" s="7" t="s">
        <v>912</v>
      </c>
      <c r="H267" s="7" t="s">
        <v>913</v>
      </c>
      <c r="I267" s="8">
        <v>99.09</v>
      </c>
      <c r="J267" t="str">
        <f t="shared" si="18"/>
        <v>т</v>
      </c>
      <c r="L267" t="str">
        <f t="shared" si="17"/>
        <v>Евро Стиль</v>
      </c>
      <c r="M267" t="str">
        <f t="shared" si="19"/>
        <v xml:space="preserve">    Отлив 200мм белый 1стор.</v>
      </c>
      <c r="N267">
        <f t="shared" si="20"/>
        <v>99.09</v>
      </c>
    </row>
    <row r="268" spans="2:14" ht="12.75">
      <c r="B268" s="6" t="s">
        <v>914</v>
      </c>
      <c r="C268" s="7" t="s">
        <v>915</v>
      </c>
      <c r="D268" s="7" t="s">
        <v>32</v>
      </c>
      <c r="E268" s="7" t="s">
        <v>916</v>
      </c>
      <c r="F268" s="7" t="s">
        <v>496</v>
      </c>
      <c r="G268" s="7" t="s">
        <v>917</v>
      </c>
      <c r="H268" s="7" t="s">
        <v>918</v>
      </c>
      <c r="I268" s="8">
        <v>25.5</v>
      </c>
      <c r="J268" t="str">
        <f t="shared" si="18"/>
        <v>т</v>
      </c>
      <c r="L268" t="str">
        <f t="shared" si="17"/>
        <v>Евро Стиль</v>
      </c>
      <c r="M268" t="str">
        <f t="shared" si="19"/>
        <v xml:space="preserve">    Отлив 100мм белый 1стор.</v>
      </c>
      <c r="N268">
        <f t="shared" si="20"/>
        <v>25.5</v>
      </c>
    </row>
    <row r="269" spans="2:14" ht="12.75">
      <c r="B269" s="4" t="s">
        <v>919</v>
      </c>
      <c r="C269" s="9" t="s">
        <v>12</v>
      </c>
      <c r="D269" s="9"/>
      <c r="E269" s="10" t="s">
        <v>920</v>
      </c>
      <c r="F269" s="10"/>
      <c r="G269" s="10" t="s">
        <v>921</v>
      </c>
      <c r="H269" s="10"/>
      <c r="I269" s="5">
        <v>398.56</v>
      </c>
      <c r="J269" t="str">
        <f t="shared" si="18"/>
        <v>н</v>
      </c>
      <c r="L269" t="str">
        <f t="shared" si="17"/>
        <v>Розница</v>
      </c>
      <c r="M269" t="str">
        <f t="shared" si="19"/>
        <v/>
      </c>
      <c r="N269">
        <f t="shared" si="20"/>
        <v>0</v>
      </c>
    </row>
    <row r="270" spans="2:14" ht="12.75">
      <c r="B270" s="6" t="s">
        <v>922</v>
      </c>
      <c r="C270" s="7" t="s">
        <v>682</v>
      </c>
      <c r="D270" s="7" t="s">
        <v>32</v>
      </c>
      <c r="E270" s="7" t="s">
        <v>923</v>
      </c>
      <c r="F270" s="7" t="s">
        <v>854</v>
      </c>
      <c r="G270" s="7" t="s">
        <v>924</v>
      </c>
      <c r="H270" s="7" t="s">
        <v>925</v>
      </c>
      <c r="I270" s="8">
        <v>338.08</v>
      </c>
      <c r="J270" t="str">
        <f t="shared" si="18"/>
        <v>т</v>
      </c>
      <c r="L270" t="str">
        <f t="shared" si="17"/>
        <v>Розница</v>
      </c>
      <c r="M270" t="str">
        <f t="shared" si="19"/>
        <v xml:space="preserve">    8017 Отлив 280мм коричн.</v>
      </c>
      <c r="N270">
        <f t="shared" si="20"/>
        <v>338.08</v>
      </c>
    </row>
    <row r="271" spans="2:14" ht="12.75">
      <c r="B271" s="6" t="s">
        <v>926</v>
      </c>
      <c r="C271" s="7" t="s">
        <v>927</v>
      </c>
      <c r="D271" s="7" t="s">
        <v>32</v>
      </c>
      <c r="E271" s="7" t="s">
        <v>928</v>
      </c>
      <c r="F271" s="7" t="s">
        <v>840</v>
      </c>
      <c r="G271" s="7" t="s">
        <v>929</v>
      </c>
      <c r="H271" s="7" t="s">
        <v>930</v>
      </c>
      <c r="I271" s="8">
        <v>33.340000000000003</v>
      </c>
      <c r="J271" t="str">
        <f t="shared" si="18"/>
        <v>т</v>
      </c>
      <c r="L271" t="str">
        <f t="shared" si="17"/>
        <v>Розница</v>
      </c>
      <c r="M271" t="str">
        <f t="shared" si="19"/>
        <v xml:space="preserve">    Отлив  80мм белый 1стор.</v>
      </c>
      <c r="N271">
        <f t="shared" si="20"/>
        <v>33.340000000000003</v>
      </c>
    </row>
    <row r="272" spans="2:14" ht="12.75">
      <c r="B272" s="6" t="s">
        <v>931</v>
      </c>
      <c r="C272" s="7" t="s">
        <v>927</v>
      </c>
      <c r="D272" s="7" t="s">
        <v>32</v>
      </c>
      <c r="E272" s="7" t="s">
        <v>42</v>
      </c>
      <c r="F272" s="7" t="s">
        <v>932</v>
      </c>
      <c r="G272" s="7" t="s">
        <v>933</v>
      </c>
      <c r="H272" s="7" t="s">
        <v>934</v>
      </c>
      <c r="I272" s="8">
        <v>27.14</v>
      </c>
      <c r="J272" t="str">
        <f t="shared" si="18"/>
        <v>т</v>
      </c>
      <c r="L272" t="str">
        <f t="shared" si="17"/>
        <v>Розница</v>
      </c>
      <c r="M272" t="str">
        <f t="shared" si="19"/>
        <v xml:space="preserve">    Отлив  60мм белый 1стор.</v>
      </c>
      <c r="N272">
        <f t="shared" si="20"/>
        <v>27.14</v>
      </c>
    </row>
    <row r="273" spans="2:14" ht="12.75">
      <c r="B273" s="4" t="s">
        <v>935</v>
      </c>
      <c r="C273" s="9" t="s">
        <v>936</v>
      </c>
      <c r="D273" s="9"/>
      <c r="E273" s="10" t="s">
        <v>937</v>
      </c>
      <c r="F273" s="10"/>
      <c r="G273" s="10" t="s">
        <v>938</v>
      </c>
      <c r="H273" s="10"/>
      <c r="I273" s="5">
        <v>15217.53</v>
      </c>
      <c r="J273" t="str">
        <f t="shared" si="18"/>
        <v>н</v>
      </c>
      <c r="L273" t="str">
        <f t="shared" si="17"/>
        <v>Витражи</v>
      </c>
      <c r="M273" t="str">
        <f t="shared" si="19"/>
        <v/>
      </c>
      <c r="N273">
        <f t="shared" si="20"/>
        <v>0</v>
      </c>
    </row>
    <row r="274" spans="2:14" ht="12.75">
      <c r="B274" s="6" t="s">
        <v>939</v>
      </c>
      <c r="C274" s="7" t="s">
        <v>400</v>
      </c>
      <c r="D274" s="7" t="s">
        <v>32</v>
      </c>
      <c r="E274" s="7" t="s">
        <v>940</v>
      </c>
      <c r="F274" s="7" t="s">
        <v>364</v>
      </c>
      <c r="G274" s="7" t="s">
        <v>941</v>
      </c>
      <c r="H274" s="7" t="s">
        <v>942</v>
      </c>
      <c r="I274" s="8">
        <v>438.4</v>
      </c>
      <c r="J274" t="str">
        <f t="shared" si="18"/>
        <v>т</v>
      </c>
      <c r="L274" t="str">
        <f t="shared" si="17"/>
        <v>Витражи</v>
      </c>
      <c r="M274" t="str">
        <f t="shared" si="19"/>
        <v xml:space="preserve">    Штрипс 280 белый</v>
      </c>
      <c r="N274">
        <f t="shared" si="20"/>
        <v>438.4</v>
      </c>
    </row>
    <row r="275" spans="2:14" ht="12.75">
      <c r="B275" s="6" t="s">
        <v>943</v>
      </c>
      <c r="C275" s="7" t="s">
        <v>406</v>
      </c>
      <c r="D275" s="7" t="s">
        <v>32</v>
      </c>
      <c r="E275" s="7" t="s">
        <v>944</v>
      </c>
      <c r="F275" s="7" t="s">
        <v>945</v>
      </c>
      <c r="G275" s="7" t="s">
        <v>946</v>
      </c>
      <c r="H275" s="7" t="s">
        <v>947</v>
      </c>
      <c r="I275" s="8">
        <v>775.03</v>
      </c>
      <c r="J275" t="str">
        <f t="shared" si="18"/>
        <v>т</v>
      </c>
      <c r="L275" t="str">
        <f t="shared" si="17"/>
        <v>Витражи</v>
      </c>
      <c r="M275" t="str">
        <f t="shared" si="19"/>
        <v xml:space="preserve">    Штрипс 330 белый</v>
      </c>
      <c r="N275">
        <f t="shared" si="20"/>
        <v>775.03</v>
      </c>
    </row>
    <row r="276" spans="2:14" ht="12.75">
      <c r="B276" s="6" t="s">
        <v>490</v>
      </c>
      <c r="C276" s="7" t="s">
        <v>770</v>
      </c>
      <c r="D276" s="7" t="s">
        <v>32</v>
      </c>
      <c r="E276" s="7" t="s">
        <v>948</v>
      </c>
      <c r="F276" s="7" t="s">
        <v>949</v>
      </c>
      <c r="G276" s="7" t="s">
        <v>493</v>
      </c>
      <c r="H276" s="7" t="s">
        <v>950</v>
      </c>
      <c r="I276" s="8">
        <v>751.54</v>
      </c>
      <c r="J276" t="str">
        <f t="shared" si="18"/>
        <v>т</v>
      </c>
      <c r="L276" t="str">
        <f t="shared" si="17"/>
        <v>Витражи</v>
      </c>
      <c r="M276" t="str">
        <f t="shared" si="19"/>
        <v xml:space="preserve">    Штрипс 240 белый</v>
      </c>
      <c r="N276">
        <f t="shared" si="20"/>
        <v>751.54</v>
      </c>
    </row>
    <row r="277" spans="2:14" ht="12.75">
      <c r="B277" s="6" t="s">
        <v>485</v>
      </c>
      <c r="C277" s="7" t="s">
        <v>427</v>
      </c>
      <c r="D277" s="7" t="s">
        <v>32</v>
      </c>
      <c r="E277" s="7" t="s">
        <v>444</v>
      </c>
      <c r="F277" s="7" t="s">
        <v>951</v>
      </c>
      <c r="G277" s="7" t="s">
        <v>488</v>
      </c>
      <c r="H277" s="7" t="s">
        <v>952</v>
      </c>
      <c r="I277" s="8">
        <v>313.14</v>
      </c>
      <c r="J277" t="str">
        <f t="shared" si="18"/>
        <v>т</v>
      </c>
      <c r="L277" t="str">
        <f t="shared" si="17"/>
        <v>Витражи</v>
      </c>
      <c r="M277" t="str">
        <f t="shared" si="19"/>
        <v xml:space="preserve">    Штрипс 400 белый</v>
      </c>
      <c r="N277">
        <f t="shared" si="20"/>
        <v>313.14</v>
      </c>
    </row>
    <row r="278" spans="2:14" ht="12.75">
      <c r="B278" s="6" t="s">
        <v>953</v>
      </c>
      <c r="C278" s="7" t="s">
        <v>400</v>
      </c>
      <c r="D278" s="7" t="s">
        <v>32</v>
      </c>
      <c r="E278" s="7" t="s">
        <v>954</v>
      </c>
      <c r="F278" s="7" t="s">
        <v>955</v>
      </c>
      <c r="G278" s="7" t="s">
        <v>956</v>
      </c>
      <c r="H278" s="7" t="s">
        <v>957</v>
      </c>
      <c r="I278" s="8">
        <v>187.89</v>
      </c>
      <c r="J278" t="str">
        <f t="shared" si="18"/>
        <v>т</v>
      </c>
      <c r="L278" t="str">
        <f t="shared" si="17"/>
        <v>Витражи</v>
      </c>
      <c r="M278" t="str">
        <f t="shared" si="19"/>
        <v xml:space="preserve">    Штрипс 120 белый</v>
      </c>
      <c r="N278">
        <f t="shared" si="20"/>
        <v>187.89</v>
      </c>
    </row>
    <row r="279" spans="2:14" ht="12.75">
      <c r="B279" s="6" t="s">
        <v>958</v>
      </c>
      <c r="C279" s="7" t="s">
        <v>406</v>
      </c>
      <c r="D279" s="7" t="s">
        <v>32</v>
      </c>
      <c r="E279" s="7" t="s">
        <v>959</v>
      </c>
      <c r="F279" s="7" t="s">
        <v>960</v>
      </c>
      <c r="G279" s="7" t="s">
        <v>961</v>
      </c>
      <c r="H279" s="7" t="s">
        <v>962</v>
      </c>
      <c r="I279" s="8">
        <v>469.71</v>
      </c>
      <c r="J279" t="str">
        <f t="shared" si="18"/>
        <v>т</v>
      </c>
      <c r="L279" t="str">
        <f t="shared" si="17"/>
        <v>Витражи</v>
      </c>
      <c r="M279" t="str">
        <f t="shared" si="19"/>
        <v xml:space="preserve">    Штрипс 200 белый</v>
      </c>
      <c r="N279">
        <f t="shared" si="20"/>
        <v>469.71</v>
      </c>
    </row>
    <row r="280" spans="2:14" ht="12.75">
      <c r="B280" s="6" t="s">
        <v>963</v>
      </c>
      <c r="C280" s="7" t="s">
        <v>400</v>
      </c>
      <c r="D280" s="7" t="s">
        <v>32</v>
      </c>
      <c r="E280" s="7" t="s">
        <v>472</v>
      </c>
      <c r="F280" s="7" t="s">
        <v>53</v>
      </c>
      <c r="G280" s="7" t="s">
        <v>964</v>
      </c>
      <c r="H280" s="7" t="s">
        <v>965</v>
      </c>
      <c r="I280" s="8">
        <v>782.86</v>
      </c>
      <c r="J280" t="str">
        <f t="shared" si="18"/>
        <v>т</v>
      </c>
      <c r="L280" t="str">
        <f t="shared" si="17"/>
        <v>Витражи</v>
      </c>
      <c r="M280" t="str">
        <f t="shared" si="19"/>
        <v xml:space="preserve">    Штрипс 500 белый</v>
      </c>
      <c r="N280">
        <f t="shared" si="20"/>
        <v>782.86</v>
      </c>
    </row>
    <row r="281" spans="2:14" ht="12.75">
      <c r="B281" s="6" t="s">
        <v>966</v>
      </c>
      <c r="C281" s="7" t="s">
        <v>427</v>
      </c>
      <c r="D281" s="7" t="s">
        <v>32</v>
      </c>
      <c r="E281" s="7" t="s">
        <v>827</v>
      </c>
      <c r="F281" s="7" t="s">
        <v>967</v>
      </c>
      <c r="G281" s="7" t="s">
        <v>968</v>
      </c>
      <c r="H281" s="7" t="s">
        <v>969</v>
      </c>
      <c r="I281" s="8">
        <v>195.71</v>
      </c>
      <c r="J281" t="str">
        <f t="shared" si="18"/>
        <v>т</v>
      </c>
      <c r="L281" t="str">
        <f t="shared" si="17"/>
        <v>Витражи</v>
      </c>
      <c r="M281" t="str">
        <f t="shared" si="19"/>
        <v xml:space="preserve">    Штрипс 250 белый</v>
      </c>
      <c r="N281">
        <f t="shared" si="20"/>
        <v>195.71</v>
      </c>
    </row>
    <row r="282" spans="2:14" ht="12.75">
      <c r="B282" s="6" t="s">
        <v>970</v>
      </c>
      <c r="C282" s="7" t="s">
        <v>400</v>
      </c>
      <c r="D282" s="7" t="s">
        <v>32</v>
      </c>
      <c r="E282" s="7" t="s">
        <v>971</v>
      </c>
      <c r="F282" s="7" t="s">
        <v>813</v>
      </c>
      <c r="G282" s="7" t="s">
        <v>972</v>
      </c>
      <c r="H282" s="7" t="s">
        <v>973</v>
      </c>
      <c r="I282" s="8">
        <v>219.2</v>
      </c>
      <c r="J282" t="str">
        <f t="shared" si="18"/>
        <v>т</v>
      </c>
      <c r="L282" t="str">
        <f t="shared" si="17"/>
        <v>Витражи</v>
      </c>
      <c r="M282" t="str">
        <f t="shared" si="19"/>
        <v xml:space="preserve">    Штрипс 140 белый</v>
      </c>
      <c r="N282">
        <f t="shared" si="20"/>
        <v>219.2</v>
      </c>
    </row>
    <row r="283" spans="2:14" ht="12.75">
      <c r="B283" s="6" t="s">
        <v>974</v>
      </c>
      <c r="C283" s="7" t="s">
        <v>427</v>
      </c>
      <c r="D283" s="7" t="s">
        <v>32</v>
      </c>
      <c r="E283" s="7" t="s">
        <v>975</v>
      </c>
      <c r="F283" s="7" t="s">
        <v>976</v>
      </c>
      <c r="G283" s="7" t="s">
        <v>977</v>
      </c>
      <c r="H283" s="7" t="s">
        <v>978</v>
      </c>
      <c r="I283" s="8">
        <v>125.26</v>
      </c>
      <c r="J283" t="str">
        <f t="shared" si="18"/>
        <v>т</v>
      </c>
      <c r="L283" t="str">
        <f t="shared" si="17"/>
        <v>Витражи</v>
      </c>
      <c r="M283" t="str">
        <f t="shared" si="19"/>
        <v xml:space="preserve">    Штрипс 160 белый</v>
      </c>
      <c r="N283">
        <f t="shared" si="20"/>
        <v>125.26</v>
      </c>
    </row>
    <row r="284" spans="2:14" ht="12.75">
      <c r="B284" s="6" t="s">
        <v>495</v>
      </c>
      <c r="C284" s="7" t="s">
        <v>427</v>
      </c>
      <c r="D284" s="7" t="s">
        <v>32</v>
      </c>
      <c r="E284" s="7" t="s">
        <v>979</v>
      </c>
      <c r="F284" s="7" t="s">
        <v>980</v>
      </c>
      <c r="G284" s="7" t="s">
        <v>498</v>
      </c>
      <c r="H284" s="7" t="s">
        <v>981</v>
      </c>
      <c r="I284" s="8">
        <v>164.4</v>
      </c>
      <c r="J284" t="str">
        <f t="shared" si="18"/>
        <v>т</v>
      </c>
      <c r="L284" t="str">
        <f t="shared" si="17"/>
        <v>Витражи</v>
      </c>
      <c r="M284" t="str">
        <f t="shared" si="19"/>
        <v xml:space="preserve">    Штрипс 210 белый</v>
      </c>
      <c r="N284">
        <f t="shared" si="20"/>
        <v>164.4</v>
      </c>
    </row>
    <row r="285" spans="2:14" ht="12.75">
      <c r="B285" s="6" t="s">
        <v>982</v>
      </c>
      <c r="C285" s="7" t="s">
        <v>400</v>
      </c>
      <c r="D285" s="7" t="s">
        <v>32</v>
      </c>
      <c r="E285" s="7" t="s">
        <v>983</v>
      </c>
      <c r="F285" s="7" t="s">
        <v>960</v>
      </c>
      <c r="G285" s="7" t="s">
        <v>984</v>
      </c>
      <c r="H285" s="7" t="s">
        <v>962</v>
      </c>
      <c r="I285" s="8">
        <v>469.71</v>
      </c>
      <c r="J285" t="str">
        <f t="shared" si="18"/>
        <v>т</v>
      </c>
      <c r="L285" t="str">
        <f t="shared" si="17"/>
        <v>Витражи</v>
      </c>
      <c r="M285" t="str">
        <f t="shared" si="19"/>
        <v xml:space="preserve">    Штрипс 300 белый</v>
      </c>
      <c r="N285">
        <f t="shared" si="20"/>
        <v>469.71</v>
      </c>
    </row>
    <row r="286" spans="2:14" ht="12.75">
      <c r="B286" s="6" t="s">
        <v>985</v>
      </c>
      <c r="C286" s="7" t="s">
        <v>427</v>
      </c>
      <c r="D286" s="7" t="s">
        <v>32</v>
      </c>
      <c r="E286" s="7" t="s">
        <v>986</v>
      </c>
      <c r="F286" s="7" t="s">
        <v>391</v>
      </c>
      <c r="G286" s="7" t="s">
        <v>987</v>
      </c>
      <c r="H286" s="7" t="s">
        <v>988</v>
      </c>
      <c r="I286" s="8">
        <v>352.29</v>
      </c>
      <c r="J286" t="str">
        <f t="shared" si="18"/>
        <v>т</v>
      </c>
      <c r="L286" t="str">
        <f t="shared" si="17"/>
        <v>Витражи</v>
      </c>
      <c r="M286" t="str">
        <f t="shared" si="19"/>
        <v xml:space="preserve">    Штрипс 450 белый</v>
      </c>
      <c r="N286">
        <f t="shared" si="20"/>
        <v>352.29</v>
      </c>
    </row>
    <row r="287" spans="2:14" ht="12.75">
      <c r="B287" s="6" t="s">
        <v>989</v>
      </c>
      <c r="C287" s="7" t="s">
        <v>427</v>
      </c>
      <c r="D287" s="7" t="s">
        <v>32</v>
      </c>
      <c r="E287" s="7" t="s">
        <v>144</v>
      </c>
      <c r="F287" s="7" t="s">
        <v>990</v>
      </c>
      <c r="G287" s="7" t="s">
        <v>991</v>
      </c>
      <c r="H287" s="7" t="s">
        <v>992</v>
      </c>
      <c r="I287" s="8">
        <v>274</v>
      </c>
      <c r="J287" t="str">
        <f t="shared" si="18"/>
        <v>т</v>
      </c>
      <c r="L287" t="str">
        <f t="shared" si="17"/>
        <v>Витражи</v>
      </c>
      <c r="M287" t="str">
        <f t="shared" si="19"/>
        <v xml:space="preserve">    Штрипс 350 белый</v>
      </c>
      <c r="N287">
        <f t="shared" si="20"/>
        <v>274</v>
      </c>
    </row>
    <row r="288" spans="2:14" ht="12.75">
      <c r="B288" s="6" t="s">
        <v>993</v>
      </c>
      <c r="C288" s="7" t="s">
        <v>406</v>
      </c>
      <c r="D288" s="7" t="s">
        <v>32</v>
      </c>
      <c r="E288" s="7" t="s">
        <v>994</v>
      </c>
      <c r="F288" s="7" t="s">
        <v>391</v>
      </c>
      <c r="G288" s="7" t="s">
        <v>995</v>
      </c>
      <c r="H288" s="7" t="s">
        <v>988</v>
      </c>
      <c r="I288" s="8">
        <v>352.29</v>
      </c>
      <c r="J288" t="str">
        <f t="shared" si="18"/>
        <v>т</v>
      </c>
      <c r="L288" t="str">
        <f t="shared" si="17"/>
        <v>Витражи</v>
      </c>
      <c r="M288" t="str">
        <f t="shared" si="19"/>
        <v xml:space="preserve">    Штрипс 150 белый</v>
      </c>
      <c r="N288">
        <f t="shared" si="20"/>
        <v>352.29</v>
      </c>
    </row>
    <row r="289" spans="2:14" ht="12.75">
      <c r="B289" s="6" t="s">
        <v>996</v>
      </c>
      <c r="C289" s="7" t="s">
        <v>427</v>
      </c>
      <c r="D289" s="7" t="s">
        <v>32</v>
      </c>
      <c r="E289" s="7" t="s">
        <v>997</v>
      </c>
      <c r="F289" s="7" t="s">
        <v>998</v>
      </c>
      <c r="G289" s="7" t="s">
        <v>999</v>
      </c>
      <c r="H289" s="7" t="s">
        <v>1000</v>
      </c>
      <c r="I289" s="8">
        <v>978.57</v>
      </c>
      <c r="J289" t="str">
        <f t="shared" si="18"/>
        <v>т</v>
      </c>
      <c r="L289" t="str">
        <f t="shared" si="17"/>
        <v>Витражи</v>
      </c>
      <c r="M289" t="str">
        <f t="shared" si="19"/>
        <v xml:space="preserve">    Штрипс 1250 белый</v>
      </c>
      <c r="N289">
        <f t="shared" si="20"/>
        <v>978.57</v>
      </c>
    </row>
    <row r="290" spans="2:14" ht="12.75">
      <c r="B290" s="6" t="s">
        <v>1001</v>
      </c>
      <c r="C290" s="7" t="s">
        <v>427</v>
      </c>
      <c r="D290" s="7" t="s">
        <v>32</v>
      </c>
      <c r="E290" s="7" t="s">
        <v>1002</v>
      </c>
      <c r="F290" s="7" t="s">
        <v>1003</v>
      </c>
      <c r="G290" s="7" t="s">
        <v>1004</v>
      </c>
      <c r="H290" s="7" t="s">
        <v>1005</v>
      </c>
      <c r="I290" s="8">
        <v>6122.8</v>
      </c>
      <c r="J290" t="str">
        <f t="shared" si="18"/>
        <v>т</v>
      </c>
      <c r="L290" t="str">
        <f t="shared" si="17"/>
        <v>Витражи</v>
      </c>
      <c r="M290" t="str">
        <f t="shared" si="19"/>
        <v xml:space="preserve">    Штрипс 1250 коричневый</v>
      </c>
      <c r="N290">
        <f t="shared" si="20"/>
        <v>6122.8</v>
      </c>
    </row>
    <row r="291" spans="2:14" ht="12.75">
      <c r="B291" s="6" t="s">
        <v>1006</v>
      </c>
      <c r="C291" s="7" t="s">
        <v>427</v>
      </c>
      <c r="D291" s="7" t="s">
        <v>32</v>
      </c>
      <c r="E291" s="7" t="s">
        <v>1007</v>
      </c>
      <c r="F291" s="7" t="s">
        <v>1008</v>
      </c>
      <c r="G291" s="7" t="s">
        <v>1009</v>
      </c>
      <c r="H291" s="7" t="s">
        <v>1010</v>
      </c>
      <c r="I291" s="8">
        <v>2244.73</v>
      </c>
      <c r="J291" t="str">
        <f t="shared" si="18"/>
        <v>т</v>
      </c>
      <c r="L291" t="str">
        <f t="shared" si="17"/>
        <v>Витражи</v>
      </c>
      <c r="M291" t="str">
        <f t="shared" si="19"/>
        <v xml:space="preserve">    Штрипс 1250 цинк</v>
      </c>
      <c r="N291">
        <f t="shared" si="20"/>
        <v>2244.73</v>
      </c>
    </row>
    <row r="292" spans="2:14" ht="12.75">
      <c r="B292" s="4" t="s">
        <v>1011</v>
      </c>
      <c r="C292" s="9" t="s">
        <v>12</v>
      </c>
      <c r="D292" s="9"/>
      <c r="E292" s="10" t="s">
        <v>619</v>
      </c>
      <c r="F292" s="10"/>
      <c r="G292" s="10" t="s">
        <v>1012</v>
      </c>
      <c r="H292" s="10"/>
      <c r="I292" s="5">
        <v>338.58</v>
      </c>
      <c r="J292" t="str">
        <f t="shared" si="18"/>
        <v>н</v>
      </c>
      <c r="L292" t="str">
        <f t="shared" si="17"/>
        <v>Розница</v>
      </c>
      <c r="M292" t="str">
        <f t="shared" si="19"/>
        <v/>
      </c>
      <c r="N292">
        <f t="shared" si="20"/>
        <v>0</v>
      </c>
    </row>
    <row r="293" spans="2:14" ht="12.75">
      <c r="B293" s="6" t="s">
        <v>629</v>
      </c>
      <c r="C293" s="7" t="s">
        <v>22</v>
      </c>
      <c r="D293" s="7" t="s">
        <v>32</v>
      </c>
      <c r="E293" s="7" t="s">
        <v>274</v>
      </c>
      <c r="F293" s="7" t="s">
        <v>619</v>
      </c>
      <c r="G293" s="7" t="s">
        <v>1013</v>
      </c>
      <c r="H293" s="7" t="s">
        <v>1012</v>
      </c>
      <c r="I293" s="8">
        <v>338.58</v>
      </c>
      <c r="J293" t="str">
        <f t="shared" si="18"/>
        <v>т</v>
      </c>
      <c r="L293" t="str">
        <f t="shared" si="17"/>
        <v>Розница</v>
      </c>
      <c r="M293" t="str">
        <f t="shared" si="19"/>
        <v xml:space="preserve">    8017 RAL констр. 530мм коричн.</v>
      </c>
      <c r="N293">
        <f t="shared" si="20"/>
        <v>338.58</v>
      </c>
    </row>
    <row r="294" spans="2:14" ht="12.75">
      <c r="B294" s="4" t="s">
        <v>1014</v>
      </c>
      <c r="C294" s="9" t="s">
        <v>12</v>
      </c>
      <c r="D294" s="9"/>
      <c r="E294" s="10" t="s">
        <v>96</v>
      </c>
      <c r="F294" s="10"/>
      <c r="G294" s="10" t="s">
        <v>29</v>
      </c>
      <c r="H294" s="10"/>
      <c r="I294" s="5">
        <v>5000</v>
      </c>
      <c r="J294" t="str">
        <f t="shared" si="18"/>
        <v>н</v>
      </c>
      <c r="L294" t="str">
        <f t="shared" si="17"/>
        <v>Розница</v>
      </c>
      <c r="M294" t="str">
        <f t="shared" si="19"/>
        <v/>
      </c>
      <c r="N294">
        <f t="shared" si="20"/>
        <v>0</v>
      </c>
    </row>
    <row r="295" spans="2:14" ht="12.75">
      <c r="B295" s="6" t="s">
        <v>93</v>
      </c>
      <c r="C295" s="7" t="s">
        <v>16</v>
      </c>
      <c r="D295" s="7" t="s">
        <v>17</v>
      </c>
      <c r="E295" s="7" t="s">
        <v>96</v>
      </c>
      <c r="F295" s="7" t="s">
        <v>96</v>
      </c>
      <c r="G295" s="7" t="s">
        <v>29</v>
      </c>
      <c r="H295" s="7" t="s">
        <v>29</v>
      </c>
      <c r="I295" s="8">
        <v>5000</v>
      </c>
      <c r="J295" t="str">
        <f t="shared" si="18"/>
        <v>т</v>
      </c>
      <c r="L295" t="str">
        <f t="shared" ref="L295:L358" si="21">IF($J295="н",$C295,L294)</f>
        <v>Розница</v>
      </c>
      <c r="M295" t="str">
        <f t="shared" si="19"/>
        <v xml:space="preserve">    Посредничество</v>
      </c>
      <c r="N295">
        <f t="shared" si="20"/>
        <v>5000</v>
      </c>
    </row>
    <row r="296" spans="2:14" ht="12.75">
      <c r="B296" s="4" t="s">
        <v>1015</v>
      </c>
      <c r="C296" s="9" t="s">
        <v>12</v>
      </c>
      <c r="D296" s="9"/>
      <c r="E296" s="10" t="s">
        <v>1016</v>
      </c>
      <c r="F296" s="10"/>
      <c r="G296" s="10" t="s">
        <v>29</v>
      </c>
      <c r="H296" s="10"/>
      <c r="I296" s="5">
        <v>7750</v>
      </c>
      <c r="J296" t="str">
        <f t="shared" si="18"/>
        <v>н</v>
      </c>
      <c r="L296" t="str">
        <f t="shared" si="21"/>
        <v>Розница</v>
      </c>
      <c r="M296" t="str">
        <f t="shared" si="19"/>
        <v/>
      </c>
      <c r="N296">
        <f t="shared" si="20"/>
        <v>0</v>
      </c>
    </row>
    <row r="297" spans="2:14" ht="12.75">
      <c r="B297" s="6" t="s">
        <v>93</v>
      </c>
      <c r="C297" s="7" t="s">
        <v>16</v>
      </c>
      <c r="D297" s="7" t="s">
        <v>17</v>
      </c>
      <c r="E297" s="7" t="s">
        <v>96</v>
      </c>
      <c r="F297" s="7" t="s">
        <v>96</v>
      </c>
      <c r="G297" s="7" t="s">
        <v>29</v>
      </c>
      <c r="H297" s="7" t="s">
        <v>29</v>
      </c>
      <c r="I297" s="8">
        <v>5000</v>
      </c>
      <c r="J297" t="str">
        <f t="shared" si="18"/>
        <v>т</v>
      </c>
      <c r="L297" t="str">
        <f t="shared" si="21"/>
        <v>Розница</v>
      </c>
      <c r="M297" t="str">
        <f t="shared" si="19"/>
        <v xml:space="preserve">    Посредничество</v>
      </c>
      <c r="N297">
        <f t="shared" si="20"/>
        <v>5000</v>
      </c>
    </row>
    <row r="298" spans="2:14" ht="12.75">
      <c r="B298" s="6" t="s">
        <v>1017</v>
      </c>
      <c r="C298" s="7" t="s">
        <v>16</v>
      </c>
      <c r="D298" s="7" t="s">
        <v>17</v>
      </c>
      <c r="E298" s="7" t="s">
        <v>1018</v>
      </c>
      <c r="F298" s="7" t="s">
        <v>1018</v>
      </c>
      <c r="G298" s="7" t="s">
        <v>29</v>
      </c>
      <c r="H298" s="7" t="s">
        <v>29</v>
      </c>
      <c r="I298" s="8">
        <v>2750</v>
      </c>
      <c r="J298" t="str">
        <f t="shared" si="18"/>
        <v>т</v>
      </c>
      <c r="L298" t="str">
        <f t="shared" si="21"/>
        <v>Розница</v>
      </c>
      <c r="M298" t="str">
        <f t="shared" si="19"/>
        <v xml:space="preserve">    ФондВОР</v>
      </c>
      <c r="N298">
        <f t="shared" si="20"/>
        <v>2750</v>
      </c>
    </row>
    <row r="299" spans="2:14" ht="12.75">
      <c r="B299" s="4" t="s">
        <v>1019</v>
      </c>
      <c r="C299" s="9" t="s">
        <v>1020</v>
      </c>
      <c r="D299" s="9"/>
      <c r="E299" s="10" t="s">
        <v>149</v>
      </c>
      <c r="F299" s="10"/>
      <c r="G299" s="10" t="s">
        <v>29</v>
      </c>
      <c r="H299" s="10"/>
      <c r="I299" s="5">
        <v>1500</v>
      </c>
      <c r="J299" t="str">
        <f t="shared" si="18"/>
        <v>н</v>
      </c>
      <c r="L299" t="str">
        <f t="shared" si="21"/>
        <v>Гелиос Владимир</v>
      </c>
      <c r="M299" t="str">
        <f t="shared" si="19"/>
        <v/>
      </c>
      <c r="N299">
        <f t="shared" si="20"/>
        <v>0</v>
      </c>
    </row>
    <row r="300" spans="2:14" ht="12.75">
      <c r="B300" s="6" t="s">
        <v>27</v>
      </c>
      <c r="C300" s="7" t="s">
        <v>682</v>
      </c>
      <c r="D300" s="7" t="s">
        <v>17</v>
      </c>
      <c r="E300" s="7" t="s">
        <v>619</v>
      </c>
      <c r="F300" s="7" t="s">
        <v>149</v>
      </c>
      <c r="G300" s="7" t="s">
        <v>29</v>
      </c>
      <c r="H300" s="7" t="s">
        <v>29</v>
      </c>
      <c r="I300" s="8">
        <v>1500</v>
      </c>
      <c r="J300" t="str">
        <f t="shared" si="18"/>
        <v>т</v>
      </c>
      <c r="L300" t="str">
        <f t="shared" si="21"/>
        <v>Гелиос Владимир</v>
      </c>
      <c r="M300" t="str">
        <f t="shared" si="19"/>
        <v xml:space="preserve">    Доставка товара</v>
      </c>
      <c r="N300">
        <f t="shared" si="20"/>
        <v>1500</v>
      </c>
    </row>
    <row r="301" spans="2:14" ht="12.75">
      <c r="B301" s="4" t="s">
        <v>1021</v>
      </c>
      <c r="C301" s="9" t="s">
        <v>279</v>
      </c>
      <c r="D301" s="9"/>
      <c r="E301" s="10" t="s">
        <v>1022</v>
      </c>
      <c r="F301" s="10"/>
      <c r="G301" s="10" t="s">
        <v>1023</v>
      </c>
      <c r="H301" s="10"/>
      <c r="I301" s="5">
        <v>613.87</v>
      </c>
      <c r="J301" t="str">
        <f t="shared" si="18"/>
        <v>н</v>
      </c>
      <c r="L301" t="str">
        <f t="shared" si="21"/>
        <v>Евро Стиль</v>
      </c>
      <c r="M301" t="str">
        <f t="shared" si="19"/>
        <v/>
      </c>
      <c r="N301">
        <f t="shared" si="20"/>
        <v>0</v>
      </c>
    </row>
    <row r="302" spans="2:14" ht="12.75">
      <c r="B302" s="6" t="s">
        <v>1024</v>
      </c>
      <c r="C302" s="7" t="s">
        <v>1025</v>
      </c>
      <c r="D302" s="7" t="s">
        <v>32</v>
      </c>
      <c r="E302" s="7" t="s">
        <v>1026</v>
      </c>
      <c r="F302" s="7" t="s">
        <v>1022</v>
      </c>
      <c r="G302" s="7" t="s">
        <v>1027</v>
      </c>
      <c r="H302" s="7" t="s">
        <v>1023</v>
      </c>
      <c r="I302" s="8">
        <v>613.87</v>
      </c>
      <c r="J302" t="str">
        <f t="shared" si="18"/>
        <v>т</v>
      </c>
      <c r="L302" t="str">
        <f t="shared" si="21"/>
        <v>Евро Стиль</v>
      </c>
      <c r="M302" t="str">
        <f t="shared" si="19"/>
        <v xml:space="preserve">    Отлив 180мм белый 1стор.</v>
      </c>
      <c r="N302">
        <f t="shared" si="20"/>
        <v>613.87</v>
      </c>
    </row>
    <row r="303" spans="2:14" ht="12.75">
      <c r="B303" s="4" t="s">
        <v>1028</v>
      </c>
      <c r="C303" s="9" t="s">
        <v>1029</v>
      </c>
      <c r="D303" s="9"/>
      <c r="E303" s="10" t="s">
        <v>1030</v>
      </c>
      <c r="F303" s="10"/>
      <c r="G303" s="10" t="s">
        <v>29</v>
      </c>
      <c r="H303" s="10"/>
      <c r="I303" s="5">
        <v>4315</v>
      </c>
      <c r="J303" t="str">
        <f t="shared" si="18"/>
        <v>н</v>
      </c>
      <c r="L303" t="str">
        <f t="shared" si="21"/>
        <v>Зебра Григорий Борисович</v>
      </c>
      <c r="M303" t="str">
        <f t="shared" si="19"/>
        <v/>
      </c>
      <c r="N303">
        <f t="shared" si="20"/>
        <v>0</v>
      </c>
    </row>
    <row r="304" spans="2:14" ht="12.75">
      <c r="B304" s="6" t="s">
        <v>1031</v>
      </c>
      <c r="C304" s="7" t="s">
        <v>16</v>
      </c>
      <c r="D304" s="7" t="s">
        <v>17</v>
      </c>
      <c r="E304" s="7" t="s">
        <v>1030</v>
      </c>
      <c r="F304" s="7" t="s">
        <v>1030</v>
      </c>
      <c r="G304" s="7" t="s">
        <v>29</v>
      </c>
      <c r="H304" s="7" t="s">
        <v>29</v>
      </c>
      <c r="I304" s="8">
        <v>4315</v>
      </c>
      <c r="J304" t="str">
        <f t="shared" si="18"/>
        <v>т</v>
      </c>
      <c r="L304" t="str">
        <f t="shared" si="21"/>
        <v>Зебра Григорий Борисович</v>
      </c>
      <c r="M304" t="str">
        <f t="shared" si="19"/>
        <v xml:space="preserve">    Услуга гибки, профилирования и др.</v>
      </c>
      <c r="N304">
        <f t="shared" si="20"/>
        <v>4315</v>
      </c>
    </row>
    <row r="305" spans="2:14" ht="12.75">
      <c r="B305" s="4" t="s">
        <v>1032</v>
      </c>
      <c r="C305" s="9" t="s">
        <v>12</v>
      </c>
      <c r="D305" s="9"/>
      <c r="E305" s="10" t="s">
        <v>1033</v>
      </c>
      <c r="F305" s="10"/>
      <c r="G305" s="10" t="s">
        <v>1034</v>
      </c>
      <c r="H305" s="10"/>
      <c r="I305" s="5">
        <v>10444.36</v>
      </c>
      <c r="J305" t="str">
        <f t="shared" si="18"/>
        <v>н</v>
      </c>
      <c r="L305" t="str">
        <f t="shared" si="21"/>
        <v>Розница</v>
      </c>
      <c r="M305" t="str">
        <f t="shared" si="19"/>
        <v/>
      </c>
      <c r="N305">
        <f t="shared" si="20"/>
        <v>0</v>
      </c>
    </row>
    <row r="306" spans="2:14" ht="12.75">
      <c r="B306" s="6" t="s">
        <v>1035</v>
      </c>
      <c r="C306" s="7" t="s">
        <v>1036</v>
      </c>
      <c r="D306" s="7" t="s">
        <v>66</v>
      </c>
      <c r="E306" s="7" t="s">
        <v>1037</v>
      </c>
      <c r="F306" s="7" t="s">
        <v>1038</v>
      </c>
      <c r="G306" s="7" t="s">
        <v>1039</v>
      </c>
      <c r="H306" s="7" t="s">
        <v>1040</v>
      </c>
      <c r="I306" s="8">
        <v>7010.25</v>
      </c>
      <c r="J306" t="str">
        <f t="shared" si="18"/>
        <v>т</v>
      </c>
      <c r="L306" t="str">
        <f t="shared" si="21"/>
        <v>Розница</v>
      </c>
      <c r="M306" t="str">
        <f t="shared" si="19"/>
        <v xml:space="preserve">    8017 RAL Профнастил коричн. (0,35)/22</v>
      </c>
      <c r="N306">
        <f t="shared" si="20"/>
        <v>7010.25</v>
      </c>
    </row>
    <row r="307" spans="2:14" ht="12.75">
      <c r="B307" s="6" t="s">
        <v>244</v>
      </c>
      <c r="C307" s="7" t="s">
        <v>380</v>
      </c>
      <c r="D307" s="7" t="s">
        <v>32</v>
      </c>
      <c r="E307" s="7" t="s">
        <v>507</v>
      </c>
      <c r="F307" s="7" t="s">
        <v>570</v>
      </c>
      <c r="G307" s="7" t="s">
        <v>1041</v>
      </c>
      <c r="H307" s="7" t="s">
        <v>1042</v>
      </c>
      <c r="I307" s="8">
        <v>1376.83</v>
      </c>
      <c r="J307" t="str">
        <f t="shared" si="18"/>
        <v>т</v>
      </c>
      <c r="L307" t="str">
        <f t="shared" si="21"/>
        <v>Розница</v>
      </c>
      <c r="M307" t="str">
        <f t="shared" si="19"/>
        <v xml:space="preserve">    8017 RAL констр. 330мм коричн.</v>
      </c>
      <c r="N307">
        <f t="shared" si="20"/>
        <v>1376.83</v>
      </c>
    </row>
    <row r="308" spans="2:14" ht="12.75">
      <c r="B308" s="6" t="s">
        <v>1043</v>
      </c>
      <c r="C308" s="7" t="s">
        <v>117</v>
      </c>
      <c r="D308" s="7" t="s">
        <v>32</v>
      </c>
      <c r="E308" s="7" t="s">
        <v>1044</v>
      </c>
      <c r="F308" s="7" t="s">
        <v>1045</v>
      </c>
      <c r="G308" s="7" t="s">
        <v>1046</v>
      </c>
      <c r="H308" s="7" t="s">
        <v>1047</v>
      </c>
      <c r="I308" s="8">
        <v>1057.28</v>
      </c>
      <c r="J308" t="str">
        <f t="shared" si="18"/>
        <v>т</v>
      </c>
      <c r="L308" t="str">
        <f t="shared" si="21"/>
        <v>Розница</v>
      </c>
      <c r="M308" t="str">
        <f t="shared" si="19"/>
        <v xml:space="preserve">    8017 RAL констр. 190мм коричн.</v>
      </c>
      <c r="N308">
        <f t="shared" si="20"/>
        <v>1057.28</v>
      </c>
    </row>
    <row r="309" spans="2:14" ht="12.75">
      <c r="B309" s="6" t="s">
        <v>27</v>
      </c>
      <c r="C309" s="7" t="s">
        <v>16</v>
      </c>
      <c r="D309" s="7" t="s">
        <v>17</v>
      </c>
      <c r="E309" s="7" t="s">
        <v>99</v>
      </c>
      <c r="F309" s="7" t="s">
        <v>99</v>
      </c>
      <c r="G309" s="7" t="s">
        <v>29</v>
      </c>
      <c r="H309" s="7" t="s">
        <v>29</v>
      </c>
      <c r="I309" s="8">
        <v>1000</v>
      </c>
      <c r="J309" t="str">
        <f t="shared" si="18"/>
        <v>т</v>
      </c>
      <c r="L309" t="str">
        <f t="shared" si="21"/>
        <v>Розница</v>
      </c>
      <c r="M309" t="str">
        <f t="shared" si="19"/>
        <v xml:space="preserve">    Доставка товара</v>
      </c>
      <c r="N309">
        <f t="shared" si="20"/>
        <v>1000</v>
      </c>
    </row>
    <row r="310" spans="2:14" ht="12.75">
      <c r="B310" s="4" t="s">
        <v>1048</v>
      </c>
      <c r="C310" s="9" t="s">
        <v>396</v>
      </c>
      <c r="D310" s="9"/>
      <c r="E310" s="10" t="s">
        <v>1049</v>
      </c>
      <c r="F310" s="10"/>
      <c r="G310" s="10" t="s">
        <v>1050</v>
      </c>
      <c r="H310" s="10"/>
      <c r="I310" s="5">
        <v>480.91</v>
      </c>
      <c r="J310" t="str">
        <f t="shared" si="18"/>
        <v>н</v>
      </c>
      <c r="L310" t="str">
        <f t="shared" si="21"/>
        <v>Остров Окон Ледков Д.В. ИП</v>
      </c>
      <c r="M310" t="str">
        <f t="shared" si="19"/>
        <v/>
      </c>
      <c r="N310">
        <f t="shared" si="20"/>
        <v>0</v>
      </c>
    </row>
    <row r="311" spans="2:14" ht="12.75">
      <c r="B311" s="6" t="s">
        <v>1001</v>
      </c>
      <c r="C311" s="7" t="s">
        <v>406</v>
      </c>
      <c r="D311" s="7" t="s">
        <v>32</v>
      </c>
      <c r="E311" s="7" t="s">
        <v>1051</v>
      </c>
      <c r="F311" s="7" t="s">
        <v>1052</v>
      </c>
      <c r="G311" s="7" t="s">
        <v>1004</v>
      </c>
      <c r="H311" s="7" t="s">
        <v>1050</v>
      </c>
      <c r="I311" s="8">
        <v>180.91</v>
      </c>
      <c r="J311" t="str">
        <f t="shared" si="18"/>
        <v>т</v>
      </c>
      <c r="L311" t="str">
        <f t="shared" si="21"/>
        <v>Остров Окон Ледков Д.В. ИП</v>
      </c>
      <c r="M311" t="str">
        <f t="shared" si="19"/>
        <v xml:space="preserve">    Штрипс 1250 коричневый</v>
      </c>
      <c r="N311">
        <f t="shared" si="20"/>
        <v>180.91</v>
      </c>
    </row>
    <row r="312" spans="2:14" ht="12.75">
      <c r="B312" s="6" t="s">
        <v>27</v>
      </c>
      <c r="C312" s="7" t="s">
        <v>16</v>
      </c>
      <c r="D312" s="7" t="s">
        <v>17</v>
      </c>
      <c r="E312" s="7" t="s">
        <v>437</v>
      </c>
      <c r="F312" s="7" t="s">
        <v>437</v>
      </c>
      <c r="G312" s="7" t="s">
        <v>29</v>
      </c>
      <c r="H312" s="7" t="s">
        <v>29</v>
      </c>
      <c r="I312" s="8">
        <v>300</v>
      </c>
      <c r="J312" t="str">
        <f t="shared" si="18"/>
        <v>т</v>
      </c>
      <c r="L312" t="str">
        <f t="shared" si="21"/>
        <v>Остров Окон Ледков Д.В. ИП</v>
      </c>
      <c r="M312" t="str">
        <f t="shared" si="19"/>
        <v xml:space="preserve">    Доставка товара</v>
      </c>
      <c r="N312">
        <f t="shared" si="20"/>
        <v>300</v>
      </c>
    </row>
    <row r="313" spans="2:14" ht="12.75">
      <c r="B313" s="4" t="s">
        <v>1053</v>
      </c>
      <c r="C313" s="9" t="s">
        <v>1054</v>
      </c>
      <c r="D313" s="9"/>
      <c r="E313" s="10" t="s">
        <v>1055</v>
      </c>
      <c r="F313" s="10"/>
      <c r="G313" s="10" t="s">
        <v>1056</v>
      </c>
      <c r="H313" s="10"/>
      <c r="I313" s="5">
        <v>1530.5</v>
      </c>
      <c r="J313" t="str">
        <f t="shared" si="18"/>
        <v>н</v>
      </c>
      <c r="L313" t="str">
        <f t="shared" si="21"/>
        <v>Соседи Виталик</v>
      </c>
      <c r="M313" t="str">
        <f t="shared" si="19"/>
        <v/>
      </c>
      <c r="N313">
        <f t="shared" si="20"/>
        <v>0</v>
      </c>
    </row>
    <row r="314" spans="2:14" ht="12.75">
      <c r="B314" s="6" t="s">
        <v>64</v>
      </c>
      <c r="C314" s="7" t="s">
        <v>1057</v>
      </c>
      <c r="D314" s="7" t="s">
        <v>66</v>
      </c>
      <c r="E314" s="7" t="s">
        <v>1058</v>
      </c>
      <c r="F314" s="7" t="s">
        <v>1059</v>
      </c>
      <c r="G314" s="7" t="s">
        <v>1060</v>
      </c>
      <c r="H314" s="7" t="s">
        <v>1061</v>
      </c>
      <c r="I314" s="8">
        <v>1410.45</v>
      </c>
      <c r="J314" t="str">
        <f t="shared" si="18"/>
        <v>т</v>
      </c>
      <c r="L314" t="str">
        <f t="shared" si="21"/>
        <v>Соседи Виталик</v>
      </c>
      <c r="M314" t="str">
        <f t="shared" si="19"/>
        <v xml:space="preserve">    Цинк Профнастил оцинкованный/22</v>
      </c>
      <c r="N314">
        <f t="shared" si="20"/>
        <v>1410.45</v>
      </c>
    </row>
    <row r="315" spans="2:14" ht="12.75">
      <c r="B315" s="6" t="s">
        <v>1006</v>
      </c>
      <c r="C315" s="7" t="s">
        <v>465</v>
      </c>
      <c r="D315" s="7" t="s">
        <v>32</v>
      </c>
      <c r="E315" s="7" t="s">
        <v>1062</v>
      </c>
      <c r="F315" s="7" t="s">
        <v>1063</v>
      </c>
      <c r="G315" s="7" t="s">
        <v>1009</v>
      </c>
      <c r="H315" s="7" t="s">
        <v>1064</v>
      </c>
      <c r="I315" s="8">
        <v>120.05</v>
      </c>
      <c r="J315" t="str">
        <f t="shared" si="18"/>
        <v>т</v>
      </c>
      <c r="L315" t="str">
        <f t="shared" si="21"/>
        <v>Соседи Виталик</v>
      </c>
      <c r="M315" t="str">
        <f t="shared" si="19"/>
        <v xml:space="preserve">    Штрипс 1250 цинк</v>
      </c>
      <c r="N315">
        <f t="shared" si="20"/>
        <v>120.05</v>
      </c>
    </row>
    <row r="316" spans="2:14" ht="12.75">
      <c r="B316" s="4" t="s">
        <v>1065</v>
      </c>
      <c r="C316" s="9" t="s">
        <v>12</v>
      </c>
      <c r="D316" s="9"/>
      <c r="E316" s="10" t="s">
        <v>1066</v>
      </c>
      <c r="F316" s="10"/>
      <c r="G316" s="10" t="s">
        <v>1026</v>
      </c>
      <c r="H316" s="10"/>
      <c r="I316" s="5">
        <v>290</v>
      </c>
      <c r="J316" t="str">
        <f t="shared" si="18"/>
        <v>н</v>
      </c>
      <c r="L316" t="str">
        <f t="shared" si="21"/>
        <v>Розница</v>
      </c>
      <c r="M316" t="str">
        <f t="shared" si="19"/>
        <v/>
      </c>
      <c r="N316">
        <f t="shared" si="20"/>
        <v>0</v>
      </c>
    </row>
    <row r="317" spans="2:14" ht="12.75">
      <c r="B317" s="6" t="s">
        <v>1067</v>
      </c>
      <c r="C317" s="7" t="s">
        <v>129</v>
      </c>
      <c r="D317" s="7" t="s">
        <v>32</v>
      </c>
      <c r="E317" s="7" t="s">
        <v>1068</v>
      </c>
      <c r="F317" s="7" t="s">
        <v>1066</v>
      </c>
      <c r="G317" s="7" t="s">
        <v>917</v>
      </c>
      <c r="H317" s="7" t="s">
        <v>1026</v>
      </c>
      <c r="I317" s="8">
        <v>290</v>
      </c>
      <c r="J317" t="str">
        <f t="shared" si="18"/>
        <v>т</v>
      </c>
      <c r="L317" t="str">
        <f t="shared" si="21"/>
        <v>Розница</v>
      </c>
      <c r="M317" t="str">
        <f t="shared" si="19"/>
        <v xml:space="preserve">    Отлив 170мм белый 1стор.</v>
      </c>
      <c r="N317">
        <f t="shared" si="20"/>
        <v>290</v>
      </c>
    </row>
    <row r="318" spans="2:14" ht="12.75">
      <c r="B318" s="4" t="s">
        <v>1069</v>
      </c>
      <c r="C318" s="9" t="s">
        <v>12</v>
      </c>
      <c r="D318" s="9"/>
      <c r="E318" s="10" t="s">
        <v>976</v>
      </c>
      <c r="F318" s="10"/>
      <c r="G318" s="10" t="s">
        <v>1070</v>
      </c>
      <c r="H318" s="10"/>
      <c r="I318" s="5">
        <v>140.9</v>
      </c>
      <c r="J318" t="str">
        <f t="shared" si="18"/>
        <v>н</v>
      </c>
      <c r="L318" t="str">
        <f t="shared" si="21"/>
        <v>Розница</v>
      </c>
      <c r="M318" t="str">
        <f t="shared" si="19"/>
        <v/>
      </c>
      <c r="N318">
        <f t="shared" si="20"/>
        <v>0</v>
      </c>
    </row>
    <row r="319" spans="2:14" ht="12.75">
      <c r="B319" s="6" t="s">
        <v>1071</v>
      </c>
      <c r="C319" s="7" t="s">
        <v>812</v>
      </c>
      <c r="D319" s="7" t="s">
        <v>32</v>
      </c>
      <c r="E319" s="7" t="s">
        <v>923</v>
      </c>
      <c r="F319" s="7" t="s">
        <v>976</v>
      </c>
      <c r="G319" s="7" t="s">
        <v>1072</v>
      </c>
      <c r="H319" s="7" t="s">
        <v>1070</v>
      </c>
      <c r="I319" s="8">
        <v>140.9</v>
      </c>
      <c r="J319" t="str">
        <f t="shared" si="18"/>
        <v>т</v>
      </c>
      <c r="L319" t="str">
        <f t="shared" si="21"/>
        <v>Розница</v>
      </c>
      <c r="M319" t="str">
        <f t="shared" si="19"/>
        <v xml:space="preserve">    Штрипс 1250 вишневый</v>
      </c>
      <c r="N319">
        <f t="shared" si="20"/>
        <v>140.9</v>
      </c>
    </row>
    <row r="320" spans="2:14" ht="12.75">
      <c r="B320" s="4" t="s">
        <v>1073</v>
      </c>
      <c r="C320" s="9" t="s">
        <v>12</v>
      </c>
      <c r="D320" s="9"/>
      <c r="E320" s="10" t="s">
        <v>338</v>
      </c>
      <c r="F320" s="10"/>
      <c r="G320" s="10" t="s">
        <v>29</v>
      </c>
      <c r="H320" s="10"/>
      <c r="I320" s="5">
        <v>25000</v>
      </c>
      <c r="J320" t="str">
        <f t="shared" si="18"/>
        <v>н</v>
      </c>
      <c r="L320" t="str">
        <f t="shared" si="21"/>
        <v>Розница</v>
      </c>
      <c r="M320" t="str">
        <f t="shared" si="19"/>
        <v/>
      </c>
      <c r="N320">
        <f t="shared" si="20"/>
        <v>0</v>
      </c>
    </row>
    <row r="321" spans="2:14" ht="12.75">
      <c r="B321" s="6" t="s">
        <v>93</v>
      </c>
      <c r="C321" s="7" t="s">
        <v>22</v>
      </c>
      <c r="D321" s="7" t="s">
        <v>17</v>
      </c>
      <c r="E321" s="7" t="s">
        <v>88</v>
      </c>
      <c r="F321" s="7" t="s">
        <v>338</v>
      </c>
      <c r="G321" s="7" t="s">
        <v>29</v>
      </c>
      <c r="H321" s="7" t="s">
        <v>29</v>
      </c>
      <c r="I321" s="8">
        <v>25000</v>
      </c>
      <c r="J321" t="str">
        <f t="shared" si="18"/>
        <v>т</v>
      </c>
      <c r="L321" t="str">
        <f t="shared" si="21"/>
        <v>Розница</v>
      </c>
      <c r="M321" t="str">
        <f t="shared" si="19"/>
        <v xml:space="preserve">    Посредничество</v>
      </c>
      <c r="N321">
        <f t="shared" si="20"/>
        <v>25000</v>
      </c>
    </row>
    <row r="322" spans="2:14" ht="12.75">
      <c r="B322" s="4" t="s">
        <v>1074</v>
      </c>
      <c r="C322" s="9" t="s">
        <v>12</v>
      </c>
      <c r="D322" s="9"/>
      <c r="E322" s="10" t="s">
        <v>338</v>
      </c>
      <c r="F322" s="10"/>
      <c r="G322" s="10" t="s">
        <v>29</v>
      </c>
      <c r="H322" s="10"/>
      <c r="I322" s="5">
        <v>25000</v>
      </c>
      <c r="J322" t="str">
        <f t="shared" si="18"/>
        <v>н</v>
      </c>
      <c r="L322" t="str">
        <f t="shared" si="21"/>
        <v>Розница</v>
      </c>
      <c r="M322" t="str">
        <f t="shared" si="19"/>
        <v/>
      </c>
      <c r="N322">
        <f t="shared" si="20"/>
        <v>0</v>
      </c>
    </row>
    <row r="323" spans="2:14" ht="12.75">
      <c r="B323" s="6" t="s">
        <v>93</v>
      </c>
      <c r="C323" s="7" t="s">
        <v>16</v>
      </c>
      <c r="D323" s="7" t="s">
        <v>17</v>
      </c>
      <c r="E323" s="7" t="s">
        <v>338</v>
      </c>
      <c r="F323" s="7" t="s">
        <v>338</v>
      </c>
      <c r="G323" s="7" t="s">
        <v>29</v>
      </c>
      <c r="H323" s="7" t="s">
        <v>29</v>
      </c>
      <c r="I323" s="8">
        <v>25000</v>
      </c>
      <c r="J323" t="str">
        <f t="shared" si="18"/>
        <v>т</v>
      </c>
      <c r="L323" t="str">
        <f t="shared" si="21"/>
        <v>Розница</v>
      </c>
      <c r="M323" t="str">
        <f t="shared" si="19"/>
        <v xml:space="preserve">    Посредничество</v>
      </c>
      <c r="N323">
        <f t="shared" si="20"/>
        <v>25000</v>
      </c>
    </row>
    <row r="324" spans="2:14" ht="12.75">
      <c r="B324" s="4" t="s">
        <v>1075</v>
      </c>
      <c r="C324" s="9" t="s">
        <v>12</v>
      </c>
      <c r="D324" s="9"/>
      <c r="E324" s="10" t="s">
        <v>1076</v>
      </c>
      <c r="F324" s="10"/>
      <c r="G324" s="10" t="s">
        <v>1077</v>
      </c>
      <c r="H324" s="10"/>
      <c r="I324" s="5">
        <v>53.21</v>
      </c>
      <c r="J324" t="str">
        <f t="shared" si="18"/>
        <v>н</v>
      </c>
      <c r="L324" t="str">
        <f t="shared" si="21"/>
        <v>Розница</v>
      </c>
      <c r="M324" t="str">
        <f t="shared" si="19"/>
        <v/>
      </c>
      <c r="N324">
        <f t="shared" si="20"/>
        <v>0</v>
      </c>
    </row>
    <row r="325" spans="2:14" ht="12.75">
      <c r="B325" s="6" t="s">
        <v>1001</v>
      </c>
      <c r="C325" s="7" t="s">
        <v>16</v>
      </c>
      <c r="D325" s="7" t="s">
        <v>32</v>
      </c>
      <c r="E325" s="7" t="s">
        <v>1076</v>
      </c>
      <c r="F325" s="7" t="s">
        <v>1076</v>
      </c>
      <c r="G325" s="7" t="s">
        <v>1078</v>
      </c>
      <c r="H325" s="7" t="s">
        <v>1077</v>
      </c>
      <c r="I325" s="8">
        <v>53.21</v>
      </c>
      <c r="J325" t="str">
        <f t="shared" si="18"/>
        <v>т</v>
      </c>
      <c r="L325" t="str">
        <f t="shared" si="21"/>
        <v>Розница</v>
      </c>
      <c r="M325" t="str">
        <f t="shared" si="19"/>
        <v xml:space="preserve">    Штрипс 1250 коричневый</v>
      </c>
      <c r="N325">
        <f t="shared" si="20"/>
        <v>53.21</v>
      </c>
    </row>
    <row r="326" spans="2:14" ht="12.75">
      <c r="B326" s="4" t="s">
        <v>1079</v>
      </c>
      <c r="C326" s="9" t="s">
        <v>279</v>
      </c>
      <c r="D326" s="9"/>
      <c r="E326" s="10" t="s">
        <v>837</v>
      </c>
      <c r="F326" s="10"/>
      <c r="G326" s="10" t="s">
        <v>1080</v>
      </c>
      <c r="H326" s="10"/>
      <c r="I326" s="5">
        <v>87.49</v>
      </c>
      <c r="J326" t="str">
        <f t="shared" ref="J326:J389" si="22">IF(LEFTB(B326,11)="Расх. накл.","н","т")</f>
        <v>н</v>
      </c>
      <c r="L326" t="str">
        <f t="shared" si="21"/>
        <v>Евро Стиль</v>
      </c>
      <c r="M326" t="str">
        <f t="shared" ref="M326:M389" si="23">IF($J326="н","",$B326)</f>
        <v/>
      </c>
      <c r="N326">
        <f t="shared" ref="N326:N389" si="24">IF($J326="н",0,VALUE(SUBSTITUTE($I326,".",",")))</f>
        <v>0</v>
      </c>
    </row>
    <row r="327" spans="2:14" ht="12.75">
      <c r="B327" s="6" t="s">
        <v>926</v>
      </c>
      <c r="C327" s="7" t="s">
        <v>682</v>
      </c>
      <c r="D327" s="7" t="s">
        <v>32</v>
      </c>
      <c r="E327" s="7" t="s">
        <v>491</v>
      </c>
      <c r="F327" s="7" t="s">
        <v>837</v>
      </c>
      <c r="G327" s="7" t="s">
        <v>1081</v>
      </c>
      <c r="H327" s="7" t="s">
        <v>1080</v>
      </c>
      <c r="I327" s="8">
        <v>87.49</v>
      </c>
      <c r="J327" t="str">
        <f t="shared" si="22"/>
        <v>т</v>
      </c>
      <c r="L327" t="str">
        <f t="shared" si="21"/>
        <v>Евро Стиль</v>
      </c>
      <c r="M327" t="str">
        <f t="shared" si="23"/>
        <v xml:space="preserve">    Отлив  80мм белый 1стор.</v>
      </c>
      <c r="N327">
        <f t="shared" si="24"/>
        <v>87.49</v>
      </c>
    </row>
    <row r="328" spans="2:14" ht="12.75">
      <c r="B328" s="4" t="s">
        <v>1082</v>
      </c>
      <c r="C328" s="9" t="s">
        <v>279</v>
      </c>
      <c r="D328" s="9"/>
      <c r="E328" s="10" t="s">
        <v>1083</v>
      </c>
      <c r="F328" s="10"/>
      <c r="G328" s="10" t="s">
        <v>1084</v>
      </c>
      <c r="H328" s="10"/>
      <c r="I328" s="5">
        <v>1400.41</v>
      </c>
      <c r="J328" t="str">
        <f t="shared" si="22"/>
        <v>н</v>
      </c>
      <c r="L328" t="str">
        <f t="shared" si="21"/>
        <v>Евро Стиль</v>
      </c>
      <c r="M328" t="str">
        <f t="shared" si="23"/>
        <v/>
      </c>
      <c r="N328">
        <f t="shared" si="24"/>
        <v>0</v>
      </c>
    </row>
    <row r="329" spans="2:14" ht="12.75">
      <c r="B329" s="6" t="s">
        <v>908</v>
      </c>
      <c r="C329" s="7" t="s">
        <v>1085</v>
      </c>
      <c r="D329" s="7" t="s">
        <v>32</v>
      </c>
      <c r="E329" s="7" t="s">
        <v>910</v>
      </c>
      <c r="F329" s="7" t="s">
        <v>1086</v>
      </c>
      <c r="G329" s="7" t="s">
        <v>1087</v>
      </c>
      <c r="H329" s="7" t="s">
        <v>1088</v>
      </c>
      <c r="I329" s="8">
        <v>192.34</v>
      </c>
      <c r="J329" t="str">
        <f t="shared" si="22"/>
        <v>т</v>
      </c>
      <c r="L329" t="str">
        <f t="shared" si="21"/>
        <v>Евро Стиль</v>
      </c>
      <c r="M329" t="str">
        <f t="shared" si="23"/>
        <v xml:space="preserve">    Отлив 200мм белый 1стор.</v>
      </c>
      <c r="N329">
        <f t="shared" si="24"/>
        <v>192.34</v>
      </c>
    </row>
    <row r="330" spans="2:14" ht="12.75">
      <c r="B330" s="6" t="s">
        <v>926</v>
      </c>
      <c r="C330" s="7" t="s">
        <v>1089</v>
      </c>
      <c r="D330" s="7" t="s">
        <v>32</v>
      </c>
      <c r="E330" s="7" t="s">
        <v>491</v>
      </c>
      <c r="F330" s="7" t="s">
        <v>1090</v>
      </c>
      <c r="G330" s="7" t="s">
        <v>929</v>
      </c>
      <c r="H330" s="7" t="s">
        <v>1091</v>
      </c>
      <c r="I330" s="8">
        <v>297.48</v>
      </c>
      <c r="J330" t="str">
        <f t="shared" si="22"/>
        <v>т</v>
      </c>
      <c r="L330" t="str">
        <f t="shared" si="21"/>
        <v>Евро Стиль</v>
      </c>
      <c r="M330" t="str">
        <f t="shared" si="23"/>
        <v xml:space="preserve">    Отлив  80мм белый 1стор.</v>
      </c>
      <c r="N330">
        <f t="shared" si="24"/>
        <v>297.48</v>
      </c>
    </row>
    <row r="331" spans="2:14" ht="12.75">
      <c r="B331" s="6" t="s">
        <v>1024</v>
      </c>
      <c r="C331" s="7" t="s">
        <v>1092</v>
      </c>
      <c r="D331" s="7" t="s">
        <v>32</v>
      </c>
      <c r="E331" s="7" t="s">
        <v>1026</v>
      </c>
      <c r="F331" s="7" t="s">
        <v>1093</v>
      </c>
      <c r="G331" s="7" t="s">
        <v>1094</v>
      </c>
      <c r="H331" s="7" t="s">
        <v>1095</v>
      </c>
      <c r="I331" s="8">
        <v>69.39</v>
      </c>
      <c r="J331" t="str">
        <f t="shared" si="22"/>
        <v>т</v>
      </c>
      <c r="L331" t="str">
        <f t="shared" si="21"/>
        <v>Евро Стиль</v>
      </c>
      <c r="M331" t="str">
        <f t="shared" si="23"/>
        <v xml:space="preserve">    Отлив 180мм белый 1стор.</v>
      </c>
      <c r="N331">
        <f t="shared" si="24"/>
        <v>69.39</v>
      </c>
    </row>
    <row r="332" spans="2:14" ht="12.75">
      <c r="B332" s="6" t="s">
        <v>297</v>
      </c>
      <c r="C332" s="7" t="s">
        <v>1096</v>
      </c>
      <c r="D332" s="7" t="s">
        <v>32</v>
      </c>
      <c r="E332" s="7" t="s">
        <v>1097</v>
      </c>
      <c r="F332" s="7" t="s">
        <v>1098</v>
      </c>
      <c r="G332" s="7" t="s">
        <v>1099</v>
      </c>
      <c r="H332" s="7" t="s">
        <v>1100</v>
      </c>
      <c r="I332" s="8">
        <v>841.2</v>
      </c>
      <c r="J332" t="str">
        <f t="shared" si="22"/>
        <v>т</v>
      </c>
      <c r="L332" t="str">
        <f t="shared" si="21"/>
        <v>Евро Стиль</v>
      </c>
      <c r="M332" t="str">
        <f t="shared" si="23"/>
        <v xml:space="preserve">    9003 RAL констр. 345мм белый</v>
      </c>
      <c r="N332">
        <f t="shared" si="24"/>
        <v>841.2</v>
      </c>
    </row>
    <row r="333" spans="2:14" ht="12.75">
      <c r="B333" s="4" t="s">
        <v>1101</v>
      </c>
      <c r="C333" s="9" t="s">
        <v>1029</v>
      </c>
      <c r="D333" s="9"/>
      <c r="E333" s="10" t="s">
        <v>1102</v>
      </c>
      <c r="F333" s="10"/>
      <c r="G333" s="10" t="s">
        <v>1103</v>
      </c>
      <c r="H333" s="10"/>
      <c r="I333" s="5">
        <v>31584.12</v>
      </c>
      <c r="J333" t="str">
        <f t="shared" si="22"/>
        <v>н</v>
      </c>
      <c r="L333" t="str">
        <f t="shared" si="21"/>
        <v>Зебра Григорий Борисович</v>
      </c>
      <c r="M333" t="str">
        <f t="shared" si="23"/>
        <v/>
      </c>
      <c r="N333">
        <f t="shared" si="24"/>
        <v>0</v>
      </c>
    </row>
    <row r="334" spans="2:14" ht="12.75">
      <c r="B334" s="6" t="s">
        <v>1104</v>
      </c>
      <c r="C334" s="7" t="s">
        <v>1105</v>
      </c>
      <c r="D334" s="7" t="s">
        <v>32</v>
      </c>
      <c r="E334" s="7" t="s">
        <v>1106</v>
      </c>
      <c r="F334" s="7" t="s">
        <v>1107</v>
      </c>
      <c r="G334" s="7" t="s">
        <v>1108</v>
      </c>
      <c r="H334" s="7" t="s">
        <v>1109</v>
      </c>
      <c r="I334" s="8">
        <v>1420.96</v>
      </c>
      <c r="J334" t="str">
        <f t="shared" si="22"/>
        <v>т</v>
      </c>
      <c r="L334" t="str">
        <f t="shared" si="21"/>
        <v>Зебра Григорий Борисович</v>
      </c>
      <c r="M334" t="str">
        <f t="shared" si="23"/>
        <v xml:space="preserve">    8017 RAL констр. 510мм коричн.</v>
      </c>
      <c r="N334">
        <f t="shared" si="24"/>
        <v>1420.96</v>
      </c>
    </row>
    <row r="335" spans="2:14" ht="12.75">
      <c r="B335" s="6" t="s">
        <v>1110</v>
      </c>
      <c r="C335" s="7" t="s">
        <v>1111</v>
      </c>
      <c r="D335" s="7" t="s">
        <v>32</v>
      </c>
      <c r="E335" s="7" t="s">
        <v>1112</v>
      </c>
      <c r="F335" s="7" t="s">
        <v>1113</v>
      </c>
      <c r="G335" s="7" t="s">
        <v>1114</v>
      </c>
      <c r="H335" s="7" t="s">
        <v>1115</v>
      </c>
      <c r="I335" s="8">
        <v>771.53</v>
      </c>
      <c r="J335" t="str">
        <f t="shared" si="22"/>
        <v>т</v>
      </c>
      <c r="L335" t="str">
        <f t="shared" si="21"/>
        <v>Зебра Григорий Борисович</v>
      </c>
      <c r="M335" t="str">
        <f t="shared" si="23"/>
        <v xml:space="preserve">    8017 RAL констр. 235мм коричн.</v>
      </c>
      <c r="N335">
        <f t="shared" si="24"/>
        <v>771.53</v>
      </c>
    </row>
    <row r="336" spans="2:14" ht="12.75">
      <c r="B336" s="6" t="s">
        <v>185</v>
      </c>
      <c r="C336" s="7" t="s">
        <v>1116</v>
      </c>
      <c r="D336" s="7" t="s">
        <v>32</v>
      </c>
      <c r="E336" s="7" t="s">
        <v>1117</v>
      </c>
      <c r="F336" s="7" t="s">
        <v>1118</v>
      </c>
      <c r="G336" s="7" t="s">
        <v>1119</v>
      </c>
      <c r="H336" s="7" t="s">
        <v>1120</v>
      </c>
      <c r="I336" s="8">
        <v>1176.52</v>
      </c>
      <c r="J336" t="str">
        <f t="shared" si="22"/>
        <v>т</v>
      </c>
      <c r="L336" t="str">
        <f t="shared" si="21"/>
        <v>Зебра Григорий Борисович</v>
      </c>
      <c r="M336" t="str">
        <f t="shared" si="23"/>
        <v xml:space="preserve">    8017 RAL констр. 245мм коричн.</v>
      </c>
      <c r="N336">
        <f t="shared" si="24"/>
        <v>1176.52</v>
      </c>
    </row>
    <row r="337" spans="2:14" ht="12.75">
      <c r="B337" s="6" t="s">
        <v>1121</v>
      </c>
      <c r="C337" s="7" t="s">
        <v>304</v>
      </c>
      <c r="D337" s="7" t="s">
        <v>32</v>
      </c>
      <c r="E337" s="7" t="s">
        <v>1122</v>
      </c>
      <c r="F337" s="7" t="s">
        <v>1123</v>
      </c>
      <c r="G337" s="7" t="s">
        <v>1124</v>
      </c>
      <c r="H337" s="7" t="s">
        <v>1125</v>
      </c>
      <c r="I337" s="8">
        <v>6495.46</v>
      </c>
      <c r="J337" t="str">
        <f t="shared" si="22"/>
        <v>т</v>
      </c>
      <c r="L337" t="str">
        <f t="shared" si="21"/>
        <v>Зебра Григорий Борисович</v>
      </c>
      <c r="M337" t="str">
        <f t="shared" si="23"/>
        <v xml:space="preserve">    8017 RAL констр. 450мм коричн.</v>
      </c>
      <c r="N337">
        <f t="shared" si="24"/>
        <v>6495.46</v>
      </c>
    </row>
    <row r="338" spans="2:14" ht="12.75">
      <c r="B338" s="6" t="s">
        <v>459</v>
      </c>
      <c r="C338" s="7" t="s">
        <v>1126</v>
      </c>
      <c r="D338" s="7" t="s">
        <v>32</v>
      </c>
      <c r="E338" s="7" t="s">
        <v>1127</v>
      </c>
      <c r="F338" s="7" t="s">
        <v>1128</v>
      </c>
      <c r="G338" s="7" t="s">
        <v>1129</v>
      </c>
      <c r="H338" s="7" t="s">
        <v>1130</v>
      </c>
      <c r="I338" s="8">
        <v>3012.79</v>
      </c>
      <c r="J338" t="str">
        <f t="shared" si="22"/>
        <v>т</v>
      </c>
      <c r="L338" t="str">
        <f t="shared" si="21"/>
        <v>Зебра Григорий Борисович</v>
      </c>
      <c r="M338" t="str">
        <f t="shared" si="23"/>
        <v xml:space="preserve">    8017 RAL констр. 225мм коричн.</v>
      </c>
      <c r="N338">
        <f t="shared" si="24"/>
        <v>3012.79</v>
      </c>
    </row>
    <row r="339" spans="2:14" ht="12.75">
      <c r="B339" s="6" t="s">
        <v>629</v>
      </c>
      <c r="C339" s="7" t="s">
        <v>1131</v>
      </c>
      <c r="D339" s="7" t="s">
        <v>32</v>
      </c>
      <c r="E339" s="7" t="s">
        <v>1106</v>
      </c>
      <c r="F339" s="7" t="s">
        <v>1132</v>
      </c>
      <c r="G339" s="7" t="s">
        <v>1133</v>
      </c>
      <c r="H339" s="7" t="s">
        <v>1134</v>
      </c>
      <c r="I339" s="8">
        <v>12759.51</v>
      </c>
      <c r="J339" t="str">
        <f t="shared" si="22"/>
        <v>т</v>
      </c>
      <c r="L339" t="str">
        <f t="shared" si="21"/>
        <v>Зебра Григорий Борисович</v>
      </c>
      <c r="M339" t="str">
        <f t="shared" si="23"/>
        <v xml:space="preserve">    8017 RAL констр. 530мм коричн.</v>
      </c>
      <c r="N339">
        <f t="shared" si="24"/>
        <v>12759.51</v>
      </c>
    </row>
    <row r="340" spans="2:14" ht="12.75">
      <c r="B340" s="6" t="s">
        <v>1135</v>
      </c>
      <c r="C340" s="7" t="s">
        <v>31</v>
      </c>
      <c r="D340" s="7" t="s">
        <v>32</v>
      </c>
      <c r="E340" s="7" t="s">
        <v>1136</v>
      </c>
      <c r="F340" s="7" t="s">
        <v>1137</v>
      </c>
      <c r="G340" s="7" t="s">
        <v>1138</v>
      </c>
      <c r="H340" s="7" t="s">
        <v>1139</v>
      </c>
      <c r="I340" s="8">
        <v>159.57</v>
      </c>
      <c r="J340" t="str">
        <f t="shared" si="22"/>
        <v>т</v>
      </c>
      <c r="L340" t="str">
        <f t="shared" si="21"/>
        <v>Зебра Григорий Борисович</v>
      </c>
      <c r="M340" t="str">
        <f t="shared" si="23"/>
        <v xml:space="preserve">    9003 RAL констр. 115мм белый</v>
      </c>
      <c r="N340">
        <f t="shared" si="24"/>
        <v>159.57</v>
      </c>
    </row>
    <row r="341" spans="2:14" ht="12.75">
      <c r="B341" s="6" t="s">
        <v>1140</v>
      </c>
      <c r="C341" s="7" t="s">
        <v>239</v>
      </c>
      <c r="D341" s="7" t="s">
        <v>32</v>
      </c>
      <c r="E341" s="7" t="s">
        <v>1141</v>
      </c>
      <c r="F341" s="7" t="s">
        <v>1142</v>
      </c>
      <c r="G341" s="7" t="s">
        <v>1143</v>
      </c>
      <c r="H341" s="7" t="s">
        <v>1144</v>
      </c>
      <c r="I341" s="8">
        <v>1928.43</v>
      </c>
      <c r="J341" t="str">
        <f t="shared" si="22"/>
        <v>т</v>
      </c>
      <c r="L341" t="str">
        <f t="shared" si="21"/>
        <v>Зебра Григорий Борисович</v>
      </c>
      <c r="M341" t="str">
        <f t="shared" si="23"/>
        <v xml:space="preserve">    9003 RAL констр. 465мм белый</v>
      </c>
      <c r="N341">
        <f t="shared" si="24"/>
        <v>1928.43</v>
      </c>
    </row>
    <row r="342" spans="2:14" ht="12.75">
      <c r="B342" s="6" t="s">
        <v>1031</v>
      </c>
      <c r="C342" s="7" t="s">
        <v>22</v>
      </c>
      <c r="D342" s="7" t="s">
        <v>17</v>
      </c>
      <c r="E342" s="7" t="s">
        <v>1145</v>
      </c>
      <c r="F342" s="7" t="s">
        <v>1146</v>
      </c>
      <c r="G342" s="7" t="s">
        <v>29</v>
      </c>
      <c r="H342" s="7" t="s">
        <v>29</v>
      </c>
      <c r="I342" s="8">
        <v>3859.35</v>
      </c>
      <c r="J342" t="str">
        <f t="shared" si="22"/>
        <v>т</v>
      </c>
      <c r="L342" t="str">
        <f t="shared" si="21"/>
        <v>Зебра Григорий Борисович</v>
      </c>
      <c r="M342" t="str">
        <f t="shared" si="23"/>
        <v xml:space="preserve">    Услуга гибки, профилирования и др.</v>
      </c>
      <c r="N342">
        <f t="shared" si="24"/>
        <v>3859.35</v>
      </c>
    </row>
    <row r="343" spans="2:14" ht="12.75">
      <c r="B343" s="4" t="s">
        <v>1147</v>
      </c>
      <c r="C343" s="9" t="s">
        <v>396</v>
      </c>
      <c r="D343" s="9"/>
      <c r="E343" s="10" t="s">
        <v>1148</v>
      </c>
      <c r="F343" s="10"/>
      <c r="G343" s="10" t="s">
        <v>1149</v>
      </c>
      <c r="H343" s="10"/>
      <c r="I343" s="5">
        <v>9005.85</v>
      </c>
      <c r="J343" t="str">
        <f t="shared" si="22"/>
        <v>н</v>
      </c>
      <c r="L343" t="str">
        <f t="shared" si="21"/>
        <v>Остров Окон Ледков Д.В. ИП</v>
      </c>
      <c r="M343" t="str">
        <f t="shared" si="23"/>
        <v/>
      </c>
      <c r="N343">
        <f t="shared" si="24"/>
        <v>0</v>
      </c>
    </row>
    <row r="344" spans="2:14" ht="12.75">
      <c r="B344" s="6" t="s">
        <v>1150</v>
      </c>
      <c r="C344" s="7" t="s">
        <v>427</v>
      </c>
      <c r="D344" s="7" t="s">
        <v>32</v>
      </c>
      <c r="E344" s="7" t="s">
        <v>1151</v>
      </c>
      <c r="F344" s="7" t="s">
        <v>1152</v>
      </c>
      <c r="G344" s="7" t="s">
        <v>1153</v>
      </c>
      <c r="H344" s="7" t="s">
        <v>1154</v>
      </c>
      <c r="I344" s="8">
        <v>147.63999999999999</v>
      </c>
      <c r="J344" t="str">
        <f t="shared" si="22"/>
        <v>т</v>
      </c>
      <c r="L344" t="str">
        <f t="shared" si="21"/>
        <v>Остров Окон Ледков Д.В. ИП</v>
      </c>
      <c r="M344" t="str">
        <f t="shared" si="23"/>
        <v xml:space="preserve">    Штрипс 106 белый</v>
      </c>
      <c r="N344">
        <f t="shared" si="24"/>
        <v>147.63999999999999</v>
      </c>
    </row>
    <row r="345" spans="2:14" ht="12.75">
      <c r="B345" s="6" t="s">
        <v>769</v>
      </c>
      <c r="C345" s="7" t="s">
        <v>427</v>
      </c>
      <c r="D345" s="7" t="s">
        <v>32</v>
      </c>
      <c r="E345" s="7" t="s">
        <v>1155</v>
      </c>
      <c r="F345" s="7" t="s">
        <v>1156</v>
      </c>
      <c r="G345" s="7" t="s">
        <v>1157</v>
      </c>
      <c r="H345" s="7" t="s">
        <v>1158</v>
      </c>
      <c r="I345" s="8">
        <v>173.86</v>
      </c>
      <c r="J345" t="str">
        <f t="shared" si="22"/>
        <v>т</v>
      </c>
      <c r="L345" t="str">
        <f t="shared" si="21"/>
        <v>Остров Окон Ледков Д.В. ИП</v>
      </c>
      <c r="M345" t="str">
        <f t="shared" si="23"/>
        <v xml:space="preserve">    Штрипс 125 белый</v>
      </c>
      <c r="N345">
        <f t="shared" si="24"/>
        <v>173.86</v>
      </c>
    </row>
    <row r="346" spans="2:14" ht="12.75">
      <c r="B346" s="6" t="s">
        <v>416</v>
      </c>
      <c r="C346" s="7" t="s">
        <v>374</v>
      </c>
      <c r="D346" s="7" t="s">
        <v>32</v>
      </c>
      <c r="E346" s="7" t="s">
        <v>1159</v>
      </c>
      <c r="F346" s="7" t="s">
        <v>1160</v>
      </c>
      <c r="G346" s="7" t="s">
        <v>1161</v>
      </c>
      <c r="H346" s="7" t="s">
        <v>1162</v>
      </c>
      <c r="I346" s="8">
        <v>1412</v>
      </c>
      <c r="J346" t="str">
        <f t="shared" si="22"/>
        <v>т</v>
      </c>
      <c r="L346" t="str">
        <f t="shared" si="21"/>
        <v>Остров Окон Ледков Д.В. ИП</v>
      </c>
      <c r="M346" t="str">
        <f t="shared" si="23"/>
        <v xml:space="preserve">    Штрипс 145 белый</v>
      </c>
      <c r="N346">
        <f t="shared" si="24"/>
        <v>1412</v>
      </c>
    </row>
    <row r="347" spans="2:14" ht="12.75">
      <c r="B347" s="6" t="s">
        <v>788</v>
      </c>
      <c r="C347" s="7" t="s">
        <v>406</v>
      </c>
      <c r="D347" s="7" t="s">
        <v>32</v>
      </c>
      <c r="E347" s="7" t="s">
        <v>789</v>
      </c>
      <c r="F347" s="7" t="s">
        <v>1163</v>
      </c>
      <c r="G347" s="7" t="s">
        <v>1164</v>
      </c>
      <c r="H347" s="7" t="s">
        <v>1165</v>
      </c>
      <c r="I347" s="8">
        <v>690.21</v>
      </c>
      <c r="J347" t="str">
        <f t="shared" si="22"/>
        <v>т</v>
      </c>
      <c r="L347" t="str">
        <f t="shared" si="21"/>
        <v>Остров Окон Ледков Д.В. ИП</v>
      </c>
      <c r="M347" t="str">
        <f t="shared" si="23"/>
        <v xml:space="preserve">    Штрипс 165 белый</v>
      </c>
      <c r="N347">
        <f t="shared" si="24"/>
        <v>690.21</v>
      </c>
    </row>
    <row r="348" spans="2:14" ht="12.75">
      <c r="B348" s="6" t="s">
        <v>421</v>
      </c>
      <c r="C348" s="7" t="s">
        <v>400</v>
      </c>
      <c r="D348" s="7" t="s">
        <v>32</v>
      </c>
      <c r="E348" s="7" t="s">
        <v>422</v>
      </c>
      <c r="F348" s="7" t="s">
        <v>1166</v>
      </c>
      <c r="G348" s="7" t="s">
        <v>1167</v>
      </c>
      <c r="H348" s="7" t="s">
        <v>1168</v>
      </c>
      <c r="I348" s="8">
        <v>543.71</v>
      </c>
      <c r="J348" t="str">
        <f t="shared" si="22"/>
        <v>т</v>
      </c>
      <c r="L348" t="str">
        <f t="shared" si="21"/>
        <v>Остров Окон Ледков Д.В. ИП</v>
      </c>
      <c r="M348" t="str">
        <f t="shared" si="23"/>
        <v xml:space="preserve">    Штрипс 195 белый</v>
      </c>
      <c r="N348">
        <f t="shared" si="24"/>
        <v>543.71</v>
      </c>
    </row>
    <row r="349" spans="2:14" ht="12.75">
      <c r="B349" s="6" t="s">
        <v>1169</v>
      </c>
      <c r="C349" s="7" t="s">
        <v>406</v>
      </c>
      <c r="D349" s="7" t="s">
        <v>32</v>
      </c>
      <c r="E349" s="7" t="s">
        <v>1170</v>
      </c>
      <c r="F349" s="7" t="s">
        <v>1171</v>
      </c>
      <c r="G349" s="7" t="s">
        <v>1172</v>
      </c>
      <c r="H349" s="7" t="s">
        <v>382</v>
      </c>
      <c r="I349" s="8">
        <v>819</v>
      </c>
      <c r="J349" t="str">
        <f t="shared" si="22"/>
        <v>т</v>
      </c>
      <c r="L349" t="str">
        <f t="shared" si="21"/>
        <v>Остров Окон Ледков Д.В. ИП</v>
      </c>
      <c r="M349" t="str">
        <f t="shared" si="23"/>
        <v xml:space="preserve">    Штрипс 196 белый</v>
      </c>
      <c r="N349">
        <f t="shared" si="24"/>
        <v>819</v>
      </c>
    </row>
    <row r="350" spans="2:14" ht="12.75">
      <c r="B350" s="6" t="s">
        <v>432</v>
      </c>
      <c r="C350" s="7" t="s">
        <v>427</v>
      </c>
      <c r="D350" s="7" t="s">
        <v>32</v>
      </c>
      <c r="E350" s="7" t="s">
        <v>433</v>
      </c>
      <c r="F350" s="7" t="s">
        <v>1173</v>
      </c>
      <c r="G350" s="7" t="s">
        <v>1174</v>
      </c>
      <c r="H350" s="7" t="s">
        <v>1175</v>
      </c>
      <c r="I350" s="8">
        <v>313.64</v>
      </c>
      <c r="J350" t="str">
        <f t="shared" si="22"/>
        <v>т</v>
      </c>
      <c r="L350" t="str">
        <f t="shared" si="21"/>
        <v>Остров Окон Ледков Д.В. ИП</v>
      </c>
      <c r="M350" t="str">
        <f t="shared" si="23"/>
        <v xml:space="preserve">    Штрипс 225 белый</v>
      </c>
      <c r="N350">
        <f t="shared" si="24"/>
        <v>313.64</v>
      </c>
    </row>
    <row r="351" spans="2:14" ht="12.75">
      <c r="B351" s="6" t="s">
        <v>1176</v>
      </c>
      <c r="C351" s="7" t="s">
        <v>406</v>
      </c>
      <c r="D351" s="7" t="s">
        <v>32</v>
      </c>
      <c r="E351" s="7" t="s">
        <v>1177</v>
      </c>
      <c r="F351" s="7" t="s">
        <v>1178</v>
      </c>
      <c r="G351" s="7" t="s">
        <v>1179</v>
      </c>
      <c r="H351" s="7" t="s">
        <v>1180</v>
      </c>
      <c r="I351" s="8">
        <v>1069.72</v>
      </c>
      <c r="J351" t="str">
        <f t="shared" si="22"/>
        <v>т</v>
      </c>
      <c r="L351" t="str">
        <f t="shared" si="21"/>
        <v>Остров Окон Ледков Д.В. ИП</v>
      </c>
      <c r="M351" t="str">
        <f t="shared" si="23"/>
        <v xml:space="preserve">    Штрипс 256 белый</v>
      </c>
      <c r="N351">
        <f t="shared" si="24"/>
        <v>1069.72</v>
      </c>
    </row>
    <row r="352" spans="2:14" ht="12.75">
      <c r="B352" s="6" t="s">
        <v>1181</v>
      </c>
      <c r="C352" s="7" t="s">
        <v>427</v>
      </c>
      <c r="D352" s="7" t="s">
        <v>32</v>
      </c>
      <c r="E352" s="7" t="s">
        <v>1182</v>
      </c>
      <c r="F352" s="7" t="s">
        <v>1183</v>
      </c>
      <c r="G352" s="7" t="s">
        <v>1184</v>
      </c>
      <c r="H352" s="7" t="s">
        <v>1185</v>
      </c>
      <c r="I352" s="8">
        <v>440.14</v>
      </c>
      <c r="J352" t="str">
        <f t="shared" si="22"/>
        <v>т</v>
      </c>
      <c r="L352" t="str">
        <f t="shared" si="21"/>
        <v>Остров Окон Ледков Д.В. ИП</v>
      </c>
      <c r="M352" t="str">
        <f t="shared" si="23"/>
        <v xml:space="preserve">    Штрипс 316 белый</v>
      </c>
      <c r="N352">
        <f t="shared" si="24"/>
        <v>440.14</v>
      </c>
    </row>
    <row r="353" spans="2:14" ht="12.75">
      <c r="B353" s="6" t="s">
        <v>426</v>
      </c>
      <c r="C353" s="7" t="s">
        <v>400</v>
      </c>
      <c r="D353" s="7" t="s">
        <v>32</v>
      </c>
      <c r="E353" s="7" t="s">
        <v>428</v>
      </c>
      <c r="F353" s="7" t="s">
        <v>1186</v>
      </c>
      <c r="G353" s="7" t="s">
        <v>1187</v>
      </c>
      <c r="H353" s="7" t="s">
        <v>1188</v>
      </c>
      <c r="I353" s="8">
        <v>961.57</v>
      </c>
      <c r="J353" t="str">
        <f t="shared" si="22"/>
        <v>т</v>
      </c>
      <c r="L353" t="str">
        <f t="shared" si="21"/>
        <v>Остров Окон Ледков Д.В. ИП</v>
      </c>
      <c r="M353" t="str">
        <f t="shared" si="23"/>
        <v xml:space="preserve">    Штрипс 345 белый</v>
      </c>
      <c r="N353">
        <f t="shared" si="24"/>
        <v>961.57</v>
      </c>
    </row>
    <row r="354" spans="2:14" ht="12.75">
      <c r="B354" s="6" t="s">
        <v>1189</v>
      </c>
      <c r="C354" s="7" t="s">
        <v>427</v>
      </c>
      <c r="D354" s="7" t="s">
        <v>32</v>
      </c>
      <c r="E354" s="7" t="s">
        <v>1190</v>
      </c>
      <c r="F354" s="7" t="s">
        <v>1191</v>
      </c>
      <c r="G354" s="7" t="s">
        <v>1192</v>
      </c>
      <c r="H354" s="7" t="s">
        <v>1193</v>
      </c>
      <c r="I354" s="8">
        <v>481.93</v>
      </c>
      <c r="J354" t="str">
        <f t="shared" si="22"/>
        <v>т</v>
      </c>
      <c r="L354" t="str">
        <f t="shared" si="21"/>
        <v>Остров Окон Ледков Д.В. ИП</v>
      </c>
      <c r="M354" t="str">
        <f t="shared" si="23"/>
        <v xml:space="preserve">    Штрипс 346 белый</v>
      </c>
      <c r="N354">
        <f t="shared" si="24"/>
        <v>481.93</v>
      </c>
    </row>
    <row r="355" spans="2:14" ht="12.75">
      <c r="B355" s="6" t="s">
        <v>1194</v>
      </c>
      <c r="C355" s="7" t="s">
        <v>427</v>
      </c>
      <c r="D355" s="7" t="s">
        <v>32</v>
      </c>
      <c r="E355" s="7" t="s">
        <v>1195</v>
      </c>
      <c r="F355" s="7" t="s">
        <v>1196</v>
      </c>
      <c r="G355" s="7" t="s">
        <v>1197</v>
      </c>
      <c r="H355" s="7" t="s">
        <v>1198</v>
      </c>
      <c r="I355" s="8">
        <v>523.71</v>
      </c>
      <c r="J355" t="str">
        <f t="shared" si="22"/>
        <v>т</v>
      </c>
      <c r="L355" t="str">
        <f t="shared" si="21"/>
        <v>Остров Окон Ледков Д.В. ИП</v>
      </c>
      <c r="M355" t="str">
        <f t="shared" si="23"/>
        <v xml:space="preserve">    Штрипс 376 белый</v>
      </c>
      <c r="N355">
        <f t="shared" si="24"/>
        <v>523.71</v>
      </c>
    </row>
    <row r="356" spans="2:14" ht="12.75">
      <c r="B356" s="6" t="s">
        <v>759</v>
      </c>
      <c r="C356" s="7" t="s">
        <v>400</v>
      </c>
      <c r="D356" s="7" t="s">
        <v>32</v>
      </c>
      <c r="E356" s="7" t="s">
        <v>760</v>
      </c>
      <c r="F356" s="7" t="s">
        <v>1199</v>
      </c>
      <c r="G356" s="7" t="s">
        <v>1200</v>
      </c>
      <c r="H356" s="7" t="s">
        <v>1201</v>
      </c>
      <c r="I356" s="8">
        <v>1128.72</v>
      </c>
      <c r="J356" t="str">
        <f t="shared" si="22"/>
        <v>т</v>
      </c>
      <c r="L356" t="str">
        <f t="shared" si="21"/>
        <v>Остров Окон Ледков Д.В. ИП</v>
      </c>
      <c r="M356" t="str">
        <f t="shared" si="23"/>
        <v xml:space="preserve">    Штрипс 405 белый</v>
      </c>
      <c r="N356">
        <f t="shared" si="24"/>
        <v>1128.72</v>
      </c>
    </row>
    <row r="357" spans="2:14" ht="12.75">
      <c r="B357" s="6" t="s">
        <v>27</v>
      </c>
      <c r="C357" s="7" t="s">
        <v>16</v>
      </c>
      <c r="D357" s="7" t="s">
        <v>17</v>
      </c>
      <c r="E357" s="7" t="s">
        <v>437</v>
      </c>
      <c r="F357" s="7" t="s">
        <v>437</v>
      </c>
      <c r="G357" s="7" t="s">
        <v>29</v>
      </c>
      <c r="H357" s="7" t="s">
        <v>29</v>
      </c>
      <c r="I357" s="8">
        <v>300</v>
      </c>
      <c r="J357" t="str">
        <f t="shared" si="22"/>
        <v>т</v>
      </c>
      <c r="L357" t="str">
        <f t="shared" si="21"/>
        <v>Остров Окон Ледков Д.В. ИП</v>
      </c>
      <c r="M357" t="str">
        <f t="shared" si="23"/>
        <v xml:space="preserve">    Доставка товара</v>
      </c>
      <c r="N357">
        <f t="shared" si="24"/>
        <v>300</v>
      </c>
    </row>
    <row r="358" spans="2:14" ht="12.75">
      <c r="B358" s="4" t="s">
        <v>1202</v>
      </c>
      <c r="C358" s="9" t="s">
        <v>12</v>
      </c>
      <c r="D358" s="9"/>
      <c r="E358" s="10" t="s">
        <v>1203</v>
      </c>
      <c r="F358" s="10"/>
      <c r="G358" s="10" t="s">
        <v>1204</v>
      </c>
      <c r="H358" s="10"/>
      <c r="I358" s="5">
        <v>186.69</v>
      </c>
      <c r="J358" t="str">
        <f t="shared" si="22"/>
        <v>н</v>
      </c>
      <c r="L358" t="str">
        <f t="shared" si="21"/>
        <v>Розница</v>
      </c>
      <c r="M358" t="str">
        <f t="shared" si="23"/>
        <v/>
      </c>
      <c r="N358">
        <f t="shared" si="24"/>
        <v>0</v>
      </c>
    </row>
    <row r="359" spans="2:14" ht="12.75">
      <c r="B359" s="6" t="s">
        <v>1205</v>
      </c>
      <c r="C359" s="7" t="s">
        <v>1206</v>
      </c>
      <c r="D359" s="7" t="s">
        <v>32</v>
      </c>
      <c r="E359" s="7" t="s">
        <v>1207</v>
      </c>
      <c r="F359" s="7" t="s">
        <v>1208</v>
      </c>
      <c r="G359" s="7" t="s">
        <v>1209</v>
      </c>
      <c r="H359" s="7" t="s">
        <v>1210</v>
      </c>
      <c r="I359" s="8">
        <v>80.52</v>
      </c>
      <c r="J359" t="str">
        <f t="shared" si="22"/>
        <v>т</v>
      </c>
      <c r="L359" t="str">
        <f t="shared" ref="L359:L422" si="25">IF($J359="н",$C359,L358)</f>
        <v>Розница</v>
      </c>
      <c r="M359" t="str">
        <f t="shared" si="23"/>
        <v xml:space="preserve">    8017 RAL констр. 345мм коричн.</v>
      </c>
      <c r="N359">
        <f t="shared" si="24"/>
        <v>80.52</v>
      </c>
    </row>
    <row r="360" spans="2:14" ht="12.75">
      <c r="B360" s="6" t="s">
        <v>1211</v>
      </c>
      <c r="C360" s="7" t="s">
        <v>1212</v>
      </c>
      <c r="D360" s="7" t="s">
        <v>32</v>
      </c>
      <c r="E360" s="7" t="s">
        <v>1213</v>
      </c>
      <c r="F360" s="7" t="s">
        <v>1214</v>
      </c>
      <c r="G360" s="7" t="s">
        <v>1215</v>
      </c>
      <c r="H360" s="7" t="s">
        <v>1216</v>
      </c>
      <c r="I360" s="8">
        <v>36.99</v>
      </c>
      <c r="J360" t="str">
        <f t="shared" si="22"/>
        <v>т</v>
      </c>
      <c r="L360" t="str">
        <f t="shared" si="25"/>
        <v>Розница</v>
      </c>
      <c r="M360" t="str">
        <f t="shared" si="23"/>
        <v xml:space="preserve">    8017 RAL констр. 75мм коричн.</v>
      </c>
      <c r="N360">
        <f t="shared" si="24"/>
        <v>36.99</v>
      </c>
    </row>
    <row r="361" spans="2:14" ht="12.75">
      <c r="B361" s="6" t="s">
        <v>1217</v>
      </c>
      <c r="C361" s="7" t="s">
        <v>1218</v>
      </c>
      <c r="D361" s="7" t="s">
        <v>32</v>
      </c>
      <c r="E361" s="7" t="s">
        <v>1219</v>
      </c>
      <c r="F361" s="7" t="s">
        <v>1220</v>
      </c>
      <c r="G361" s="7" t="s">
        <v>1221</v>
      </c>
      <c r="H361" s="7" t="s">
        <v>1222</v>
      </c>
      <c r="I361" s="8">
        <v>69.180000000000007</v>
      </c>
      <c r="J361" t="str">
        <f t="shared" si="22"/>
        <v>т</v>
      </c>
      <c r="L361" t="str">
        <f t="shared" si="25"/>
        <v>Розница</v>
      </c>
      <c r="M361" t="str">
        <f t="shared" si="23"/>
        <v xml:space="preserve">    8017 RAL констр. 270мм коричн.</v>
      </c>
      <c r="N361">
        <f t="shared" si="24"/>
        <v>69.180000000000007</v>
      </c>
    </row>
    <row r="362" spans="2:14" ht="12.75">
      <c r="B362" s="4" t="s">
        <v>1223</v>
      </c>
      <c r="C362" s="9" t="s">
        <v>12</v>
      </c>
      <c r="D362" s="9"/>
      <c r="E362" s="10" t="s">
        <v>1224</v>
      </c>
      <c r="F362" s="10"/>
      <c r="G362" s="10" t="s">
        <v>1225</v>
      </c>
      <c r="H362" s="10"/>
      <c r="I362" s="5">
        <v>16569.95</v>
      </c>
      <c r="J362" t="str">
        <f t="shared" si="22"/>
        <v>н</v>
      </c>
      <c r="L362" t="str">
        <f t="shared" si="25"/>
        <v>Розница</v>
      </c>
      <c r="M362" t="str">
        <f t="shared" si="23"/>
        <v/>
      </c>
      <c r="N362">
        <f t="shared" si="24"/>
        <v>0</v>
      </c>
    </row>
    <row r="363" spans="2:14" ht="12.75">
      <c r="B363" s="6" t="s">
        <v>352</v>
      </c>
      <c r="C363" s="7" t="s">
        <v>1226</v>
      </c>
      <c r="D363" s="7" t="s">
        <v>66</v>
      </c>
      <c r="E363" s="7" t="s">
        <v>274</v>
      </c>
      <c r="F363" s="7" t="s">
        <v>1227</v>
      </c>
      <c r="G363" s="7" t="s">
        <v>1228</v>
      </c>
      <c r="H363" s="7" t="s">
        <v>1229</v>
      </c>
      <c r="I363" s="8">
        <v>6715.95</v>
      </c>
      <c r="J363" t="str">
        <f t="shared" si="22"/>
        <v>т</v>
      </c>
      <c r="L363" t="str">
        <f t="shared" si="25"/>
        <v>Розница</v>
      </c>
      <c r="M363" t="str">
        <f t="shared" si="23"/>
        <v xml:space="preserve">    8017 RAL Профнастил коричневый 10</v>
      </c>
      <c r="N363">
        <f t="shared" si="24"/>
        <v>6715.95</v>
      </c>
    </row>
    <row r="364" spans="2:14" ht="12.75">
      <c r="B364" s="6" t="s">
        <v>373</v>
      </c>
      <c r="C364" s="7" t="s">
        <v>512</v>
      </c>
      <c r="D364" s="7" t="s">
        <v>17</v>
      </c>
      <c r="E364" s="7" t="s">
        <v>853</v>
      </c>
      <c r="F364" s="7" t="s">
        <v>1230</v>
      </c>
      <c r="G364" s="7" t="s">
        <v>1231</v>
      </c>
      <c r="H364" s="7" t="s">
        <v>1232</v>
      </c>
      <c r="I364" s="8">
        <v>756</v>
      </c>
      <c r="J364" t="str">
        <f t="shared" si="22"/>
        <v>т</v>
      </c>
      <c r="L364" t="str">
        <f t="shared" si="25"/>
        <v>Розница</v>
      </c>
      <c r="M364" t="str">
        <f t="shared" si="23"/>
        <v xml:space="preserve">    Саморез мет. 4,8х19 коричневый 8017</v>
      </c>
      <c r="N364">
        <f t="shared" si="24"/>
        <v>756</v>
      </c>
    </row>
    <row r="365" spans="2:14" ht="12.75">
      <c r="B365" s="6" t="s">
        <v>1233</v>
      </c>
      <c r="C365" s="7" t="s">
        <v>1234</v>
      </c>
      <c r="D365" s="7" t="s">
        <v>32</v>
      </c>
      <c r="E365" s="7" t="s">
        <v>250</v>
      </c>
      <c r="F365" s="7" t="s">
        <v>497</v>
      </c>
      <c r="G365" s="7" t="s">
        <v>1235</v>
      </c>
      <c r="H365" s="7" t="s">
        <v>1236</v>
      </c>
      <c r="I365" s="8">
        <v>1568.7</v>
      </c>
      <c r="J365" t="str">
        <f t="shared" si="22"/>
        <v>т</v>
      </c>
      <c r="L365" t="str">
        <f t="shared" si="25"/>
        <v>Розница</v>
      </c>
      <c r="M365" t="str">
        <f t="shared" si="23"/>
        <v xml:space="preserve">    Труба 50*50*1,5</v>
      </c>
      <c r="N365">
        <f t="shared" si="24"/>
        <v>1568.7</v>
      </c>
    </row>
    <row r="366" spans="2:14" ht="12.75">
      <c r="B366" s="6" t="s">
        <v>614</v>
      </c>
      <c r="C366" s="7" t="s">
        <v>1237</v>
      </c>
      <c r="D366" s="7" t="s">
        <v>32</v>
      </c>
      <c r="E366" s="7" t="s">
        <v>369</v>
      </c>
      <c r="F366" s="7" t="s">
        <v>1238</v>
      </c>
      <c r="G366" s="7" t="s">
        <v>816</v>
      </c>
      <c r="H366" s="7" t="s">
        <v>1239</v>
      </c>
      <c r="I366" s="8">
        <v>612</v>
      </c>
      <c r="J366" t="str">
        <f t="shared" si="22"/>
        <v>т</v>
      </c>
      <c r="L366" t="str">
        <f t="shared" si="25"/>
        <v>Розница</v>
      </c>
      <c r="M366" t="str">
        <f t="shared" si="23"/>
        <v xml:space="preserve">    Труба 40*20*1,5</v>
      </c>
      <c r="N366">
        <f t="shared" si="24"/>
        <v>612</v>
      </c>
    </row>
    <row r="367" spans="2:14" ht="12.75">
      <c r="B367" s="6" t="s">
        <v>681</v>
      </c>
      <c r="C367" s="7" t="s">
        <v>682</v>
      </c>
      <c r="D367" s="7" t="s">
        <v>683</v>
      </c>
      <c r="E367" s="7" t="s">
        <v>1240</v>
      </c>
      <c r="F367" s="7" t="s">
        <v>1241</v>
      </c>
      <c r="G367" s="7" t="s">
        <v>824</v>
      </c>
      <c r="H367" s="7" t="s">
        <v>1241</v>
      </c>
      <c r="I367" s="7" t="s">
        <v>29</v>
      </c>
      <c r="J367" t="str">
        <f t="shared" si="22"/>
        <v>т</v>
      </c>
      <c r="L367" t="str">
        <f t="shared" si="25"/>
        <v>Розница</v>
      </c>
      <c r="M367" t="str">
        <f t="shared" si="23"/>
        <v xml:space="preserve">    Краска-грунт</v>
      </c>
      <c r="N367" t="e">
        <f t="shared" si="24"/>
        <v>#VALUE!</v>
      </c>
    </row>
    <row r="368" spans="2:14" ht="12.75">
      <c r="B368" s="6" t="s">
        <v>826</v>
      </c>
      <c r="C368" s="7" t="s">
        <v>16</v>
      </c>
      <c r="D368" s="7" t="s">
        <v>17</v>
      </c>
      <c r="E368" s="7" t="s">
        <v>496</v>
      </c>
      <c r="F368" s="7" t="s">
        <v>496</v>
      </c>
      <c r="G368" s="7" t="s">
        <v>1242</v>
      </c>
      <c r="H368" s="7" t="s">
        <v>496</v>
      </c>
      <c r="I368" s="7" t="s">
        <v>29</v>
      </c>
      <c r="J368" t="str">
        <f t="shared" si="22"/>
        <v>т</v>
      </c>
      <c r="L368" t="str">
        <f t="shared" si="25"/>
        <v>Розница</v>
      </c>
      <c r="M368" t="str">
        <f t="shared" si="23"/>
        <v xml:space="preserve">    Кисть</v>
      </c>
      <c r="N368" t="e">
        <f t="shared" si="24"/>
        <v>#VALUE!</v>
      </c>
    </row>
    <row r="369" spans="2:14" ht="12.75">
      <c r="B369" s="6" t="s">
        <v>15</v>
      </c>
      <c r="C369" s="7" t="s">
        <v>16</v>
      </c>
      <c r="D369" s="7" t="s">
        <v>17</v>
      </c>
      <c r="E369" s="7" t="s">
        <v>1243</v>
      </c>
      <c r="F369" s="7" t="s">
        <v>1243</v>
      </c>
      <c r="G369" s="7" t="s">
        <v>1244</v>
      </c>
      <c r="H369" s="7" t="s">
        <v>1245</v>
      </c>
      <c r="I369" s="8">
        <v>0.3</v>
      </c>
      <c r="J369" t="str">
        <f t="shared" si="22"/>
        <v>т</v>
      </c>
      <c r="L369" t="str">
        <f t="shared" si="25"/>
        <v>Розница</v>
      </c>
      <c r="M369" t="str">
        <f t="shared" si="23"/>
        <v xml:space="preserve">    Строительные материалы</v>
      </c>
      <c r="N369">
        <f t="shared" si="24"/>
        <v>0.3</v>
      </c>
    </row>
    <row r="370" spans="2:14" ht="12.75">
      <c r="B370" s="6" t="s">
        <v>93</v>
      </c>
      <c r="C370" s="7" t="s">
        <v>16</v>
      </c>
      <c r="D370" s="7" t="s">
        <v>17</v>
      </c>
      <c r="E370" s="7" t="s">
        <v>1246</v>
      </c>
      <c r="F370" s="7" t="s">
        <v>1246</v>
      </c>
      <c r="G370" s="7" t="s">
        <v>29</v>
      </c>
      <c r="H370" s="7" t="s">
        <v>29</v>
      </c>
      <c r="I370" s="8">
        <v>6917</v>
      </c>
      <c r="J370" t="str">
        <f t="shared" si="22"/>
        <v>т</v>
      </c>
      <c r="L370" t="str">
        <f t="shared" si="25"/>
        <v>Розница</v>
      </c>
      <c r="M370" t="str">
        <f t="shared" si="23"/>
        <v xml:space="preserve">    Посредничество</v>
      </c>
      <c r="N370">
        <f t="shared" si="24"/>
        <v>6917</v>
      </c>
    </row>
    <row r="371" spans="2:14" ht="12.75">
      <c r="B371" s="4" t="s">
        <v>1247</v>
      </c>
      <c r="C371" s="9" t="s">
        <v>12</v>
      </c>
      <c r="D371" s="9"/>
      <c r="E371" s="10" t="s">
        <v>1248</v>
      </c>
      <c r="F371" s="10"/>
      <c r="G371" s="10" t="s">
        <v>1249</v>
      </c>
      <c r="H371" s="10"/>
      <c r="I371" s="5">
        <v>451.39</v>
      </c>
      <c r="J371" t="str">
        <f t="shared" si="22"/>
        <v>н</v>
      </c>
      <c r="L371" t="str">
        <f t="shared" si="25"/>
        <v>Розница</v>
      </c>
      <c r="M371" t="str">
        <f t="shared" si="23"/>
        <v/>
      </c>
      <c r="N371">
        <f t="shared" si="24"/>
        <v>0</v>
      </c>
    </row>
    <row r="372" spans="2:14" ht="12.75">
      <c r="B372" s="6" t="s">
        <v>534</v>
      </c>
      <c r="C372" s="7" t="s">
        <v>1250</v>
      </c>
      <c r="D372" s="7" t="s">
        <v>32</v>
      </c>
      <c r="E372" s="7" t="s">
        <v>1251</v>
      </c>
      <c r="F372" s="7" t="s">
        <v>1248</v>
      </c>
      <c r="G372" s="7" t="s">
        <v>1252</v>
      </c>
      <c r="H372" s="7" t="s">
        <v>1249</v>
      </c>
      <c r="I372" s="8">
        <v>451.39</v>
      </c>
      <c r="J372" t="str">
        <f t="shared" si="22"/>
        <v>т</v>
      </c>
      <c r="L372" t="str">
        <f t="shared" si="25"/>
        <v>Розница</v>
      </c>
      <c r="M372" t="str">
        <f t="shared" si="23"/>
        <v xml:space="preserve">    6005 RAL констр. 245мм зеленый</v>
      </c>
      <c r="N372">
        <f t="shared" si="24"/>
        <v>451.39</v>
      </c>
    </row>
    <row r="373" spans="2:14" ht="12.75">
      <c r="B373" s="4" t="s">
        <v>1253</v>
      </c>
      <c r="C373" s="9" t="s">
        <v>12</v>
      </c>
      <c r="D373" s="9"/>
      <c r="E373" s="10" t="s">
        <v>1254</v>
      </c>
      <c r="F373" s="10"/>
      <c r="G373" s="10" t="s">
        <v>1255</v>
      </c>
      <c r="H373" s="10"/>
      <c r="I373" s="5">
        <v>2117.86</v>
      </c>
      <c r="J373" t="str">
        <f t="shared" si="22"/>
        <v>н</v>
      </c>
      <c r="L373" t="str">
        <f t="shared" si="25"/>
        <v>Розница</v>
      </c>
      <c r="M373" t="str">
        <f t="shared" si="23"/>
        <v/>
      </c>
      <c r="N373">
        <f t="shared" si="24"/>
        <v>0</v>
      </c>
    </row>
    <row r="374" spans="2:14" ht="12.75">
      <c r="B374" s="6" t="s">
        <v>185</v>
      </c>
      <c r="C374" s="7" t="s">
        <v>1256</v>
      </c>
      <c r="D374" s="7" t="s">
        <v>32</v>
      </c>
      <c r="E374" s="7" t="s">
        <v>1257</v>
      </c>
      <c r="F374" s="7" t="s">
        <v>1258</v>
      </c>
      <c r="G374" s="7" t="s">
        <v>1259</v>
      </c>
      <c r="H374" s="7" t="s">
        <v>1255</v>
      </c>
      <c r="I374" s="8">
        <v>212.86</v>
      </c>
      <c r="J374" t="str">
        <f t="shared" si="22"/>
        <v>т</v>
      </c>
      <c r="L374" t="str">
        <f t="shared" si="25"/>
        <v>Розница</v>
      </c>
      <c r="M374" t="str">
        <f t="shared" si="23"/>
        <v xml:space="preserve">    8017 RAL констр. 245мм коричн.</v>
      </c>
      <c r="N374">
        <f t="shared" si="24"/>
        <v>212.86</v>
      </c>
    </row>
    <row r="375" spans="2:14" ht="12.75">
      <c r="B375" s="6" t="s">
        <v>15</v>
      </c>
      <c r="C375" s="7" t="s">
        <v>682</v>
      </c>
      <c r="D375" s="7" t="s">
        <v>17</v>
      </c>
      <c r="E375" s="7" t="s">
        <v>1122</v>
      </c>
      <c r="F375" s="7" t="s">
        <v>1260</v>
      </c>
      <c r="G375" s="7" t="s">
        <v>29</v>
      </c>
      <c r="H375" s="7" t="s">
        <v>29</v>
      </c>
      <c r="I375" s="8">
        <v>405</v>
      </c>
      <c r="J375" t="str">
        <f t="shared" si="22"/>
        <v>т</v>
      </c>
      <c r="L375" t="str">
        <f t="shared" si="25"/>
        <v>Розница</v>
      </c>
      <c r="M375" t="str">
        <f t="shared" si="23"/>
        <v xml:space="preserve">    Строительные материалы</v>
      </c>
      <c r="N375">
        <f t="shared" si="24"/>
        <v>405</v>
      </c>
    </row>
    <row r="376" spans="2:14" ht="12.75">
      <c r="B376" s="6" t="s">
        <v>27</v>
      </c>
      <c r="C376" s="7" t="s">
        <v>16</v>
      </c>
      <c r="D376" s="7" t="s">
        <v>17</v>
      </c>
      <c r="E376" s="7" t="s">
        <v>149</v>
      </c>
      <c r="F376" s="7" t="s">
        <v>149</v>
      </c>
      <c r="G376" s="7" t="s">
        <v>29</v>
      </c>
      <c r="H376" s="7" t="s">
        <v>29</v>
      </c>
      <c r="I376" s="8">
        <v>1500</v>
      </c>
      <c r="J376" t="str">
        <f t="shared" si="22"/>
        <v>т</v>
      </c>
      <c r="L376" t="str">
        <f t="shared" si="25"/>
        <v>Розница</v>
      </c>
      <c r="M376" t="str">
        <f t="shared" si="23"/>
        <v xml:space="preserve">    Доставка товара</v>
      </c>
      <c r="N376">
        <f t="shared" si="24"/>
        <v>1500</v>
      </c>
    </row>
    <row r="377" spans="2:14" ht="12.75">
      <c r="B377" s="4" t="s">
        <v>1261</v>
      </c>
      <c r="C377" s="9" t="s">
        <v>1262</v>
      </c>
      <c r="D377" s="9"/>
      <c r="E377" s="10" t="s">
        <v>1263</v>
      </c>
      <c r="F377" s="10"/>
      <c r="G377" s="10" t="s">
        <v>1264</v>
      </c>
      <c r="H377" s="10"/>
      <c r="I377" s="5">
        <v>7518.02</v>
      </c>
      <c r="J377" t="str">
        <f t="shared" si="22"/>
        <v>н</v>
      </c>
      <c r="L377" t="str">
        <f t="shared" si="25"/>
        <v>Аренда цех</v>
      </c>
      <c r="M377" t="str">
        <f t="shared" si="23"/>
        <v/>
      </c>
      <c r="N377">
        <f t="shared" si="24"/>
        <v>0</v>
      </c>
    </row>
    <row r="378" spans="2:14" ht="12.75">
      <c r="B378" s="6" t="s">
        <v>1265</v>
      </c>
      <c r="C378" s="7" t="s">
        <v>1266</v>
      </c>
      <c r="D378" s="7" t="s">
        <v>32</v>
      </c>
      <c r="E378" s="7" t="s">
        <v>619</v>
      </c>
      <c r="F378" s="7" t="s">
        <v>1263</v>
      </c>
      <c r="G378" s="7" t="s">
        <v>1267</v>
      </c>
      <c r="H378" s="7" t="s">
        <v>1264</v>
      </c>
      <c r="I378" s="8">
        <v>7518.02</v>
      </c>
      <c r="J378" t="str">
        <f t="shared" si="22"/>
        <v>т</v>
      </c>
      <c r="L378" t="str">
        <f t="shared" si="25"/>
        <v>Аренда цех</v>
      </c>
      <c r="M378" t="str">
        <f t="shared" si="23"/>
        <v xml:space="preserve">    RAL Цинк констр. 1250мм</v>
      </c>
      <c r="N378">
        <f t="shared" si="24"/>
        <v>7518.02</v>
      </c>
    </row>
    <row r="379" spans="2:14" ht="12.75">
      <c r="B379" s="4" t="s">
        <v>1268</v>
      </c>
      <c r="C379" s="9" t="s">
        <v>936</v>
      </c>
      <c r="D379" s="9"/>
      <c r="E379" s="10" t="s">
        <v>1269</v>
      </c>
      <c r="F379" s="10"/>
      <c r="G379" s="10" t="s">
        <v>1270</v>
      </c>
      <c r="H379" s="10"/>
      <c r="I379" s="5">
        <v>1334.52</v>
      </c>
      <c r="J379" t="str">
        <f t="shared" si="22"/>
        <v>н</v>
      </c>
      <c r="L379" t="str">
        <f t="shared" si="25"/>
        <v>Витражи</v>
      </c>
      <c r="M379" t="str">
        <f t="shared" si="23"/>
        <v/>
      </c>
      <c r="N379">
        <f t="shared" si="24"/>
        <v>0</v>
      </c>
    </row>
    <row r="380" spans="2:14" ht="12.75">
      <c r="B380" s="6" t="s">
        <v>966</v>
      </c>
      <c r="C380" s="7" t="s">
        <v>374</v>
      </c>
      <c r="D380" s="7" t="s">
        <v>32</v>
      </c>
      <c r="E380" s="7" t="s">
        <v>827</v>
      </c>
      <c r="F380" s="7" t="s">
        <v>1269</v>
      </c>
      <c r="G380" s="7" t="s">
        <v>1271</v>
      </c>
      <c r="H380" s="7" t="s">
        <v>1270</v>
      </c>
      <c r="I380" s="8">
        <v>1334.52</v>
      </c>
      <c r="J380" t="str">
        <f t="shared" si="22"/>
        <v>т</v>
      </c>
      <c r="L380" t="str">
        <f t="shared" si="25"/>
        <v>Витражи</v>
      </c>
      <c r="M380" t="str">
        <f t="shared" si="23"/>
        <v xml:space="preserve">    Штрипс 250 белый</v>
      </c>
      <c r="N380">
        <f t="shared" si="24"/>
        <v>1334.52</v>
      </c>
    </row>
    <row r="381" spans="2:14" ht="12.75">
      <c r="B381" s="4" t="s">
        <v>1272</v>
      </c>
      <c r="C381" s="9" t="s">
        <v>936</v>
      </c>
      <c r="D381" s="9"/>
      <c r="E381" s="10" t="s">
        <v>1273</v>
      </c>
      <c r="F381" s="10"/>
      <c r="G381" s="10" t="s">
        <v>1274</v>
      </c>
      <c r="H381" s="10"/>
      <c r="I381" s="5">
        <v>20270.16</v>
      </c>
      <c r="J381" t="str">
        <f t="shared" si="22"/>
        <v>н</v>
      </c>
      <c r="L381" t="str">
        <f t="shared" si="25"/>
        <v>Витражи</v>
      </c>
      <c r="M381" t="str">
        <f t="shared" si="23"/>
        <v/>
      </c>
      <c r="N381">
        <f t="shared" si="24"/>
        <v>0</v>
      </c>
    </row>
    <row r="382" spans="2:14" ht="12.75">
      <c r="B382" s="6" t="s">
        <v>1275</v>
      </c>
      <c r="C382" s="7" t="s">
        <v>1276</v>
      </c>
      <c r="D382" s="7" t="s">
        <v>32</v>
      </c>
      <c r="E382" s="7" t="s">
        <v>1277</v>
      </c>
      <c r="F382" s="7" t="s">
        <v>1278</v>
      </c>
      <c r="G382" s="7" t="s">
        <v>1279</v>
      </c>
      <c r="H382" s="7" t="s">
        <v>1280</v>
      </c>
      <c r="I382" s="8">
        <v>3077.26</v>
      </c>
      <c r="J382" t="str">
        <f t="shared" si="22"/>
        <v>т</v>
      </c>
      <c r="L382" t="str">
        <f t="shared" si="25"/>
        <v>Витражи</v>
      </c>
      <c r="M382" t="str">
        <f t="shared" si="23"/>
        <v xml:space="preserve">    Штрипс 600 белый</v>
      </c>
      <c r="N382">
        <f t="shared" si="24"/>
        <v>3077.26</v>
      </c>
    </row>
    <row r="383" spans="2:14" ht="12.75">
      <c r="B383" s="6" t="s">
        <v>953</v>
      </c>
      <c r="C383" s="7" t="s">
        <v>1281</v>
      </c>
      <c r="D383" s="7" t="s">
        <v>32</v>
      </c>
      <c r="E383" s="7" t="s">
        <v>954</v>
      </c>
      <c r="F383" s="7" t="s">
        <v>1282</v>
      </c>
      <c r="G383" s="7" t="s">
        <v>1283</v>
      </c>
      <c r="H383" s="7" t="s">
        <v>1284</v>
      </c>
      <c r="I383" s="8">
        <v>703.89</v>
      </c>
      <c r="J383" t="str">
        <f t="shared" si="22"/>
        <v>т</v>
      </c>
      <c r="L383" t="str">
        <f t="shared" si="25"/>
        <v>Витражи</v>
      </c>
      <c r="M383" t="str">
        <f t="shared" si="23"/>
        <v xml:space="preserve">    Штрипс 120 белый</v>
      </c>
      <c r="N383">
        <f t="shared" si="24"/>
        <v>703.89</v>
      </c>
    </row>
    <row r="384" spans="2:14" ht="12.75">
      <c r="B384" s="6" t="s">
        <v>1285</v>
      </c>
      <c r="C384" s="7" t="s">
        <v>1286</v>
      </c>
      <c r="D384" s="7" t="s">
        <v>32</v>
      </c>
      <c r="E384" s="7" t="s">
        <v>1287</v>
      </c>
      <c r="F384" s="7" t="s">
        <v>1288</v>
      </c>
      <c r="G384" s="7" t="s">
        <v>1289</v>
      </c>
      <c r="H384" s="7" t="s">
        <v>1290</v>
      </c>
      <c r="I384" s="8">
        <v>746.52</v>
      </c>
      <c r="J384" t="str">
        <f t="shared" si="22"/>
        <v>т</v>
      </c>
      <c r="L384" t="str">
        <f t="shared" si="25"/>
        <v>Витражи</v>
      </c>
      <c r="M384" t="str">
        <f t="shared" si="23"/>
        <v xml:space="preserve">    Штрипс 230 белый</v>
      </c>
      <c r="N384">
        <f t="shared" si="24"/>
        <v>746.52</v>
      </c>
    </row>
    <row r="385" spans="2:14" ht="12.75">
      <c r="B385" s="6" t="s">
        <v>1291</v>
      </c>
      <c r="C385" s="7" t="s">
        <v>1276</v>
      </c>
      <c r="D385" s="7" t="s">
        <v>32</v>
      </c>
      <c r="E385" s="7" t="s">
        <v>1292</v>
      </c>
      <c r="F385" s="7" t="s">
        <v>1293</v>
      </c>
      <c r="G385" s="7" t="s">
        <v>1294</v>
      </c>
      <c r="H385" s="7" t="s">
        <v>1295</v>
      </c>
      <c r="I385" s="8">
        <v>478.43</v>
      </c>
      <c r="J385" t="str">
        <f t="shared" si="22"/>
        <v>т</v>
      </c>
      <c r="L385" t="str">
        <f t="shared" si="25"/>
        <v>Витражи</v>
      </c>
      <c r="M385" t="str">
        <f t="shared" si="23"/>
        <v xml:space="preserve">    Штрипс 180 белый</v>
      </c>
      <c r="N385">
        <f t="shared" si="24"/>
        <v>478.43</v>
      </c>
    </row>
    <row r="386" spans="2:14" ht="12.75">
      <c r="B386" s="6" t="s">
        <v>939</v>
      </c>
      <c r="C386" s="7" t="s">
        <v>186</v>
      </c>
      <c r="D386" s="7" t="s">
        <v>32</v>
      </c>
      <c r="E386" s="7" t="s">
        <v>940</v>
      </c>
      <c r="F386" s="7" t="s">
        <v>716</v>
      </c>
      <c r="G386" s="7" t="s">
        <v>1296</v>
      </c>
      <c r="H386" s="7" t="s">
        <v>1297</v>
      </c>
      <c r="I386" s="8">
        <v>298.93</v>
      </c>
      <c r="J386" t="str">
        <f t="shared" si="22"/>
        <v>т</v>
      </c>
      <c r="L386" t="str">
        <f t="shared" si="25"/>
        <v>Витражи</v>
      </c>
      <c r="M386" t="str">
        <f t="shared" si="23"/>
        <v xml:space="preserve">    Штрипс 280 белый</v>
      </c>
      <c r="N386">
        <f t="shared" si="24"/>
        <v>298.93</v>
      </c>
    </row>
    <row r="387" spans="2:14" ht="12.75">
      <c r="B387" s="6" t="s">
        <v>490</v>
      </c>
      <c r="C387" s="7" t="s">
        <v>374</v>
      </c>
      <c r="D387" s="7" t="s">
        <v>32</v>
      </c>
      <c r="E387" s="7" t="s">
        <v>948</v>
      </c>
      <c r="F387" s="7" t="s">
        <v>1278</v>
      </c>
      <c r="G387" s="7" t="s">
        <v>1298</v>
      </c>
      <c r="H387" s="7" t="s">
        <v>1299</v>
      </c>
      <c r="I387" s="8">
        <v>1281.1400000000001</v>
      </c>
      <c r="J387" t="str">
        <f t="shared" si="22"/>
        <v>т</v>
      </c>
      <c r="L387" t="str">
        <f t="shared" si="25"/>
        <v>Витражи</v>
      </c>
      <c r="M387" t="str">
        <f t="shared" si="23"/>
        <v xml:space="preserve">    Штрипс 240 белый</v>
      </c>
      <c r="N387">
        <f t="shared" si="24"/>
        <v>1281.1400000000001</v>
      </c>
    </row>
    <row r="388" spans="2:14" ht="12.75">
      <c r="B388" s="6" t="s">
        <v>966</v>
      </c>
      <c r="C388" s="7" t="s">
        <v>1281</v>
      </c>
      <c r="D388" s="7" t="s">
        <v>32</v>
      </c>
      <c r="E388" s="7" t="s">
        <v>827</v>
      </c>
      <c r="F388" s="7" t="s">
        <v>1300</v>
      </c>
      <c r="G388" s="7" t="s">
        <v>1271</v>
      </c>
      <c r="H388" s="7" t="s">
        <v>1301</v>
      </c>
      <c r="I388" s="8">
        <v>1067.6199999999999</v>
      </c>
      <c r="J388" t="str">
        <f t="shared" si="22"/>
        <v>т</v>
      </c>
      <c r="L388" t="str">
        <f t="shared" si="25"/>
        <v>Витражи</v>
      </c>
      <c r="M388" t="str">
        <f t="shared" si="23"/>
        <v xml:space="preserve">    Штрипс 250 белый</v>
      </c>
      <c r="N388">
        <f t="shared" si="24"/>
        <v>1067.6199999999999</v>
      </c>
    </row>
    <row r="389" spans="2:14" ht="12.75">
      <c r="B389" s="6" t="s">
        <v>1302</v>
      </c>
      <c r="C389" s="7" t="s">
        <v>1276</v>
      </c>
      <c r="D389" s="7" t="s">
        <v>32</v>
      </c>
      <c r="E389" s="7" t="s">
        <v>1303</v>
      </c>
      <c r="F389" s="7" t="s">
        <v>1304</v>
      </c>
      <c r="G389" s="7" t="s">
        <v>1305</v>
      </c>
      <c r="H389" s="7" t="s">
        <v>1306</v>
      </c>
      <c r="I389" s="8">
        <v>345.53</v>
      </c>
      <c r="J389" t="str">
        <f t="shared" si="22"/>
        <v>т</v>
      </c>
      <c r="L389" t="str">
        <f t="shared" si="25"/>
        <v>Витражи</v>
      </c>
      <c r="M389" t="str">
        <f t="shared" si="23"/>
        <v xml:space="preserve">    Штрипс 130 белый</v>
      </c>
      <c r="N389">
        <f t="shared" si="24"/>
        <v>345.53</v>
      </c>
    </row>
    <row r="390" spans="2:14" ht="12.75">
      <c r="B390" s="6" t="s">
        <v>970</v>
      </c>
      <c r="C390" s="7" t="s">
        <v>186</v>
      </c>
      <c r="D390" s="7" t="s">
        <v>32</v>
      </c>
      <c r="E390" s="7" t="s">
        <v>971</v>
      </c>
      <c r="F390" s="7" t="s">
        <v>1307</v>
      </c>
      <c r="G390" s="7" t="s">
        <v>1308</v>
      </c>
      <c r="H390" s="7" t="s">
        <v>1309</v>
      </c>
      <c r="I390" s="8">
        <v>186.05</v>
      </c>
      <c r="J390" t="str">
        <f t="shared" ref="J390:J453" si="26">IF(LEFTB(B390,11)="Расх. накл.","н","т")</f>
        <v>т</v>
      </c>
      <c r="L390" t="str">
        <f t="shared" si="25"/>
        <v>Витражи</v>
      </c>
      <c r="M390" t="str">
        <f t="shared" ref="M390:M453" si="27">IF($J390="н","",$B390)</f>
        <v xml:space="preserve">    Штрипс 140 белый</v>
      </c>
      <c r="N390">
        <f t="shared" ref="N390:N453" si="28">IF($J390="н",0,VALUE(SUBSTITUTE($I390,".",",")))</f>
        <v>186.05</v>
      </c>
    </row>
    <row r="391" spans="2:14" ht="12.75">
      <c r="B391" s="6" t="s">
        <v>958</v>
      </c>
      <c r="C391" s="7" t="s">
        <v>1281</v>
      </c>
      <c r="D391" s="7" t="s">
        <v>32</v>
      </c>
      <c r="E391" s="7" t="s">
        <v>959</v>
      </c>
      <c r="F391" s="7" t="s">
        <v>1310</v>
      </c>
      <c r="G391" s="7" t="s">
        <v>1311</v>
      </c>
      <c r="H391" s="7" t="s">
        <v>1312</v>
      </c>
      <c r="I391" s="8">
        <v>1063.17</v>
      </c>
      <c r="J391" t="str">
        <f t="shared" si="26"/>
        <v>т</v>
      </c>
      <c r="L391" t="str">
        <f t="shared" si="25"/>
        <v>Витражи</v>
      </c>
      <c r="M391" t="str">
        <f t="shared" si="27"/>
        <v xml:space="preserve">    Штрипс 200 белый</v>
      </c>
      <c r="N391">
        <f t="shared" si="28"/>
        <v>1063.17</v>
      </c>
    </row>
    <row r="392" spans="2:14" ht="12.75">
      <c r="B392" s="6" t="s">
        <v>1313</v>
      </c>
      <c r="C392" s="7" t="s">
        <v>1276</v>
      </c>
      <c r="D392" s="7" t="s">
        <v>32</v>
      </c>
      <c r="E392" s="7" t="s">
        <v>1314</v>
      </c>
      <c r="F392" s="7" t="s">
        <v>1315</v>
      </c>
      <c r="G392" s="7" t="s">
        <v>1316</v>
      </c>
      <c r="H392" s="7" t="s">
        <v>1317</v>
      </c>
      <c r="I392" s="8">
        <v>451.85</v>
      </c>
      <c r="J392" t="str">
        <f t="shared" si="26"/>
        <v>т</v>
      </c>
      <c r="L392" t="str">
        <f t="shared" si="25"/>
        <v>Витражи</v>
      </c>
      <c r="M392" t="str">
        <f t="shared" si="27"/>
        <v xml:space="preserve">    Штрипс 170 белый</v>
      </c>
      <c r="N392">
        <f t="shared" si="28"/>
        <v>451.85</v>
      </c>
    </row>
    <row r="393" spans="2:14" ht="12.75">
      <c r="B393" s="6" t="s">
        <v>982</v>
      </c>
      <c r="C393" s="7" t="s">
        <v>186</v>
      </c>
      <c r="D393" s="7" t="s">
        <v>32</v>
      </c>
      <c r="E393" s="7" t="s">
        <v>983</v>
      </c>
      <c r="F393" s="7" t="s">
        <v>728</v>
      </c>
      <c r="G393" s="7" t="s">
        <v>1318</v>
      </c>
      <c r="H393" s="7" t="s">
        <v>1319</v>
      </c>
      <c r="I393" s="8">
        <v>769.32</v>
      </c>
      <c r="J393" t="str">
        <f t="shared" si="26"/>
        <v>т</v>
      </c>
      <c r="L393" t="str">
        <f t="shared" si="25"/>
        <v>Витражи</v>
      </c>
      <c r="M393" t="str">
        <f t="shared" si="27"/>
        <v xml:space="preserve">    Штрипс 300 белый</v>
      </c>
      <c r="N393">
        <f t="shared" si="28"/>
        <v>769.32</v>
      </c>
    </row>
    <row r="394" spans="2:14" ht="12.75">
      <c r="B394" s="6" t="s">
        <v>993</v>
      </c>
      <c r="C394" s="7" t="s">
        <v>1286</v>
      </c>
      <c r="D394" s="7" t="s">
        <v>32</v>
      </c>
      <c r="E394" s="7" t="s">
        <v>994</v>
      </c>
      <c r="F394" s="7" t="s">
        <v>1320</v>
      </c>
      <c r="G394" s="7" t="s">
        <v>1321</v>
      </c>
      <c r="H394" s="7" t="s">
        <v>1322</v>
      </c>
      <c r="I394" s="8">
        <v>598.03</v>
      </c>
      <c r="J394" t="str">
        <f t="shared" si="26"/>
        <v>т</v>
      </c>
      <c r="L394" t="str">
        <f t="shared" si="25"/>
        <v>Витражи</v>
      </c>
      <c r="M394" t="str">
        <f t="shared" si="27"/>
        <v xml:space="preserve">    Штрипс 150 белый</v>
      </c>
      <c r="N394">
        <f t="shared" si="28"/>
        <v>598.03</v>
      </c>
    </row>
    <row r="395" spans="2:14" ht="12.75">
      <c r="B395" s="6" t="s">
        <v>1323</v>
      </c>
      <c r="C395" s="7" t="s">
        <v>1276</v>
      </c>
      <c r="D395" s="7" t="s">
        <v>32</v>
      </c>
      <c r="E395" s="7" t="s">
        <v>1324</v>
      </c>
      <c r="F395" s="7" t="s">
        <v>1325</v>
      </c>
      <c r="G395" s="7" t="s">
        <v>1326</v>
      </c>
      <c r="H395" s="7" t="s">
        <v>1327</v>
      </c>
      <c r="I395" s="8">
        <v>3681.27</v>
      </c>
      <c r="J395" t="str">
        <f t="shared" si="26"/>
        <v>т</v>
      </c>
      <c r="L395" t="str">
        <f t="shared" si="25"/>
        <v>Витражи</v>
      </c>
      <c r="M395" t="str">
        <f t="shared" si="27"/>
        <v xml:space="preserve">    Штрипс 250 коричневый</v>
      </c>
      <c r="N395">
        <f t="shared" si="28"/>
        <v>3681.27</v>
      </c>
    </row>
    <row r="396" spans="2:14" ht="12.75">
      <c r="B396" s="6" t="s">
        <v>1328</v>
      </c>
      <c r="C396" s="7" t="s">
        <v>186</v>
      </c>
      <c r="D396" s="7" t="s">
        <v>32</v>
      </c>
      <c r="E396" s="7" t="s">
        <v>1329</v>
      </c>
      <c r="F396" s="7" t="s">
        <v>1330</v>
      </c>
      <c r="G396" s="7" t="s">
        <v>1331</v>
      </c>
      <c r="H396" s="7" t="s">
        <v>1332</v>
      </c>
      <c r="I396" s="8">
        <v>1693.15</v>
      </c>
      <c r="J396" t="str">
        <f t="shared" si="26"/>
        <v>т</v>
      </c>
      <c r="L396" t="str">
        <f t="shared" si="25"/>
        <v>Витражи</v>
      </c>
      <c r="M396" t="str">
        <f t="shared" si="27"/>
        <v xml:space="preserve">    Штрипс 230 коричневый</v>
      </c>
      <c r="N396">
        <f t="shared" si="28"/>
        <v>1693.15</v>
      </c>
    </row>
    <row r="397" spans="2:14" ht="12.75">
      <c r="B397" s="6" t="s">
        <v>1333</v>
      </c>
      <c r="C397" s="7" t="s">
        <v>186</v>
      </c>
      <c r="D397" s="7" t="s">
        <v>32</v>
      </c>
      <c r="E397" s="7" t="s">
        <v>1334</v>
      </c>
      <c r="F397" s="7" t="s">
        <v>1335</v>
      </c>
      <c r="G397" s="7" t="s">
        <v>1336</v>
      </c>
      <c r="H397" s="7" t="s">
        <v>1337</v>
      </c>
      <c r="I397" s="8">
        <v>1104.23</v>
      </c>
      <c r="J397" t="str">
        <f t="shared" si="26"/>
        <v>т</v>
      </c>
      <c r="L397" t="str">
        <f t="shared" si="25"/>
        <v>Витражи</v>
      </c>
      <c r="M397" t="str">
        <f t="shared" si="27"/>
        <v xml:space="preserve">    Штрипс 150 коричневый</v>
      </c>
      <c r="N397">
        <f t="shared" si="28"/>
        <v>1104.23</v>
      </c>
    </row>
    <row r="398" spans="2:14" ht="12.75">
      <c r="B398" s="6" t="s">
        <v>1338</v>
      </c>
      <c r="C398" s="7" t="s">
        <v>186</v>
      </c>
      <c r="D398" s="7" t="s">
        <v>32</v>
      </c>
      <c r="E398" s="7" t="s">
        <v>1339</v>
      </c>
      <c r="F398" s="7" t="s">
        <v>1340</v>
      </c>
      <c r="G398" s="7" t="s">
        <v>1341</v>
      </c>
      <c r="H398" s="7" t="s">
        <v>1342</v>
      </c>
      <c r="I398" s="8">
        <v>1251.46</v>
      </c>
      <c r="J398" t="str">
        <f t="shared" si="26"/>
        <v>т</v>
      </c>
      <c r="L398" t="str">
        <f t="shared" si="25"/>
        <v>Витражи</v>
      </c>
      <c r="M398" t="str">
        <f t="shared" si="27"/>
        <v xml:space="preserve">    Штрипс 170 коричневый</v>
      </c>
      <c r="N398">
        <f t="shared" si="28"/>
        <v>1251.46</v>
      </c>
    </row>
    <row r="399" spans="2:14" ht="12.75">
      <c r="B399" s="6" t="s">
        <v>1343</v>
      </c>
      <c r="C399" s="7" t="s">
        <v>186</v>
      </c>
      <c r="D399" s="7" t="s">
        <v>32</v>
      </c>
      <c r="E399" s="7" t="s">
        <v>1344</v>
      </c>
      <c r="F399" s="7" t="s">
        <v>1345</v>
      </c>
      <c r="G399" s="7" t="s">
        <v>1346</v>
      </c>
      <c r="H399" s="7" t="s">
        <v>1347</v>
      </c>
      <c r="I399" s="8">
        <v>1472.31</v>
      </c>
      <c r="J399" t="str">
        <f t="shared" si="26"/>
        <v>т</v>
      </c>
      <c r="L399" t="str">
        <f t="shared" si="25"/>
        <v>Витражи</v>
      </c>
      <c r="M399" t="str">
        <f t="shared" si="27"/>
        <v xml:space="preserve">    Штрипс 200 коричневый</v>
      </c>
      <c r="N399">
        <f t="shared" si="28"/>
        <v>1472.31</v>
      </c>
    </row>
    <row r="400" spans="2:14" ht="12.75">
      <c r="B400" s="4" t="s">
        <v>1348</v>
      </c>
      <c r="C400" s="9" t="s">
        <v>12</v>
      </c>
      <c r="D400" s="9"/>
      <c r="E400" s="10" t="s">
        <v>1349</v>
      </c>
      <c r="F400" s="10"/>
      <c r="G400" s="10" t="s">
        <v>29</v>
      </c>
      <c r="H400" s="10"/>
      <c r="I400" s="5">
        <v>30000</v>
      </c>
      <c r="J400" t="str">
        <f t="shared" si="26"/>
        <v>н</v>
      </c>
      <c r="L400" t="str">
        <f t="shared" si="25"/>
        <v>Розница</v>
      </c>
      <c r="M400" t="str">
        <f t="shared" si="27"/>
        <v/>
      </c>
      <c r="N400">
        <f t="shared" si="28"/>
        <v>0</v>
      </c>
    </row>
    <row r="401" spans="2:14" ht="12.75">
      <c r="B401" s="6" t="s">
        <v>93</v>
      </c>
      <c r="C401" s="7" t="s">
        <v>16</v>
      </c>
      <c r="D401" s="7" t="s">
        <v>17</v>
      </c>
      <c r="E401" s="7" t="s">
        <v>1349</v>
      </c>
      <c r="F401" s="7" t="s">
        <v>1349</v>
      </c>
      <c r="G401" s="7" t="s">
        <v>29</v>
      </c>
      <c r="H401" s="7" t="s">
        <v>29</v>
      </c>
      <c r="I401" s="8">
        <v>30000</v>
      </c>
      <c r="J401" t="str">
        <f t="shared" si="26"/>
        <v>т</v>
      </c>
      <c r="L401" t="str">
        <f t="shared" si="25"/>
        <v>Розница</v>
      </c>
      <c r="M401" t="str">
        <f t="shared" si="27"/>
        <v xml:space="preserve">    Посредничество</v>
      </c>
      <c r="N401">
        <f t="shared" si="28"/>
        <v>30000</v>
      </c>
    </row>
    <row r="402" spans="2:14" ht="12.75">
      <c r="B402" s="4" t="s">
        <v>1350</v>
      </c>
      <c r="C402" s="9" t="s">
        <v>1351</v>
      </c>
      <c r="D402" s="9"/>
      <c r="E402" s="10" t="s">
        <v>1352</v>
      </c>
      <c r="F402" s="10"/>
      <c r="G402" s="10" t="s">
        <v>1353</v>
      </c>
      <c r="H402" s="10"/>
      <c r="I402" s="5">
        <v>103366.14</v>
      </c>
      <c r="J402" t="str">
        <f t="shared" si="26"/>
        <v>н</v>
      </c>
      <c r="L402" t="str">
        <f t="shared" si="25"/>
        <v>Экоокна</v>
      </c>
      <c r="M402" t="str">
        <f t="shared" si="27"/>
        <v/>
      </c>
      <c r="N402">
        <f t="shared" si="28"/>
        <v>0</v>
      </c>
    </row>
    <row r="403" spans="2:14" ht="12.75">
      <c r="B403" s="6" t="s">
        <v>1354</v>
      </c>
      <c r="C403" s="7" t="s">
        <v>1355</v>
      </c>
      <c r="D403" s="7" t="s">
        <v>32</v>
      </c>
      <c r="E403" s="7" t="s">
        <v>1356</v>
      </c>
      <c r="F403" s="7" t="s">
        <v>1357</v>
      </c>
      <c r="G403" s="7" t="s">
        <v>1358</v>
      </c>
      <c r="H403" s="7" t="s">
        <v>1359</v>
      </c>
      <c r="I403" s="8">
        <v>1971.43</v>
      </c>
      <c r="J403" t="str">
        <f t="shared" si="26"/>
        <v>т</v>
      </c>
      <c r="L403" t="str">
        <f t="shared" si="25"/>
        <v>Экоокна</v>
      </c>
      <c r="M403" t="str">
        <f t="shared" si="27"/>
        <v xml:space="preserve">    Штрипс 100 белый</v>
      </c>
      <c r="N403">
        <f t="shared" si="28"/>
        <v>1971.43</v>
      </c>
    </row>
    <row r="404" spans="2:14" ht="12.75">
      <c r="B404" s="6" t="s">
        <v>953</v>
      </c>
      <c r="C404" s="7" t="s">
        <v>1360</v>
      </c>
      <c r="D404" s="7" t="s">
        <v>32</v>
      </c>
      <c r="E404" s="7" t="s">
        <v>1361</v>
      </c>
      <c r="F404" s="7" t="s">
        <v>1362</v>
      </c>
      <c r="G404" s="7" t="s">
        <v>1283</v>
      </c>
      <c r="H404" s="7" t="s">
        <v>1363</v>
      </c>
      <c r="I404" s="8">
        <v>10027.530000000001</v>
      </c>
      <c r="J404" t="str">
        <f t="shared" si="26"/>
        <v>т</v>
      </c>
      <c r="L404" t="str">
        <f t="shared" si="25"/>
        <v>Экоокна</v>
      </c>
      <c r="M404" t="str">
        <f t="shared" si="27"/>
        <v xml:space="preserve">    Штрипс 120 белый</v>
      </c>
      <c r="N404">
        <f t="shared" si="28"/>
        <v>10027.530000000001</v>
      </c>
    </row>
    <row r="405" spans="2:14" ht="12.75">
      <c r="B405" s="6" t="s">
        <v>993</v>
      </c>
      <c r="C405" s="7" t="s">
        <v>1364</v>
      </c>
      <c r="D405" s="7" t="s">
        <v>32</v>
      </c>
      <c r="E405" s="7" t="s">
        <v>1365</v>
      </c>
      <c r="F405" s="7" t="s">
        <v>1366</v>
      </c>
      <c r="G405" s="7" t="s">
        <v>1321</v>
      </c>
      <c r="H405" s="7" t="s">
        <v>1367</v>
      </c>
      <c r="I405" s="8">
        <v>12173.76</v>
      </c>
      <c r="J405" t="str">
        <f t="shared" si="26"/>
        <v>т</v>
      </c>
      <c r="L405" t="str">
        <f t="shared" si="25"/>
        <v>Экоокна</v>
      </c>
      <c r="M405" t="str">
        <f t="shared" si="27"/>
        <v xml:space="preserve">    Штрипс 150 белый</v>
      </c>
      <c r="N405">
        <f t="shared" si="28"/>
        <v>12173.76</v>
      </c>
    </row>
    <row r="406" spans="2:14" ht="12.75">
      <c r="B406" s="6" t="s">
        <v>974</v>
      </c>
      <c r="C406" s="7" t="s">
        <v>486</v>
      </c>
      <c r="D406" s="7" t="s">
        <v>32</v>
      </c>
      <c r="E406" s="7" t="s">
        <v>1368</v>
      </c>
      <c r="F406" s="7" t="s">
        <v>1369</v>
      </c>
      <c r="G406" s="7" t="s">
        <v>1370</v>
      </c>
      <c r="H406" s="7" t="s">
        <v>1371</v>
      </c>
      <c r="I406" s="8">
        <v>1391.29</v>
      </c>
      <c r="J406" t="str">
        <f t="shared" si="26"/>
        <v>т</v>
      </c>
      <c r="L406" t="str">
        <f t="shared" si="25"/>
        <v>Экоокна</v>
      </c>
      <c r="M406" t="str">
        <f t="shared" si="27"/>
        <v xml:space="preserve">    Штрипс 160 белый</v>
      </c>
      <c r="N406">
        <f t="shared" si="28"/>
        <v>1391.29</v>
      </c>
    </row>
    <row r="407" spans="2:14" ht="12.75">
      <c r="B407" s="6" t="s">
        <v>1313</v>
      </c>
      <c r="C407" s="7" t="s">
        <v>486</v>
      </c>
      <c r="D407" s="7" t="s">
        <v>32</v>
      </c>
      <c r="E407" s="7" t="s">
        <v>1372</v>
      </c>
      <c r="F407" s="7" t="s">
        <v>1373</v>
      </c>
      <c r="G407" s="7" t="s">
        <v>1316</v>
      </c>
      <c r="H407" s="7" t="s">
        <v>1374</v>
      </c>
      <c r="I407" s="8">
        <v>1478.24</v>
      </c>
      <c r="J407" t="str">
        <f t="shared" si="26"/>
        <v>т</v>
      </c>
      <c r="L407" t="str">
        <f t="shared" si="25"/>
        <v>Экоокна</v>
      </c>
      <c r="M407" t="str">
        <f t="shared" si="27"/>
        <v xml:space="preserve">    Штрипс 170 белый</v>
      </c>
      <c r="N407">
        <f t="shared" si="28"/>
        <v>1478.24</v>
      </c>
    </row>
    <row r="408" spans="2:14" ht="12.75">
      <c r="B408" s="6" t="s">
        <v>958</v>
      </c>
      <c r="C408" s="7" t="s">
        <v>1375</v>
      </c>
      <c r="D408" s="7" t="s">
        <v>32</v>
      </c>
      <c r="E408" s="7" t="s">
        <v>1376</v>
      </c>
      <c r="F408" s="7" t="s">
        <v>1377</v>
      </c>
      <c r="G408" s="7" t="s">
        <v>1311</v>
      </c>
      <c r="H408" s="7" t="s">
        <v>1378</v>
      </c>
      <c r="I408" s="8">
        <v>15072.26</v>
      </c>
      <c r="J408" t="str">
        <f t="shared" si="26"/>
        <v>т</v>
      </c>
      <c r="L408" t="str">
        <f t="shared" si="25"/>
        <v>Экоокна</v>
      </c>
      <c r="M408" t="str">
        <f t="shared" si="27"/>
        <v xml:space="preserve">    Штрипс 200 белый</v>
      </c>
      <c r="N408">
        <f t="shared" si="28"/>
        <v>15072.26</v>
      </c>
    </row>
    <row r="409" spans="2:14" ht="12.75">
      <c r="B409" s="6" t="s">
        <v>495</v>
      </c>
      <c r="C409" s="7" t="s">
        <v>1379</v>
      </c>
      <c r="D409" s="7" t="s">
        <v>32</v>
      </c>
      <c r="E409" s="7" t="s">
        <v>1380</v>
      </c>
      <c r="F409" s="7" t="s">
        <v>1381</v>
      </c>
      <c r="G409" s="7" t="s">
        <v>1382</v>
      </c>
      <c r="H409" s="7" t="s">
        <v>1383</v>
      </c>
      <c r="I409" s="8">
        <v>6086.88</v>
      </c>
      <c r="J409" t="str">
        <f t="shared" si="26"/>
        <v>т</v>
      </c>
      <c r="L409" t="str">
        <f t="shared" si="25"/>
        <v>Экоокна</v>
      </c>
      <c r="M409" t="str">
        <f t="shared" si="27"/>
        <v xml:space="preserve">    Штрипс 210 белый</v>
      </c>
      <c r="N409">
        <f t="shared" si="28"/>
        <v>6086.88</v>
      </c>
    </row>
    <row r="410" spans="2:14" ht="12.75">
      <c r="B410" s="6" t="s">
        <v>1285</v>
      </c>
      <c r="C410" s="7" t="s">
        <v>1384</v>
      </c>
      <c r="D410" s="7" t="s">
        <v>32</v>
      </c>
      <c r="E410" s="7" t="s">
        <v>1385</v>
      </c>
      <c r="F410" s="7" t="s">
        <v>1386</v>
      </c>
      <c r="G410" s="7" t="s">
        <v>1289</v>
      </c>
      <c r="H410" s="7" t="s">
        <v>1387</v>
      </c>
      <c r="I410" s="8">
        <v>10538.74</v>
      </c>
      <c r="J410" t="str">
        <f t="shared" si="26"/>
        <v>т</v>
      </c>
      <c r="L410" t="str">
        <f t="shared" si="25"/>
        <v>Экоокна</v>
      </c>
      <c r="M410" t="str">
        <f t="shared" si="27"/>
        <v xml:space="preserve">    Штрипс 230 белый</v>
      </c>
      <c r="N410">
        <f t="shared" si="28"/>
        <v>10538.74</v>
      </c>
    </row>
    <row r="411" spans="2:14" ht="12.75">
      <c r="B411" s="6" t="s">
        <v>966</v>
      </c>
      <c r="C411" s="7" t="s">
        <v>1388</v>
      </c>
      <c r="D411" s="7" t="s">
        <v>32</v>
      </c>
      <c r="E411" s="7" t="s">
        <v>1389</v>
      </c>
      <c r="F411" s="7" t="s">
        <v>1390</v>
      </c>
      <c r="G411" s="7" t="s">
        <v>1271</v>
      </c>
      <c r="H411" s="7" t="s">
        <v>1391</v>
      </c>
      <c r="I411" s="8">
        <v>15782.3</v>
      </c>
      <c r="J411" t="str">
        <f t="shared" si="26"/>
        <v>т</v>
      </c>
      <c r="L411" t="str">
        <f t="shared" si="25"/>
        <v>Экоокна</v>
      </c>
      <c r="M411" t="str">
        <f t="shared" si="27"/>
        <v xml:space="preserve">    Штрипс 250 белый</v>
      </c>
      <c r="N411">
        <f t="shared" si="28"/>
        <v>15782.3</v>
      </c>
    </row>
    <row r="412" spans="2:14" ht="12.75">
      <c r="B412" s="6" t="s">
        <v>939</v>
      </c>
      <c r="C412" s="7" t="s">
        <v>1392</v>
      </c>
      <c r="D412" s="7" t="s">
        <v>32</v>
      </c>
      <c r="E412" s="7" t="s">
        <v>1393</v>
      </c>
      <c r="F412" s="7" t="s">
        <v>1394</v>
      </c>
      <c r="G412" s="7" t="s">
        <v>1296</v>
      </c>
      <c r="H412" s="7" t="s">
        <v>1395</v>
      </c>
      <c r="I412" s="8">
        <v>6363.43</v>
      </c>
      <c r="J412" t="str">
        <f t="shared" si="26"/>
        <v>т</v>
      </c>
      <c r="L412" t="str">
        <f t="shared" si="25"/>
        <v>Экоокна</v>
      </c>
      <c r="M412" t="str">
        <f t="shared" si="27"/>
        <v xml:space="preserve">    Штрипс 280 белый</v>
      </c>
      <c r="N412">
        <f t="shared" si="28"/>
        <v>6363.43</v>
      </c>
    </row>
    <row r="413" spans="2:14" ht="12.75">
      <c r="B413" s="6" t="s">
        <v>982</v>
      </c>
      <c r="C413" s="7" t="s">
        <v>1392</v>
      </c>
      <c r="D413" s="7" t="s">
        <v>32</v>
      </c>
      <c r="E413" s="7" t="s">
        <v>1396</v>
      </c>
      <c r="F413" s="7" t="s">
        <v>1397</v>
      </c>
      <c r="G413" s="7" t="s">
        <v>1318</v>
      </c>
      <c r="H413" s="7" t="s">
        <v>1398</v>
      </c>
      <c r="I413" s="8">
        <v>12591.19</v>
      </c>
      <c r="J413" t="str">
        <f t="shared" si="26"/>
        <v>т</v>
      </c>
      <c r="L413" t="str">
        <f t="shared" si="25"/>
        <v>Экоокна</v>
      </c>
      <c r="M413" t="str">
        <f t="shared" si="27"/>
        <v xml:space="preserve">    Штрипс 300 белый</v>
      </c>
      <c r="N413">
        <f t="shared" si="28"/>
        <v>12591.19</v>
      </c>
    </row>
    <row r="414" spans="2:14" ht="12.75">
      <c r="B414" s="6" t="s">
        <v>1399</v>
      </c>
      <c r="C414" s="7" t="s">
        <v>1392</v>
      </c>
      <c r="D414" s="7" t="s">
        <v>32</v>
      </c>
      <c r="E414" s="7" t="s">
        <v>1400</v>
      </c>
      <c r="F414" s="7" t="s">
        <v>1401</v>
      </c>
      <c r="G414" s="7" t="s">
        <v>1402</v>
      </c>
      <c r="H414" s="7" t="s">
        <v>1403</v>
      </c>
      <c r="I414" s="8">
        <v>9889.09</v>
      </c>
      <c r="J414" t="str">
        <f t="shared" si="26"/>
        <v>т</v>
      </c>
      <c r="L414" t="str">
        <f t="shared" si="25"/>
        <v>Экоокна</v>
      </c>
      <c r="M414" t="str">
        <f t="shared" si="27"/>
        <v xml:space="preserve">    Штрипс 340 белый</v>
      </c>
      <c r="N414">
        <f t="shared" si="28"/>
        <v>9889.09</v>
      </c>
    </row>
    <row r="415" spans="2:14" ht="12.75">
      <c r="B415" s="4" t="s">
        <v>1404</v>
      </c>
      <c r="C415" s="9" t="s">
        <v>1029</v>
      </c>
      <c r="D415" s="9"/>
      <c r="E415" s="10" t="s">
        <v>1405</v>
      </c>
      <c r="F415" s="10"/>
      <c r="G415" s="10" t="s">
        <v>1406</v>
      </c>
      <c r="H415" s="10"/>
      <c r="I415" s="5">
        <v>21401.45</v>
      </c>
      <c r="J415" t="str">
        <f t="shared" si="26"/>
        <v>н</v>
      </c>
      <c r="L415" t="str">
        <f t="shared" si="25"/>
        <v>Зебра Григорий Борисович</v>
      </c>
      <c r="M415" t="str">
        <f t="shared" si="27"/>
        <v/>
      </c>
      <c r="N415">
        <f t="shared" si="28"/>
        <v>0</v>
      </c>
    </row>
    <row r="416" spans="2:14" ht="12.75">
      <c r="B416" s="6" t="s">
        <v>1265</v>
      </c>
      <c r="C416" s="7" t="s">
        <v>1407</v>
      </c>
      <c r="D416" s="7" t="s">
        <v>32</v>
      </c>
      <c r="E416" s="7" t="s">
        <v>1408</v>
      </c>
      <c r="F416" s="7" t="s">
        <v>1405</v>
      </c>
      <c r="G416" s="7" t="s">
        <v>1409</v>
      </c>
      <c r="H416" s="7" t="s">
        <v>1406</v>
      </c>
      <c r="I416" s="8">
        <v>21401.45</v>
      </c>
      <c r="J416" t="str">
        <f t="shared" si="26"/>
        <v>т</v>
      </c>
      <c r="L416" t="str">
        <f t="shared" si="25"/>
        <v>Зебра Григорий Борисович</v>
      </c>
      <c r="M416" t="str">
        <f t="shared" si="27"/>
        <v xml:space="preserve">    RAL Цинк констр. 1250мм</v>
      </c>
      <c r="N416">
        <f t="shared" si="28"/>
        <v>21401.45</v>
      </c>
    </row>
    <row r="417" spans="2:14" ht="12.75">
      <c r="B417" s="4" t="s">
        <v>1410</v>
      </c>
      <c r="C417" s="9" t="s">
        <v>482</v>
      </c>
      <c r="D417" s="9"/>
      <c r="E417" s="10" t="s">
        <v>1411</v>
      </c>
      <c r="F417" s="10"/>
      <c r="G417" s="10" t="s">
        <v>29</v>
      </c>
      <c r="H417" s="10"/>
      <c r="I417" s="5">
        <v>43541.19</v>
      </c>
      <c r="J417" t="str">
        <f t="shared" si="26"/>
        <v>н</v>
      </c>
      <c r="L417" t="str">
        <f t="shared" si="25"/>
        <v>СеверТранс</v>
      </c>
      <c r="M417" t="str">
        <f t="shared" si="27"/>
        <v/>
      </c>
      <c r="N417">
        <f t="shared" si="28"/>
        <v>0</v>
      </c>
    </row>
    <row r="418" spans="2:14" ht="12.75">
      <c r="B418" s="6" t="s">
        <v>1412</v>
      </c>
      <c r="C418" s="7" t="s">
        <v>1413</v>
      </c>
      <c r="D418" s="7" t="s">
        <v>32</v>
      </c>
      <c r="E418" s="7" t="s">
        <v>1314</v>
      </c>
      <c r="F418" s="7" t="s">
        <v>1414</v>
      </c>
      <c r="G418" s="7" t="s">
        <v>29</v>
      </c>
      <c r="H418" s="7" t="s">
        <v>29</v>
      </c>
      <c r="I418" s="8">
        <v>1306.6199999999999</v>
      </c>
      <c r="J418" t="str">
        <f t="shared" si="26"/>
        <v>т</v>
      </c>
      <c r="L418" t="str">
        <f t="shared" si="25"/>
        <v>СеверТранс</v>
      </c>
      <c r="M418" t="str">
        <f t="shared" si="27"/>
        <v xml:space="preserve">    9003 RAL констр. 85мм белый</v>
      </c>
      <c r="N418">
        <f t="shared" si="28"/>
        <v>1306.6199999999999</v>
      </c>
    </row>
    <row r="419" spans="2:14" ht="12.75">
      <c r="B419" s="6" t="s">
        <v>142</v>
      </c>
      <c r="C419" s="7" t="s">
        <v>1415</v>
      </c>
      <c r="D419" s="7" t="s">
        <v>32</v>
      </c>
      <c r="E419" s="7" t="s">
        <v>979</v>
      </c>
      <c r="F419" s="7" t="s">
        <v>1416</v>
      </c>
      <c r="G419" s="7" t="s">
        <v>29</v>
      </c>
      <c r="H419" s="7" t="s">
        <v>29</v>
      </c>
      <c r="I419" s="8">
        <v>6110.37</v>
      </c>
      <c r="J419" t="str">
        <f t="shared" si="26"/>
        <v>т</v>
      </c>
      <c r="L419" t="str">
        <f t="shared" si="25"/>
        <v>СеверТранс</v>
      </c>
      <c r="M419" t="str">
        <f t="shared" si="27"/>
        <v xml:space="preserve">    9003 RAL констр. 105мм белый</v>
      </c>
      <c r="N419">
        <f t="shared" si="28"/>
        <v>6110.37</v>
      </c>
    </row>
    <row r="420" spans="2:14" ht="12.75">
      <c r="B420" s="6" t="s">
        <v>1417</v>
      </c>
      <c r="C420" s="7" t="s">
        <v>1413</v>
      </c>
      <c r="D420" s="7" t="s">
        <v>32</v>
      </c>
      <c r="E420" s="7" t="s">
        <v>1292</v>
      </c>
      <c r="F420" s="7" t="s">
        <v>1418</v>
      </c>
      <c r="G420" s="7" t="s">
        <v>29</v>
      </c>
      <c r="H420" s="7" t="s">
        <v>29</v>
      </c>
      <c r="I420" s="8">
        <v>1383.48</v>
      </c>
      <c r="J420" t="str">
        <f t="shared" si="26"/>
        <v>т</v>
      </c>
      <c r="L420" t="str">
        <f t="shared" si="25"/>
        <v>СеверТранс</v>
      </c>
      <c r="M420" t="str">
        <f t="shared" si="27"/>
        <v xml:space="preserve">    9003 RAL констр. 90мм белый</v>
      </c>
      <c r="N420">
        <f t="shared" si="28"/>
        <v>1383.48</v>
      </c>
    </row>
    <row r="421" spans="2:14" ht="12.75">
      <c r="B421" s="6" t="s">
        <v>1419</v>
      </c>
      <c r="C421" s="7" t="s">
        <v>1420</v>
      </c>
      <c r="D421" s="7" t="s">
        <v>32</v>
      </c>
      <c r="E421" s="7" t="s">
        <v>994</v>
      </c>
      <c r="F421" s="7" t="s">
        <v>1421</v>
      </c>
      <c r="G421" s="7" t="s">
        <v>29</v>
      </c>
      <c r="H421" s="7" t="s">
        <v>29</v>
      </c>
      <c r="I421" s="8">
        <v>2223.4499999999998</v>
      </c>
      <c r="J421" t="str">
        <f t="shared" si="26"/>
        <v>т</v>
      </c>
      <c r="L421" t="str">
        <f t="shared" si="25"/>
        <v>СеверТранс</v>
      </c>
      <c r="M421" t="str">
        <f t="shared" si="27"/>
        <v xml:space="preserve">    9003 RAL констр. 75мм белый</v>
      </c>
      <c r="N421">
        <f t="shared" si="28"/>
        <v>2223.4499999999998</v>
      </c>
    </row>
    <row r="422" spans="2:14" ht="12.75">
      <c r="B422" s="6" t="s">
        <v>1422</v>
      </c>
      <c r="C422" s="7" t="s">
        <v>1413</v>
      </c>
      <c r="D422" s="7" t="s">
        <v>32</v>
      </c>
      <c r="E422" s="7" t="s">
        <v>971</v>
      </c>
      <c r="F422" s="7" t="s">
        <v>1423</v>
      </c>
      <c r="G422" s="7" t="s">
        <v>29</v>
      </c>
      <c r="H422" s="7" t="s">
        <v>29</v>
      </c>
      <c r="I422" s="8">
        <v>1076.04</v>
      </c>
      <c r="J422" t="str">
        <f t="shared" si="26"/>
        <v>т</v>
      </c>
      <c r="L422" t="str">
        <f t="shared" si="25"/>
        <v>СеверТранс</v>
      </c>
      <c r="M422" t="str">
        <f t="shared" si="27"/>
        <v xml:space="preserve">    9003 RAL констр. 70мм белый</v>
      </c>
      <c r="N422">
        <f t="shared" si="28"/>
        <v>1076.04</v>
      </c>
    </row>
    <row r="423" spans="2:14" ht="12.75">
      <c r="B423" s="6" t="s">
        <v>1135</v>
      </c>
      <c r="C423" s="7" t="s">
        <v>1420</v>
      </c>
      <c r="D423" s="7" t="s">
        <v>32</v>
      </c>
      <c r="E423" s="7" t="s">
        <v>1287</v>
      </c>
      <c r="F423" s="7" t="s">
        <v>1424</v>
      </c>
      <c r="G423" s="7" t="s">
        <v>29</v>
      </c>
      <c r="H423" s="7" t="s">
        <v>29</v>
      </c>
      <c r="I423" s="8">
        <v>3409.29</v>
      </c>
      <c r="J423" t="str">
        <f t="shared" si="26"/>
        <v>т</v>
      </c>
      <c r="L423" t="str">
        <f t="shared" ref="L423:L464" si="29">IF($J423="н",$C423,L422)</f>
        <v>СеверТранс</v>
      </c>
      <c r="M423" t="str">
        <f t="shared" si="27"/>
        <v xml:space="preserve">    9003 RAL констр. 115мм белый</v>
      </c>
      <c r="N423">
        <f t="shared" si="28"/>
        <v>3409.29</v>
      </c>
    </row>
    <row r="424" spans="2:14" ht="12.75">
      <c r="B424" s="6" t="s">
        <v>1425</v>
      </c>
      <c r="C424" s="7" t="s">
        <v>1413</v>
      </c>
      <c r="D424" s="7" t="s">
        <v>32</v>
      </c>
      <c r="E424" s="7" t="s">
        <v>975</v>
      </c>
      <c r="F424" s="7" t="s">
        <v>1426</v>
      </c>
      <c r="G424" s="7" t="s">
        <v>29</v>
      </c>
      <c r="H424" s="7" t="s">
        <v>29</v>
      </c>
      <c r="I424" s="8">
        <v>1229.76</v>
      </c>
      <c r="J424" t="str">
        <f t="shared" si="26"/>
        <v>т</v>
      </c>
      <c r="L424" t="str">
        <f t="shared" si="29"/>
        <v>СеверТранс</v>
      </c>
      <c r="M424" t="str">
        <f t="shared" si="27"/>
        <v xml:space="preserve">    9003 RAL констр. 80мм белый</v>
      </c>
      <c r="N424">
        <f t="shared" si="28"/>
        <v>1229.76</v>
      </c>
    </row>
    <row r="425" spans="2:14" ht="12.75">
      <c r="B425" s="6" t="s">
        <v>1427</v>
      </c>
      <c r="C425" s="7" t="s">
        <v>1413</v>
      </c>
      <c r="D425" s="7" t="s">
        <v>32</v>
      </c>
      <c r="E425" s="7" t="s">
        <v>940</v>
      </c>
      <c r="F425" s="7" t="s">
        <v>1428</v>
      </c>
      <c r="G425" s="7" t="s">
        <v>29</v>
      </c>
      <c r="H425" s="7" t="s">
        <v>29</v>
      </c>
      <c r="I425" s="8">
        <v>2152.08</v>
      </c>
      <c r="J425" t="str">
        <f t="shared" si="26"/>
        <v>т</v>
      </c>
      <c r="L425" t="str">
        <f t="shared" si="29"/>
        <v>СеверТранс</v>
      </c>
      <c r="M425" t="str">
        <f t="shared" si="27"/>
        <v xml:space="preserve">    9003 RAL констр. 140мм белый</v>
      </c>
      <c r="N425">
        <f t="shared" si="28"/>
        <v>2152.08</v>
      </c>
    </row>
    <row r="426" spans="2:14" ht="12.75">
      <c r="B426" s="6" t="s">
        <v>1429</v>
      </c>
      <c r="C426" s="7" t="s">
        <v>1413</v>
      </c>
      <c r="D426" s="7" t="s">
        <v>32</v>
      </c>
      <c r="E426" s="7" t="s">
        <v>1430</v>
      </c>
      <c r="F426" s="7" t="s">
        <v>1431</v>
      </c>
      <c r="G426" s="7" t="s">
        <v>29</v>
      </c>
      <c r="H426" s="7" t="s">
        <v>29</v>
      </c>
      <c r="I426" s="8">
        <v>2075.2199999999998</v>
      </c>
      <c r="J426" t="str">
        <f t="shared" si="26"/>
        <v>т</v>
      </c>
      <c r="L426" t="str">
        <f t="shared" si="29"/>
        <v>СеверТранс</v>
      </c>
      <c r="M426" t="str">
        <f t="shared" si="27"/>
        <v xml:space="preserve">    9003 RAL констр. 135мм белый</v>
      </c>
      <c r="N426">
        <f t="shared" si="28"/>
        <v>2075.2199999999998</v>
      </c>
    </row>
    <row r="427" spans="2:14" ht="12.75">
      <c r="B427" s="6" t="s">
        <v>171</v>
      </c>
      <c r="C427" s="7" t="s">
        <v>1413</v>
      </c>
      <c r="D427" s="7" t="s">
        <v>32</v>
      </c>
      <c r="E427" s="7" t="s">
        <v>1432</v>
      </c>
      <c r="F427" s="7" t="s">
        <v>1433</v>
      </c>
      <c r="G427" s="7" t="s">
        <v>29</v>
      </c>
      <c r="H427" s="7" t="s">
        <v>29</v>
      </c>
      <c r="I427" s="8">
        <v>2228.94</v>
      </c>
      <c r="J427" t="str">
        <f t="shared" si="26"/>
        <v>т</v>
      </c>
      <c r="L427" t="str">
        <f t="shared" si="29"/>
        <v>СеверТранс</v>
      </c>
      <c r="M427" t="str">
        <f t="shared" si="27"/>
        <v xml:space="preserve">    9003 RAL констр. 145мм белый</v>
      </c>
      <c r="N427">
        <f t="shared" si="28"/>
        <v>2228.94</v>
      </c>
    </row>
    <row r="428" spans="2:14" ht="12.75">
      <c r="B428" s="6" t="s">
        <v>1434</v>
      </c>
      <c r="C428" s="7" t="s">
        <v>1413</v>
      </c>
      <c r="D428" s="7" t="s">
        <v>32</v>
      </c>
      <c r="E428" s="7" t="s">
        <v>983</v>
      </c>
      <c r="F428" s="7" t="s">
        <v>1435</v>
      </c>
      <c r="G428" s="7" t="s">
        <v>29</v>
      </c>
      <c r="H428" s="7" t="s">
        <v>29</v>
      </c>
      <c r="I428" s="8">
        <v>2305.8000000000002</v>
      </c>
      <c r="J428" t="str">
        <f t="shared" si="26"/>
        <v>т</v>
      </c>
      <c r="L428" t="str">
        <f t="shared" si="29"/>
        <v>СеверТранс</v>
      </c>
      <c r="M428" t="str">
        <f t="shared" si="27"/>
        <v xml:space="preserve">    9003 RAL констр. 150мм белый</v>
      </c>
      <c r="N428">
        <f t="shared" si="28"/>
        <v>2305.8000000000002</v>
      </c>
    </row>
    <row r="429" spans="2:14" ht="12.75">
      <c r="B429" s="6" t="s">
        <v>1436</v>
      </c>
      <c r="C429" s="7" t="s">
        <v>1415</v>
      </c>
      <c r="D429" s="7" t="s">
        <v>32</v>
      </c>
      <c r="E429" s="7" t="s">
        <v>444</v>
      </c>
      <c r="F429" s="7" t="s">
        <v>1437</v>
      </c>
      <c r="G429" s="7" t="s">
        <v>29</v>
      </c>
      <c r="H429" s="7" t="s">
        <v>29</v>
      </c>
      <c r="I429" s="8">
        <v>11638.8</v>
      </c>
      <c r="J429" t="str">
        <f t="shared" si="26"/>
        <v>т</v>
      </c>
      <c r="L429" t="str">
        <f t="shared" si="29"/>
        <v>СеверТранс</v>
      </c>
      <c r="M429" t="str">
        <f t="shared" si="27"/>
        <v xml:space="preserve">    9003 RAL констр. 200мм белый</v>
      </c>
      <c r="N429">
        <f t="shared" si="28"/>
        <v>11638.8</v>
      </c>
    </row>
    <row r="430" spans="2:14" ht="12.75">
      <c r="B430" s="6" t="s">
        <v>1438</v>
      </c>
      <c r="C430" s="7" t="s">
        <v>1415</v>
      </c>
      <c r="D430" s="7" t="s">
        <v>32</v>
      </c>
      <c r="E430" s="7" t="s">
        <v>1439</v>
      </c>
      <c r="F430" s="7" t="s">
        <v>1440</v>
      </c>
      <c r="G430" s="7" t="s">
        <v>29</v>
      </c>
      <c r="H430" s="7" t="s">
        <v>29</v>
      </c>
      <c r="I430" s="8">
        <v>6401.34</v>
      </c>
      <c r="J430" t="str">
        <f t="shared" si="26"/>
        <v>т</v>
      </c>
      <c r="L430" t="str">
        <f t="shared" si="29"/>
        <v>СеверТранс</v>
      </c>
      <c r="M430" t="str">
        <f t="shared" si="27"/>
        <v xml:space="preserve">    9003 RAL констр. 110мм белый</v>
      </c>
      <c r="N430">
        <f t="shared" si="28"/>
        <v>6401.34</v>
      </c>
    </row>
    <row r="431" spans="2:14" ht="12.75">
      <c r="B431" s="4" t="s">
        <v>1441</v>
      </c>
      <c r="C431" s="9" t="s">
        <v>482</v>
      </c>
      <c r="D431" s="9"/>
      <c r="E431" s="10" t="s">
        <v>1442</v>
      </c>
      <c r="F431" s="10"/>
      <c r="G431" s="10" t="s">
        <v>29</v>
      </c>
      <c r="H431" s="10"/>
      <c r="I431" s="5">
        <v>12376.44</v>
      </c>
      <c r="J431" t="str">
        <f t="shared" si="26"/>
        <v>н</v>
      </c>
      <c r="L431" t="str">
        <f t="shared" si="29"/>
        <v>СеверТранс</v>
      </c>
      <c r="M431" t="str">
        <f t="shared" si="27"/>
        <v/>
      </c>
      <c r="N431">
        <f t="shared" si="28"/>
        <v>0</v>
      </c>
    </row>
    <row r="432" spans="2:14" ht="12.75">
      <c r="B432" s="6" t="s">
        <v>1443</v>
      </c>
      <c r="C432" s="7" t="s">
        <v>1444</v>
      </c>
      <c r="D432" s="7" t="s">
        <v>32</v>
      </c>
      <c r="E432" s="7" t="s">
        <v>1303</v>
      </c>
      <c r="F432" s="7" t="s">
        <v>1445</v>
      </c>
      <c r="G432" s="7" t="s">
        <v>29</v>
      </c>
      <c r="H432" s="7" t="s">
        <v>29</v>
      </c>
      <c r="I432" s="8">
        <v>11040.12</v>
      </c>
      <c r="J432" t="str">
        <f t="shared" si="26"/>
        <v>т</v>
      </c>
      <c r="L432" t="str">
        <f t="shared" si="29"/>
        <v>СеверТранс</v>
      </c>
      <c r="M432" t="str">
        <f t="shared" si="27"/>
        <v xml:space="preserve">    9003 RAL констр. 65мм белый</v>
      </c>
      <c r="N432">
        <f t="shared" si="28"/>
        <v>11040.12</v>
      </c>
    </row>
    <row r="433" spans="2:14" ht="12.75">
      <c r="B433" s="6" t="s">
        <v>1425</v>
      </c>
      <c r="C433" s="7" t="s">
        <v>1446</v>
      </c>
      <c r="D433" s="7" t="s">
        <v>32</v>
      </c>
      <c r="E433" s="7" t="s">
        <v>975</v>
      </c>
      <c r="F433" s="7" t="s">
        <v>1447</v>
      </c>
      <c r="G433" s="7" t="s">
        <v>29</v>
      </c>
      <c r="H433" s="7" t="s">
        <v>29</v>
      </c>
      <c r="I433" s="8">
        <v>1336.32</v>
      </c>
      <c r="J433" t="str">
        <f t="shared" si="26"/>
        <v>т</v>
      </c>
      <c r="L433" t="str">
        <f t="shared" si="29"/>
        <v>СеверТранс</v>
      </c>
      <c r="M433" t="str">
        <f t="shared" si="27"/>
        <v xml:space="preserve">    9003 RAL констр. 80мм белый</v>
      </c>
      <c r="N433">
        <f t="shared" si="28"/>
        <v>1336.32</v>
      </c>
    </row>
    <row r="434" spans="2:14" ht="12.75">
      <c r="B434" s="4" t="s">
        <v>1448</v>
      </c>
      <c r="C434" s="9" t="s">
        <v>12</v>
      </c>
      <c r="D434" s="9"/>
      <c r="E434" s="10" t="s">
        <v>53</v>
      </c>
      <c r="F434" s="10"/>
      <c r="G434" s="10" t="s">
        <v>29</v>
      </c>
      <c r="H434" s="10"/>
      <c r="I434" s="5">
        <v>9000</v>
      </c>
      <c r="J434" t="str">
        <f t="shared" si="26"/>
        <v>н</v>
      </c>
      <c r="L434" t="str">
        <f t="shared" si="29"/>
        <v>Розница</v>
      </c>
      <c r="M434" t="str">
        <f t="shared" si="27"/>
        <v/>
      </c>
      <c r="N434">
        <f t="shared" si="28"/>
        <v>0</v>
      </c>
    </row>
    <row r="435" spans="2:14" ht="12.75">
      <c r="B435" s="6" t="s">
        <v>93</v>
      </c>
      <c r="C435" s="7" t="s">
        <v>16</v>
      </c>
      <c r="D435" s="7" t="s">
        <v>17</v>
      </c>
      <c r="E435" s="7" t="s">
        <v>53</v>
      </c>
      <c r="F435" s="7" t="s">
        <v>53</v>
      </c>
      <c r="G435" s="7" t="s">
        <v>29</v>
      </c>
      <c r="H435" s="7" t="s">
        <v>29</v>
      </c>
      <c r="I435" s="8">
        <v>9000</v>
      </c>
      <c r="J435" t="str">
        <f t="shared" si="26"/>
        <v>т</v>
      </c>
      <c r="L435" t="str">
        <f t="shared" si="29"/>
        <v>Розница</v>
      </c>
      <c r="M435" t="str">
        <f t="shared" si="27"/>
        <v xml:space="preserve">    Посредничество</v>
      </c>
      <c r="N435">
        <f t="shared" si="28"/>
        <v>9000</v>
      </c>
    </row>
    <row r="436" spans="2:14" ht="12.75">
      <c r="B436" s="4" t="s">
        <v>1449</v>
      </c>
      <c r="C436" s="9" t="s">
        <v>936</v>
      </c>
      <c r="D436" s="9"/>
      <c r="E436" s="10" t="s">
        <v>1450</v>
      </c>
      <c r="F436" s="10"/>
      <c r="G436" s="10" t="s">
        <v>29</v>
      </c>
      <c r="H436" s="10"/>
      <c r="I436" s="5">
        <v>139000</v>
      </c>
      <c r="J436" t="str">
        <f t="shared" si="26"/>
        <v>н</v>
      </c>
      <c r="L436" t="str">
        <f t="shared" si="29"/>
        <v>Витражи</v>
      </c>
      <c r="M436" t="str">
        <f t="shared" si="27"/>
        <v/>
      </c>
      <c r="N436">
        <f t="shared" si="28"/>
        <v>0</v>
      </c>
    </row>
    <row r="437" spans="2:14" ht="12.75">
      <c r="B437" s="6" t="s">
        <v>989</v>
      </c>
      <c r="C437" s="7" t="s">
        <v>1286</v>
      </c>
      <c r="D437" s="7" t="s">
        <v>32</v>
      </c>
      <c r="E437" s="7" t="s">
        <v>144</v>
      </c>
      <c r="F437" s="7" t="s">
        <v>1451</v>
      </c>
      <c r="G437" s="7" t="s">
        <v>29</v>
      </c>
      <c r="H437" s="7" t="s">
        <v>29</v>
      </c>
      <c r="I437" s="8">
        <v>13230</v>
      </c>
      <c r="J437" t="str">
        <f t="shared" si="26"/>
        <v>т</v>
      </c>
      <c r="L437" t="str">
        <f t="shared" si="29"/>
        <v>Витражи</v>
      </c>
      <c r="M437" t="str">
        <f t="shared" si="27"/>
        <v xml:space="preserve">    Штрипс 350 белый</v>
      </c>
      <c r="N437">
        <f t="shared" si="28"/>
        <v>13230</v>
      </c>
    </row>
    <row r="438" spans="2:14" ht="12.75">
      <c r="B438" s="6" t="s">
        <v>958</v>
      </c>
      <c r="C438" s="7" t="s">
        <v>186</v>
      </c>
      <c r="D438" s="7" t="s">
        <v>32</v>
      </c>
      <c r="E438" s="7" t="s">
        <v>959</v>
      </c>
      <c r="F438" s="7" t="s">
        <v>813</v>
      </c>
      <c r="G438" s="7" t="s">
        <v>29</v>
      </c>
      <c r="H438" s="7" t="s">
        <v>29</v>
      </c>
      <c r="I438" s="8">
        <v>2520</v>
      </c>
      <c r="J438" t="str">
        <f t="shared" si="26"/>
        <v>т</v>
      </c>
      <c r="L438" t="str">
        <f t="shared" si="29"/>
        <v>Витражи</v>
      </c>
      <c r="M438" t="str">
        <f t="shared" si="27"/>
        <v xml:space="preserve">    Штрипс 200 белый</v>
      </c>
      <c r="N438">
        <f t="shared" si="28"/>
        <v>2520</v>
      </c>
    </row>
    <row r="439" spans="2:14" ht="12.75">
      <c r="B439" s="6" t="s">
        <v>939</v>
      </c>
      <c r="C439" s="7" t="s">
        <v>1276</v>
      </c>
      <c r="D439" s="7" t="s">
        <v>32</v>
      </c>
      <c r="E439" s="7" t="s">
        <v>940</v>
      </c>
      <c r="F439" s="7" t="s">
        <v>1452</v>
      </c>
      <c r="G439" s="7" t="s">
        <v>29</v>
      </c>
      <c r="H439" s="7" t="s">
        <v>29</v>
      </c>
      <c r="I439" s="8">
        <v>7056</v>
      </c>
      <c r="J439" t="str">
        <f t="shared" si="26"/>
        <v>т</v>
      </c>
      <c r="L439" t="str">
        <f t="shared" si="29"/>
        <v>Витражи</v>
      </c>
      <c r="M439" t="str">
        <f t="shared" si="27"/>
        <v xml:space="preserve">    Штрипс 280 белый</v>
      </c>
      <c r="N439">
        <f t="shared" si="28"/>
        <v>7056</v>
      </c>
    </row>
    <row r="440" spans="2:14" ht="12.75">
      <c r="B440" s="6" t="s">
        <v>1285</v>
      </c>
      <c r="C440" s="7" t="s">
        <v>1286</v>
      </c>
      <c r="D440" s="7" t="s">
        <v>32</v>
      </c>
      <c r="E440" s="7" t="s">
        <v>1287</v>
      </c>
      <c r="F440" s="7" t="s">
        <v>1288</v>
      </c>
      <c r="G440" s="7" t="s">
        <v>29</v>
      </c>
      <c r="H440" s="7" t="s">
        <v>29</v>
      </c>
      <c r="I440" s="8">
        <v>8694</v>
      </c>
      <c r="J440" t="str">
        <f t="shared" si="26"/>
        <v>т</v>
      </c>
      <c r="L440" t="str">
        <f t="shared" si="29"/>
        <v>Витражи</v>
      </c>
      <c r="M440" t="str">
        <f t="shared" si="27"/>
        <v xml:space="preserve">    Штрипс 230 белый</v>
      </c>
      <c r="N440">
        <f t="shared" si="28"/>
        <v>8694</v>
      </c>
    </row>
    <row r="441" spans="2:14" ht="12.75">
      <c r="B441" s="6" t="s">
        <v>485</v>
      </c>
      <c r="C441" s="7" t="s">
        <v>1276</v>
      </c>
      <c r="D441" s="7" t="s">
        <v>32</v>
      </c>
      <c r="E441" s="7" t="s">
        <v>444</v>
      </c>
      <c r="F441" s="7" t="s">
        <v>1310</v>
      </c>
      <c r="G441" s="7" t="s">
        <v>29</v>
      </c>
      <c r="H441" s="7" t="s">
        <v>29</v>
      </c>
      <c r="I441" s="8">
        <v>10080</v>
      </c>
      <c r="J441" t="str">
        <f t="shared" si="26"/>
        <v>т</v>
      </c>
      <c r="L441" t="str">
        <f t="shared" si="29"/>
        <v>Витражи</v>
      </c>
      <c r="M441" t="str">
        <f t="shared" si="27"/>
        <v xml:space="preserve">    Штрипс 400 белый</v>
      </c>
      <c r="N441">
        <f t="shared" si="28"/>
        <v>10080</v>
      </c>
    </row>
    <row r="442" spans="2:14" ht="12.75">
      <c r="B442" s="6" t="s">
        <v>985</v>
      </c>
      <c r="C442" s="7" t="s">
        <v>1276</v>
      </c>
      <c r="D442" s="7" t="s">
        <v>32</v>
      </c>
      <c r="E442" s="7" t="s">
        <v>986</v>
      </c>
      <c r="F442" s="7" t="s">
        <v>1453</v>
      </c>
      <c r="G442" s="7" t="s">
        <v>29</v>
      </c>
      <c r="H442" s="7" t="s">
        <v>29</v>
      </c>
      <c r="I442" s="8">
        <v>11340</v>
      </c>
      <c r="J442" t="str">
        <f t="shared" si="26"/>
        <v>т</v>
      </c>
      <c r="L442" t="str">
        <f t="shared" si="29"/>
        <v>Витражи</v>
      </c>
      <c r="M442" t="str">
        <f t="shared" si="27"/>
        <v xml:space="preserve">    Штрипс 450 белый</v>
      </c>
      <c r="N442">
        <f t="shared" si="28"/>
        <v>11340</v>
      </c>
    </row>
    <row r="443" spans="2:14" ht="12.75">
      <c r="B443" s="6" t="s">
        <v>495</v>
      </c>
      <c r="C443" s="7" t="s">
        <v>1276</v>
      </c>
      <c r="D443" s="7" t="s">
        <v>32</v>
      </c>
      <c r="E443" s="7" t="s">
        <v>979</v>
      </c>
      <c r="F443" s="7" t="s">
        <v>1454</v>
      </c>
      <c r="G443" s="7" t="s">
        <v>29</v>
      </c>
      <c r="H443" s="7" t="s">
        <v>29</v>
      </c>
      <c r="I443" s="8">
        <v>5292</v>
      </c>
      <c r="J443" t="str">
        <f t="shared" si="26"/>
        <v>т</v>
      </c>
      <c r="L443" t="str">
        <f t="shared" si="29"/>
        <v>Витражи</v>
      </c>
      <c r="M443" t="str">
        <f t="shared" si="27"/>
        <v xml:space="preserve">    Штрипс 210 белый</v>
      </c>
      <c r="N443">
        <f t="shared" si="28"/>
        <v>5292</v>
      </c>
    </row>
    <row r="444" spans="2:14" ht="12.75">
      <c r="B444" s="6" t="s">
        <v>1455</v>
      </c>
      <c r="C444" s="7" t="s">
        <v>1276</v>
      </c>
      <c r="D444" s="7" t="s">
        <v>32</v>
      </c>
      <c r="E444" s="7" t="s">
        <v>1456</v>
      </c>
      <c r="F444" s="7" t="s">
        <v>1457</v>
      </c>
      <c r="G444" s="7" t="s">
        <v>29</v>
      </c>
      <c r="H444" s="7" t="s">
        <v>29</v>
      </c>
      <c r="I444" s="8">
        <v>4788</v>
      </c>
      <c r="J444" t="str">
        <f t="shared" si="26"/>
        <v>т</v>
      </c>
      <c r="L444" t="str">
        <f t="shared" si="29"/>
        <v>Витражи</v>
      </c>
      <c r="M444" t="str">
        <f t="shared" si="27"/>
        <v xml:space="preserve">    Штрипс 190 белый</v>
      </c>
      <c r="N444">
        <f t="shared" si="28"/>
        <v>4788</v>
      </c>
    </row>
    <row r="445" spans="2:14" ht="12.75">
      <c r="B445" s="6" t="s">
        <v>996</v>
      </c>
      <c r="C445" s="7" t="s">
        <v>400</v>
      </c>
      <c r="D445" s="7" t="s">
        <v>32</v>
      </c>
      <c r="E445" s="7" t="s">
        <v>997</v>
      </c>
      <c r="F445" s="7" t="s">
        <v>1458</v>
      </c>
      <c r="G445" s="7" t="s">
        <v>29</v>
      </c>
      <c r="H445" s="7" t="s">
        <v>29</v>
      </c>
      <c r="I445" s="8">
        <v>22500</v>
      </c>
      <c r="J445" t="str">
        <f t="shared" si="26"/>
        <v>т</v>
      </c>
      <c r="L445" t="str">
        <f t="shared" si="29"/>
        <v>Витражи</v>
      </c>
      <c r="M445" t="str">
        <f t="shared" si="27"/>
        <v xml:space="preserve">    Штрипс 1250 белый</v>
      </c>
      <c r="N445">
        <f t="shared" si="28"/>
        <v>22500</v>
      </c>
    </row>
    <row r="446" spans="2:14" ht="12.75">
      <c r="B446" s="6" t="s">
        <v>1001</v>
      </c>
      <c r="C446" s="7" t="s">
        <v>400</v>
      </c>
      <c r="D446" s="7" t="s">
        <v>32</v>
      </c>
      <c r="E446" s="7" t="s">
        <v>1002</v>
      </c>
      <c r="F446" s="7" t="s">
        <v>1459</v>
      </c>
      <c r="G446" s="7" t="s">
        <v>29</v>
      </c>
      <c r="H446" s="7" t="s">
        <v>29</v>
      </c>
      <c r="I446" s="8">
        <v>31625</v>
      </c>
      <c r="J446" t="str">
        <f t="shared" si="26"/>
        <v>т</v>
      </c>
      <c r="L446" t="str">
        <f t="shared" si="29"/>
        <v>Витражи</v>
      </c>
      <c r="M446" t="str">
        <f t="shared" si="27"/>
        <v xml:space="preserve">    Штрипс 1250 коричневый</v>
      </c>
      <c r="N446">
        <f t="shared" si="28"/>
        <v>31625</v>
      </c>
    </row>
    <row r="447" spans="2:14" ht="12.75">
      <c r="B447" s="6" t="s">
        <v>1006</v>
      </c>
      <c r="C447" s="7" t="s">
        <v>400</v>
      </c>
      <c r="D447" s="7" t="s">
        <v>32</v>
      </c>
      <c r="E447" s="7" t="s">
        <v>1007</v>
      </c>
      <c r="F447" s="7" t="s">
        <v>1460</v>
      </c>
      <c r="G447" s="7" t="s">
        <v>29</v>
      </c>
      <c r="H447" s="7" t="s">
        <v>29</v>
      </c>
      <c r="I447" s="8">
        <v>21875</v>
      </c>
      <c r="J447" t="str">
        <f t="shared" si="26"/>
        <v>т</v>
      </c>
      <c r="L447" t="str">
        <f t="shared" si="29"/>
        <v>Витражи</v>
      </c>
      <c r="M447" t="str">
        <f t="shared" si="27"/>
        <v xml:space="preserve">    Штрипс 1250 цинк</v>
      </c>
      <c r="N447">
        <f t="shared" si="28"/>
        <v>21875</v>
      </c>
    </row>
    <row r="448" spans="2:14" ht="12.75">
      <c r="B448" s="4" t="s">
        <v>1461</v>
      </c>
      <c r="C448" s="9" t="s">
        <v>1462</v>
      </c>
      <c r="D448" s="9"/>
      <c r="E448" s="10" t="s">
        <v>1463</v>
      </c>
      <c r="F448" s="10"/>
      <c r="G448" s="10" t="s">
        <v>1464</v>
      </c>
      <c r="H448" s="10"/>
      <c r="I448" s="5">
        <v>31594.6</v>
      </c>
      <c r="J448" t="str">
        <f t="shared" si="26"/>
        <v>н</v>
      </c>
      <c r="L448" t="str">
        <f t="shared" si="29"/>
        <v>Интекс</v>
      </c>
      <c r="M448" t="str">
        <f t="shared" si="27"/>
        <v/>
      </c>
      <c r="N448">
        <f t="shared" si="28"/>
        <v>0</v>
      </c>
    </row>
    <row r="449" spans="2:14" ht="12.75">
      <c r="B449" s="6" t="s">
        <v>1024</v>
      </c>
      <c r="C449" s="7" t="s">
        <v>1465</v>
      </c>
      <c r="D449" s="7" t="s">
        <v>32</v>
      </c>
      <c r="E449" s="7" t="s">
        <v>176</v>
      </c>
      <c r="F449" s="7" t="s">
        <v>1466</v>
      </c>
      <c r="G449" s="7" t="s">
        <v>1467</v>
      </c>
      <c r="H449" s="7" t="s">
        <v>1464</v>
      </c>
      <c r="I449" s="8">
        <v>30594.6</v>
      </c>
      <c r="J449" t="str">
        <f t="shared" si="26"/>
        <v>т</v>
      </c>
      <c r="L449" t="str">
        <f t="shared" si="29"/>
        <v>Интекс</v>
      </c>
      <c r="M449" t="str">
        <f t="shared" si="27"/>
        <v xml:space="preserve">    Отлив 180мм белый 1стор.</v>
      </c>
      <c r="N449">
        <f t="shared" si="28"/>
        <v>30594.6</v>
      </c>
    </row>
    <row r="450" spans="2:14" ht="12.75">
      <c r="B450" s="6" t="s">
        <v>27</v>
      </c>
      <c r="C450" s="7" t="s">
        <v>16</v>
      </c>
      <c r="D450" s="7" t="s">
        <v>17</v>
      </c>
      <c r="E450" s="7" t="s">
        <v>99</v>
      </c>
      <c r="F450" s="7" t="s">
        <v>99</v>
      </c>
      <c r="G450" s="7" t="s">
        <v>29</v>
      </c>
      <c r="H450" s="7" t="s">
        <v>29</v>
      </c>
      <c r="I450" s="8">
        <v>1000</v>
      </c>
      <c r="J450" t="str">
        <f t="shared" si="26"/>
        <v>т</v>
      </c>
      <c r="L450" t="str">
        <f t="shared" si="29"/>
        <v>Интекс</v>
      </c>
      <c r="M450" t="str">
        <f t="shared" si="27"/>
        <v xml:space="preserve">    Доставка товара</v>
      </c>
      <c r="N450">
        <f t="shared" si="28"/>
        <v>1000</v>
      </c>
    </row>
    <row r="451" spans="2:14" ht="12.75">
      <c r="B451" s="4" t="s">
        <v>1468</v>
      </c>
      <c r="C451" s="9" t="s">
        <v>482</v>
      </c>
      <c r="D451" s="9"/>
      <c r="E451" s="10" t="s">
        <v>1469</v>
      </c>
      <c r="F451" s="10"/>
      <c r="G451" s="10" t="s">
        <v>29</v>
      </c>
      <c r="H451" s="10"/>
      <c r="I451" s="5">
        <v>195854</v>
      </c>
      <c r="J451" t="str">
        <f t="shared" si="26"/>
        <v>н</v>
      </c>
      <c r="L451" t="str">
        <f t="shared" si="29"/>
        <v>СеверТранс</v>
      </c>
      <c r="M451" t="str">
        <f t="shared" si="27"/>
        <v/>
      </c>
      <c r="N451">
        <f t="shared" si="28"/>
        <v>0</v>
      </c>
    </row>
    <row r="452" spans="2:14" ht="12.75">
      <c r="B452" s="6" t="s">
        <v>1470</v>
      </c>
      <c r="C452" s="7" t="s">
        <v>1471</v>
      </c>
      <c r="D452" s="7" t="s">
        <v>32</v>
      </c>
      <c r="E452" s="7" t="s">
        <v>1472</v>
      </c>
      <c r="F452" s="7" t="s">
        <v>1473</v>
      </c>
      <c r="G452" s="7" t="s">
        <v>29</v>
      </c>
      <c r="H452" s="7" t="s">
        <v>29</v>
      </c>
      <c r="I452" s="8">
        <v>54513</v>
      </c>
      <c r="J452" t="str">
        <f t="shared" si="26"/>
        <v>т</v>
      </c>
      <c r="L452" t="str">
        <f t="shared" si="29"/>
        <v>СеверТранс</v>
      </c>
      <c r="M452" t="str">
        <f t="shared" si="27"/>
        <v xml:space="preserve">    Штрипс 673 коричневый</v>
      </c>
      <c r="N452">
        <f t="shared" si="28"/>
        <v>54513</v>
      </c>
    </row>
    <row r="453" spans="2:14" ht="12.75">
      <c r="B453" s="6" t="s">
        <v>1474</v>
      </c>
      <c r="C453" s="7" t="s">
        <v>1471</v>
      </c>
      <c r="D453" s="7" t="s">
        <v>32</v>
      </c>
      <c r="E453" s="7" t="s">
        <v>1051</v>
      </c>
      <c r="F453" s="7" t="s">
        <v>1475</v>
      </c>
      <c r="G453" s="7" t="s">
        <v>29</v>
      </c>
      <c r="H453" s="7" t="s">
        <v>29</v>
      </c>
      <c r="I453" s="8">
        <v>52650</v>
      </c>
      <c r="J453" t="str">
        <f t="shared" si="26"/>
        <v>т</v>
      </c>
      <c r="L453" t="str">
        <f t="shared" si="29"/>
        <v>СеверТранс</v>
      </c>
      <c r="M453" t="str">
        <f t="shared" si="27"/>
        <v xml:space="preserve">    Штрипс 650 коричневый</v>
      </c>
      <c r="N453">
        <f t="shared" si="28"/>
        <v>52650</v>
      </c>
    </row>
    <row r="454" spans="2:14" ht="12.75">
      <c r="B454" s="6" t="s">
        <v>1476</v>
      </c>
      <c r="C454" s="7" t="s">
        <v>1477</v>
      </c>
      <c r="D454" s="7" t="s">
        <v>32</v>
      </c>
      <c r="E454" s="7" t="s">
        <v>1478</v>
      </c>
      <c r="F454" s="7" t="s">
        <v>1479</v>
      </c>
      <c r="G454" s="7" t="s">
        <v>29</v>
      </c>
      <c r="H454" s="7" t="s">
        <v>29</v>
      </c>
      <c r="I454" s="8">
        <v>27270</v>
      </c>
      <c r="J454" t="str">
        <f t="shared" ref="J454:J464" si="30">IF(LEFTB(B454,11)="Расх. накл.","н","т")</f>
        <v>т</v>
      </c>
      <c r="L454" t="str">
        <f t="shared" si="29"/>
        <v>СеверТранс</v>
      </c>
      <c r="M454" t="str">
        <f t="shared" ref="M454:M464" si="31">IF($J454="н","",$B454)</f>
        <v xml:space="preserve">    Штрипс 505 коричневый</v>
      </c>
      <c r="N454">
        <f t="shared" ref="N454:N464" si="32">IF($J454="н",0,VALUE(SUBSTITUTE($I454,".",",")))</f>
        <v>27270</v>
      </c>
    </row>
    <row r="455" spans="2:14" ht="12.75">
      <c r="B455" s="6" t="s">
        <v>1480</v>
      </c>
      <c r="C455" s="7" t="s">
        <v>1477</v>
      </c>
      <c r="D455" s="7" t="s">
        <v>32</v>
      </c>
      <c r="E455" s="7" t="s">
        <v>1481</v>
      </c>
      <c r="F455" s="7" t="s">
        <v>1482</v>
      </c>
      <c r="G455" s="7" t="s">
        <v>29</v>
      </c>
      <c r="H455" s="7" t="s">
        <v>29</v>
      </c>
      <c r="I455" s="8">
        <v>23760</v>
      </c>
      <c r="J455" t="str">
        <f t="shared" si="30"/>
        <v>т</v>
      </c>
      <c r="L455" t="str">
        <f t="shared" si="29"/>
        <v>СеверТранс</v>
      </c>
      <c r="M455" t="str">
        <f t="shared" si="31"/>
        <v xml:space="preserve">    Штрипс 440 коричневый</v>
      </c>
      <c r="N455">
        <f t="shared" si="32"/>
        <v>23760</v>
      </c>
    </row>
    <row r="456" spans="2:14" ht="12.75">
      <c r="B456" s="6" t="s">
        <v>1483</v>
      </c>
      <c r="C456" s="7" t="s">
        <v>1477</v>
      </c>
      <c r="D456" s="7" t="s">
        <v>32</v>
      </c>
      <c r="E456" s="7" t="s">
        <v>1484</v>
      </c>
      <c r="F456" s="7" t="s">
        <v>1485</v>
      </c>
      <c r="G456" s="7" t="s">
        <v>29</v>
      </c>
      <c r="H456" s="7" t="s">
        <v>29</v>
      </c>
      <c r="I456" s="8">
        <v>3304.8</v>
      </c>
      <c r="J456" t="str">
        <f t="shared" si="30"/>
        <v>т</v>
      </c>
      <c r="L456" t="str">
        <f t="shared" si="29"/>
        <v>СеверТранс</v>
      </c>
      <c r="M456" t="str">
        <f t="shared" si="31"/>
        <v xml:space="preserve">    Штрипс 72 коричневый</v>
      </c>
      <c r="N456">
        <f t="shared" si="32"/>
        <v>3304.8</v>
      </c>
    </row>
    <row r="457" spans="2:14" ht="12.75">
      <c r="B457" s="6" t="s">
        <v>1486</v>
      </c>
      <c r="C457" s="7" t="s">
        <v>1487</v>
      </c>
      <c r="D457" s="7" t="s">
        <v>32</v>
      </c>
      <c r="E457" s="7" t="s">
        <v>1488</v>
      </c>
      <c r="F457" s="7" t="s">
        <v>1489</v>
      </c>
      <c r="G457" s="7" t="s">
        <v>29</v>
      </c>
      <c r="H457" s="7" t="s">
        <v>29</v>
      </c>
      <c r="I457" s="8">
        <v>3144.2</v>
      </c>
      <c r="J457" t="str">
        <f t="shared" si="30"/>
        <v>т</v>
      </c>
      <c r="L457" t="str">
        <f t="shared" si="29"/>
        <v>СеверТранс</v>
      </c>
      <c r="M457" t="str">
        <f t="shared" si="31"/>
        <v xml:space="preserve">    Штрипс 137 коричневый</v>
      </c>
      <c r="N457">
        <f t="shared" si="32"/>
        <v>3144.2</v>
      </c>
    </row>
    <row r="458" spans="2:14" ht="12.75">
      <c r="B458" s="6" t="s">
        <v>1490</v>
      </c>
      <c r="C458" s="7" t="s">
        <v>1487</v>
      </c>
      <c r="D458" s="7" t="s">
        <v>32</v>
      </c>
      <c r="E458" s="7" t="s">
        <v>1491</v>
      </c>
      <c r="F458" s="7" t="s">
        <v>1492</v>
      </c>
      <c r="G458" s="7" t="s">
        <v>29</v>
      </c>
      <c r="H458" s="7" t="s">
        <v>29</v>
      </c>
      <c r="I458" s="8">
        <v>3672</v>
      </c>
      <c r="J458" t="str">
        <f t="shared" si="30"/>
        <v>т</v>
      </c>
      <c r="L458" t="str">
        <f t="shared" si="29"/>
        <v>СеверТранс</v>
      </c>
      <c r="M458" t="str">
        <f t="shared" si="31"/>
        <v xml:space="preserve">    Штрипс 160 коричневый</v>
      </c>
      <c r="N458">
        <f t="shared" si="32"/>
        <v>3672</v>
      </c>
    </row>
    <row r="459" spans="2:14" ht="12.75">
      <c r="B459" s="6" t="s">
        <v>1493</v>
      </c>
      <c r="C459" s="7" t="s">
        <v>1477</v>
      </c>
      <c r="D459" s="7" t="s">
        <v>32</v>
      </c>
      <c r="E459" s="7" t="s">
        <v>1494</v>
      </c>
      <c r="F459" s="7" t="s">
        <v>1495</v>
      </c>
      <c r="G459" s="7" t="s">
        <v>29</v>
      </c>
      <c r="H459" s="7" t="s">
        <v>29</v>
      </c>
      <c r="I459" s="8">
        <v>27540</v>
      </c>
      <c r="J459" t="str">
        <f t="shared" si="30"/>
        <v>т</v>
      </c>
      <c r="L459" t="str">
        <f t="shared" si="29"/>
        <v>СеверТранс</v>
      </c>
      <c r="M459" t="str">
        <f t="shared" si="31"/>
        <v xml:space="preserve">    Штрипс 600 коричневый</v>
      </c>
      <c r="N459">
        <f t="shared" si="32"/>
        <v>27540</v>
      </c>
    </row>
    <row r="460" spans="2:14" ht="12.75">
      <c r="B460" s="4" t="s">
        <v>1496</v>
      </c>
      <c r="C460" s="9" t="s">
        <v>1029</v>
      </c>
      <c r="D460" s="9"/>
      <c r="E460" s="10" t="s">
        <v>1497</v>
      </c>
      <c r="F460" s="10"/>
      <c r="G460" s="10" t="s">
        <v>29</v>
      </c>
      <c r="H460" s="10"/>
      <c r="I460" s="5">
        <v>23736</v>
      </c>
      <c r="J460" t="str">
        <f t="shared" si="30"/>
        <v>н</v>
      </c>
      <c r="L460" t="str">
        <f t="shared" si="29"/>
        <v>Зебра Григорий Борисович</v>
      </c>
      <c r="M460" t="str">
        <f t="shared" si="31"/>
        <v/>
      </c>
      <c r="N460">
        <f t="shared" si="32"/>
        <v>0</v>
      </c>
    </row>
    <row r="461" spans="2:14" ht="12.75">
      <c r="B461" s="6" t="s">
        <v>1498</v>
      </c>
      <c r="C461" s="7" t="s">
        <v>1499</v>
      </c>
      <c r="D461" s="7" t="s">
        <v>32</v>
      </c>
      <c r="E461" s="7" t="s">
        <v>274</v>
      </c>
      <c r="F461" s="7" t="s">
        <v>1497</v>
      </c>
      <c r="G461" s="7" t="s">
        <v>29</v>
      </c>
      <c r="H461" s="7" t="s">
        <v>29</v>
      </c>
      <c r="I461" s="8">
        <v>23736</v>
      </c>
      <c r="J461" t="str">
        <f t="shared" si="30"/>
        <v>т</v>
      </c>
      <c r="L461" t="str">
        <f t="shared" si="29"/>
        <v>Зебра Григорий Борисович</v>
      </c>
      <c r="M461" t="str">
        <f t="shared" si="31"/>
        <v xml:space="preserve">    8017 RAL констр. 625мм коричн.</v>
      </c>
      <c r="N461">
        <f t="shared" si="32"/>
        <v>23736</v>
      </c>
    </row>
    <row r="462" spans="2:14" ht="12.75">
      <c r="B462" s="4" t="s">
        <v>1500</v>
      </c>
      <c r="C462" s="9" t="s">
        <v>439</v>
      </c>
      <c r="D462" s="9"/>
      <c r="E462" s="10" t="s">
        <v>1501</v>
      </c>
      <c r="F462" s="10"/>
      <c r="G462" s="10" t="s">
        <v>29</v>
      </c>
      <c r="H462" s="10"/>
      <c r="I462" s="5">
        <v>5563</v>
      </c>
      <c r="J462" t="str">
        <f t="shared" si="30"/>
        <v>н</v>
      </c>
      <c r="L462" t="str">
        <f t="shared" si="29"/>
        <v>Стеклостройсервис</v>
      </c>
      <c r="M462" t="str">
        <f t="shared" si="31"/>
        <v/>
      </c>
      <c r="N462">
        <f t="shared" si="32"/>
        <v>0</v>
      </c>
    </row>
    <row r="463" spans="2:14" ht="12.75">
      <c r="B463" s="6" t="s">
        <v>1502</v>
      </c>
      <c r="C463" s="7" t="s">
        <v>1503</v>
      </c>
      <c r="D463" s="7" t="s">
        <v>32</v>
      </c>
      <c r="E463" s="7" t="s">
        <v>1504</v>
      </c>
      <c r="F463" s="7" t="s">
        <v>1505</v>
      </c>
      <c r="G463" s="7" t="s">
        <v>29</v>
      </c>
      <c r="H463" s="7" t="s">
        <v>29</v>
      </c>
      <c r="I463" s="8">
        <v>5263</v>
      </c>
      <c r="J463" t="str">
        <f t="shared" si="30"/>
        <v>т</v>
      </c>
      <c r="L463" t="str">
        <f t="shared" si="29"/>
        <v>Стеклостройсервис</v>
      </c>
      <c r="M463" t="str">
        <f t="shared" si="31"/>
        <v xml:space="preserve">    RAL Цинк констр. 179мм</v>
      </c>
      <c r="N463">
        <f t="shared" si="32"/>
        <v>5263</v>
      </c>
    </row>
    <row r="464" spans="2:14" ht="12.75">
      <c r="B464" s="6" t="s">
        <v>27</v>
      </c>
      <c r="C464" s="7" t="s">
        <v>16</v>
      </c>
      <c r="D464" s="7" t="s">
        <v>17</v>
      </c>
      <c r="E464" s="7" t="s">
        <v>437</v>
      </c>
      <c r="F464" s="7" t="s">
        <v>437</v>
      </c>
      <c r="G464" s="7" t="s">
        <v>29</v>
      </c>
      <c r="H464" s="7" t="s">
        <v>29</v>
      </c>
      <c r="I464" s="8">
        <v>300</v>
      </c>
      <c r="J464" t="str">
        <f t="shared" si="30"/>
        <v>т</v>
      </c>
      <c r="L464" t="str">
        <f t="shared" si="29"/>
        <v>Стеклостройсервис</v>
      </c>
      <c r="M464" t="str">
        <f t="shared" si="31"/>
        <v xml:space="preserve">    Доставка товара</v>
      </c>
      <c r="N464">
        <f t="shared" si="32"/>
        <v>300</v>
      </c>
    </row>
  </sheetData>
  <mergeCells count="265">
    <mergeCell ref="C10:D10"/>
    <mergeCell ref="E10:F10"/>
    <mergeCell ref="G10:H10"/>
    <mergeCell ref="C13:D13"/>
    <mergeCell ref="E13:F13"/>
    <mergeCell ref="G13:H13"/>
    <mergeCell ref="B1:C1"/>
    <mergeCell ref="C3:D3"/>
    <mergeCell ref="E3:F3"/>
    <mergeCell ref="G3:H3"/>
    <mergeCell ref="C5:D5"/>
    <mergeCell ref="E5:F5"/>
    <mergeCell ref="G5:H5"/>
    <mergeCell ref="C27:D27"/>
    <mergeCell ref="E27:F27"/>
    <mergeCell ref="G27:H27"/>
    <mergeCell ref="C31:D31"/>
    <mergeCell ref="E31:F31"/>
    <mergeCell ref="G31:H31"/>
    <mergeCell ref="C16:D16"/>
    <mergeCell ref="E16:F16"/>
    <mergeCell ref="G16:H16"/>
    <mergeCell ref="C23:D23"/>
    <mergeCell ref="E23:F23"/>
    <mergeCell ref="G23:H23"/>
    <mergeCell ref="C44:D44"/>
    <mergeCell ref="E44:F44"/>
    <mergeCell ref="G44:H44"/>
    <mergeCell ref="C47:D47"/>
    <mergeCell ref="E47:F47"/>
    <mergeCell ref="G47:H47"/>
    <mergeCell ref="C37:D37"/>
    <mergeCell ref="E37:F37"/>
    <mergeCell ref="G37:H37"/>
    <mergeCell ref="C40:D40"/>
    <mergeCell ref="E40:F40"/>
    <mergeCell ref="G40:H40"/>
    <mergeCell ref="C66:D66"/>
    <mergeCell ref="E66:F66"/>
    <mergeCell ref="G66:H66"/>
    <mergeCell ref="C68:D68"/>
    <mergeCell ref="E68:F68"/>
    <mergeCell ref="G68:H68"/>
    <mergeCell ref="C49:D49"/>
    <mergeCell ref="E49:F49"/>
    <mergeCell ref="G49:H49"/>
    <mergeCell ref="C61:D61"/>
    <mergeCell ref="E61:F61"/>
    <mergeCell ref="G61:H61"/>
    <mergeCell ref="C77:D77"/>
    <mergeCell ref="E77:F77"/>
    <mergeCell ref="G77:H77"/>
    <mergeCell ref="C83:D83"/>
    <mergeCell ref="E83:F83"/>
    <mergeCell ref="G83:H83"/>
    <mergeCell ref="C71:D71"/>
    <mergeCell ref="E71:F71"/>
    <mergeCell ref="G71:H71"/>
    <mergeCell ref="C74:D74"/>
    <mergeCell ref="E74:F74"/>
    <mergeCell ref="G74:H74"/>
    <mergeCell ref="C100:D100"/>
    <mergeCell ref="E100:F100"/>
    <mergeCell ref="G100:H100"/>
    <mergeCell ref="C106:D106"/>
    <mergeCell ref="E106:F106"/>
    <mergeCell ref="G106:H106"/>
    <mergeCell ref="C86:D86"/>
    <mergeCell ref="E86:F86"/>
    <mergeCell ref="G86:H86"/>
    <mergeCell ref="C92:D92"/>
    <mergeCell ref="E92:F92"/>
    <mergeCell ref="G92:H92"/>
    <mergeCell ref="C126:D126"/>
    <mergeCell ref="E126:F126"/>
    <mergeCell ref="G126:H126"/>
    <mergeCell ref="C131:D131"/>
    <mergeCell ref="E131:F131"/>
    <mergeCell ref="G131:H131"/>
    <mergeCell ref="C108:D108"/>
    <mergeCell ref="E108:F108"/>
    <mergeCell ref="G108:H108"/>
    <mergeCell ref="C117:D117"/>
    <mergeCell ref="E117:F117"/>
    <mergeCell ref="G117:H117"/>
    <mergeCell ref="C147:D147"/>
    <mergeCell ref="E147:F147"/>
    <mergeCell ref="G147:H147"/>
    <mergeCell ref="C152:D152"/>
    <mergeCell ref="E152:F152"/>
    <mergeCell ref="G152:H152"/>
    <mergeCell ref="C136:D136"/>
    <mergeCell ref="E136:F136"/>
    <mergeCell ref="G136:H136"/>
    <mergeCell ref="C144:D144"/>
    <mergeCell ref="E144:F144"/>
    <mergeCell ref="G144:H144"/>
    <mergeCell ref="C167:D167"/>
    <mergeCell ref="E167:F167"/>
    <mergeCell ref="G167:H167"/>
    <mergeCell ref="C172:D172"/>
    <mergeCell ref="E172:F172"/>
    <mergeCell ref="G172:H172"/>
    <mergeCell ref="C158:D158"/>
    <mergeCell ref="E158:F158"/>
    <mergeCell ref="G158:H158"/>
    <mergeCell ref="C163:D163"/>
    <mergeCell ref="E163:F163"/>
    <mergeCell ref="G163:H163"/>
    <mergeCell ref="C190:D190"/>
    <mergeCell ref="E190:F190"/>
    <mergeCell ref="G190:H190"/>
    <mergeCell ref="C194:D194"/>
    <mergeCell ref="E194:F194"/>
    <mergeCell ref="G194:H194"/>
    <mergeCell ref="C178:D178"/>
    <mergeCell ref="E178:F178"/>
    <mergeCell ref="G178:H178"/>
    <mergeCell ref="C181:D181"/>
    <mergeCell ref="E181:F181"/>
    <mergeCell ref="G181:H181"/>
    <mergeCell ref="C211:D211"/>
    <mergeCell ref="E211:F211"/>
    <mergeCell ref="G211:H211"/>
    <mergeCell ref="C215:D215"/>
    <mergeCell ref="E215:F215"/>
    <mergeCell ref="G215:H215"/>
    <mergeCell ref="C202:D202"/>
    <mergeCell ref="E202:F202"/>
    <mergeCell ref="G202:H202"/>
    <mergeCell ref="C204:D204"/>
    <mergeCell ref="E204:F204"/>
    <mergeCell ref="G204:H204"/>
    <mergeCell ref="C253:D253"/>
    <mergeCell ref="E253:F253"/>
    <mergeCell ref="G253:H253"/>
    <mergeCell ref="C258:D258"/>
    <mergeCell ref="E258:F258"/>
    <mergeCell ref="G258:H258"/>
    <mergeCell ref="C219:D219"/>
    <mergeCell ref="E219:F219"/>
    <mergeCell ref="G219:H219"/>
    <mergeCell ref="C234:D234"/>
    <mergeCell ref="E234:F234"/>
    <mergeCell ref="G234:H234"/>
    <mergeCell ref="C269:D269"/>
    <mergeCell ref="E269:F269"/>
    <mergeCell ref="G269:H269"/>
    <mergeCell ref="C273:D273"/>
    <mergeCell ref="E273:F273"/>
    <mergeCell ref="G273:H273"/>
    <mergeCell ref="C262:D262"/>
    <mergeCell ref="E262:F262"/>
    <mergeCell ref="G262:H262"/>
    <mergeCell ref="C265:D265"/>
    <mergeCell ref="E265:F265"/>
    <mergeCell ref="G265:H265"/>
    <mergeCell ref="C296:D296"/>
    <mergeCell ref="E296:F296"/>
    <mergeCell ref="G296:H296"/>
    <mergeCell ref="C299:D299"/>
    <mergeCell ref="E299:F299"/>
    <mergeCell ref="G299:H299"/>
    <mergeCell ref="C292:D292"/>
    <mergeCell ref="E292:F292"/>
    <mergeCell ref="G292:H292"/>
    <mergeCell ref="C294:D294"/>
    <mergeCell ref="E294:F294"/>
    <mergeCell ref="G294:H294"/>
    <mergeCell ref="C305:D305"/>
    <mergeCell ref="E305:F305"/>
    <mergeCell ref="G305:H305"/>
    <mergeCell ref="C310:D310"/>
    <mergeCell ref="E310:F310"/>
    <mergeCell ref="G310:H310"/>
    <mergeCell ref="C301:D301"/>
    <mergeCell ref="E301:F301"/>
    <mergeCell ref="G301:H301"/>
    <mergeCell ref="C303:D303"/>
    <mergeCell ref="E303:F303"/>
    <mergeCell ref="G303:H303"/>
    <mergeCell ref="C318:D318"/>
    <mergeCell ref="E318:F318"/>
    <mergeCell ref="G318:H318"/>
    <mergeCell ref="C320:D320"/>
    <mergeCell ref="E320:F320"/>
    <mergeCell ref="G320:H320"/>
    <mergeCell ref="C313:D313"/>
    <mergeCell ref="E313:F313"/>
    <mergeCell ref="G313:H313"/>
    <mergeCell ref="C316:D316"/>
    <mergeCell ref="E316:F316"/>
    <mergeCell ref="G316:H316"/>
    <mergeCell ref="C326:D326"/>
    <mergeCell ref="E326:F326"/>
    <mergeCell ref="G326:H326"/>
    <mergeCell ref="C328:D328"/>
    <mergeCell ref="E328:F328"/>
    <mergeCell ref="G328:H328"/>
    <mergeCell ref="C322:D322"/>
    <mergeCell ref="E322:F322"/>
    <mergeCell ref="G322:H322"/>
    <mergeCell ref="C324:D324"/>
    <mergeCell ref="E324:F324"/>
    <mergeCell ref="G324:H324"/>
    <mergeCell ref="C358:D358"/>
    <mergeCell ref="E358:F358"/>
    <mergeCell ref="G358:H358"/>
    <mergeCell ref="C362:D362"/>
    <mergeCell ref="E362:F362"/>
    <mergeCell ref="G362:H362"/>
    <mergeCell ref="C333:D333"/>
    <mergeCell ref="E333:F333"/>
    <mergeCell ref="G333:H333"/>
    <mergeCell ref="C343:D343"/>
    <mergeCell ref="E343:F343"/>
    <mergeCell ref="G343:H343"/>
    <mergeCell ref="C377:D377"/>
    <mergeCell ref="E377:F377"/>
    <mergeCell ref="G377:H377"/>
    <mergeCell ref="C379:D379"/>
    <mergeCell ref="E379:F379"/>
    <mergeCell ref="G379:H379"/>
    <mergeCell ref="C371:D371"/>
    <mergeCell ref="E371:F371"/>
    <mergeCell ref="G371:H371"/>
    <mergeCell ref="C373:D373"/>
    <mergeCell ref="E373:F373"/>
    <mergeCell ref="G373:H373"/>
    <mergeCell ref="C402:D402"/>
    <mergeCell ref="E402:F402"/>
    <mergeCell ref="G402:H402"/>
    <mergeCell ref="C415:D415"/>
    <mergeCell ref="E415:F415"/>
    <mergeCell ref="G415:H415"/>
    <mergeCell ref="C381:D381"/>
    <mergeCell ref="E381:F381"/>
    <mergeCell ref="G381:H381"/>
    <mergeCell ref="C400:D400"/>
    <mergeCell ref="E400:F400"/>
    <mergeCell ref="G400:H400"/>
    <mergeCell ref="C434:D434"/>
    <mergeCell ref="E434:F434"/>
    <mergeCell ref="G434:H434"/>
    <mergeCell ref="C436:D436"/>
    <mergeCell ref="E436:F436"/>
    <mergeCell ref="G436:H436"/>
    <mergeCell ref="C417:D417"/>
    <mergeCell ref="E417:F417"/>
    <mergeCell ref="G417:H417"/>
    <mergeCell ref="C431:D431"/>
    <mergeCell ref="E431:F431"/>
    <mergeCell ref="G431:H431"/>
    <mergeCell ref="C460:D460"/>
    <mergeCell ref="E460:F460"/>
    <mergeCell ref="G460:H460"/>
    <mergeCell ref="C462:D462"/>
    <mergeCell ref="E462:F462"/>
    <mergeCell ref="G462:H462"/>
    <mergeCell ref="C448:D448"/>
    <mergeCell ref="E448:F448"/>
    <mergeCell ref="G448:H448"/>
    <mergeCell ref="C451:D451"/>
    <mergeCell ref="E451:F451"/>
    <mergeCell ref="G451:H45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AMG</dc:creator>
  <cp:lastModifiedBy>FISH</cp:lastModifiedBy>
  <dcterms:created xsi:type="dcterms:W3CDTF">2015-07-29T21:47:34Z</dcterms:created>
  <dcterms:modified xsi:type="dcterms:W3CDTF">2015-08-01T17:53:29Z</dcterms:modified>
</cp:coreProperties>
</file>