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 activeTab="1"/>
  </bookViews>
  <sheets>
    <sheet name="Лист1" sheetId="1" r:id="rId1"/>
    <sheet name="свод" sheetId="2" r:id="rId2"/>
  </sheets>
  <externalReferences>
    <externalReference r:id="rId3"/>
  </externalReferences>
  <definedNames>
    <definedName name="МЭ1">[1]классификатор!$E$4:$E$15</definedName>
  </definedNames>
  <calcPr calcId="152511"/>
  <pivotCaches>
    <pivotCache cacheId="18" r:id="rId4"/>
  </pivotCaches>
</workbook>
</file>

<file path=xl/calcChain.xml><?xml version="1.0" encoding="utf-8"?>
<calcChain xmlns="http://schemas.openxmlformats.org/spreadsheetml/2006/main">
  <c r="F4" i="2" l="1"/>
  <c r="G5" i="2"/>
  <c r="G4" i="2"/>
  <c r="F5" i="2"/>
  <c r="F3" i="2"/>
</calcChain>
</file>

<file path=xl/sharedStrings.xml><?xml version="1.0" encoding="utf-8"?>
<sst xmlns="http://schemas.openxmlformats.org/spreadsheetml/2006/main" count="58" uniqueCount="21">
  <si>
    <t>№ пп</t>
  </si>
  <si>
    <t>контрагент/доп. соглашение</t>
  </si>
  <si>
    <t>№ договора</t>
  </si>
  <si>
    <t>дата договора</t>
  </si>
  <si>
    <t>ОПЛАЧЕНО cумма оплаты, с НДС, руб.</t>
  </si>
  <si>
    <t xml:space="preserve">ОПЛАЧЕНО Дата платежа </t>
  </si>
  <si>
    <t>ОСВОЕНО Сумма освоения, без НДС, руб.</t>
  </si>
  <si>
    <t>д</t>
  </si>
  <si>
    <t>ОАО "Рога и копыта"</t>
  </si>
  <si>
    <t>1</t>
  </si>
  <si>
    <t>Лимит договора</t>
  </si>
  <si>
    <t xml:space="preserve">ОСВОЕНО Дата платежа </t>
  </si>
  <si>
    <t>2</t>
  </si>
  <si>
    <t>ОАО "Зайчик"</t>
  </si>
  <si>
    <t>3</t>
  </si>
  <si>
    <t>до даты</t>
  </si>
  <si>
    <t>Общий итог</t>
  </si>
  <si>
    <t>Сумма по полю ОПЛАЧЕНО cумма оплаты, с НДС, руб.</t>
  </si>
  <si>
    <t>Данные</t>
  </si>
  <si>
    <t>Сумма по полю ОСВОЕНО Сумма освоения, без НДС, руб.</t>
  </si>
  <si>
    <t>Сумма по полю Лимит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</si>
</sst>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lbertus MT Lt"/>
      <family val="1"/>
    </font>
    <font>
      <b/>
      <sz val="10"/>
      <color theme="1"/>
      <name val="Perpetua"/>
      <family val="1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5" xfId="0" applyFont="1" applyFill="1" applyBorder="1" applyAlignment="1">
      <alignment wrapText="1"/>
    </xf>
    <xf numFmtId="14" fontId="3" fillId="2" borderId="5" xfId="0" applyNumberFormat="1" applyFont="1" applyFill="1" applyBorder="1" applyAlignment="1">
      <alignment wrapText="1"/>
    </xf>
    <xf numFmtId="0" fontId="0" fillId="0" borderId="0" xfId="0" applyFont="1"/>
    <xf numFmtId="2" fontId="3" fillId="2" borderId="10" xfId="0" applyNumberFormat="1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4" fontId="3" fillId="2" borderId="8" xfId="0" applyNumberFormat="1" applyFont="1" applyFill="1" applyBorder="1" applyAlignment="1">
      <alignment horizontal="center" wrapText="1"/>
    </xf>
    <xf numFmtId="14" fontId="3" fillId="2" borderId="9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pivotButton="1" applyBorder="1"/>
    <xf numFmtId="0" fontId="0" fillId="0" borderId="18" xfId="0" applyBorder="1"/>
    <xf numFmtId="0" fontId="0" fillId="0" borderId="19" xfId="0" applyBorder="1"/>
    <xf numFmtId="14" fontId="0" fillId="0" borderId="14" xfId="0" applyNumberFormat="1" applyBorder="1"/>
    <xf numFmtId="0" fontId="0" fillId="0" borderId="14" xfId="0" applyNumberFormat="1" applyBorder="1"/>
    <xf numFmtId="0" fontId="0" fillId="0" borderId="20" xfId="0" applyNumberFormat="1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13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1" fillId="0" borderId="8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wrapText="1"/>
    </xf>
    <xf numFmtId="14" fontId="1" fillId="0" borderId="5" xfId="0" applyNumberFormat="1" applyFont="1" applyFill="1" applyBorder="1" applyAlignment="1">
      <alignment wrapText="1"/>
    </xf>
    <xf numFmtId="2" fontId="1" fillId="0" borderId="7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49" fontId="0" fillId="0" borderId="5" xfId="0" applyNumberFormat="1" applyFont="1" applyFill="1" applyBorder="1" applyAlignment="1">
      <alignment wrapText="1"/>
    </xf>
    <xf numFmtId="14" fontId="0" fillId="0" borderId="5" xfId="0" applyNumberFormat="1" applyFont="1" applyFill="1" applyBorder="1" applyAlignment="1">
      <alignment wrapText="1"/>
    </xf>
    <xf numFmtId="2" fontId="0" fillId="0" borderId="7" xfId="0" applyNumberFormat="1" applyFont="1" applyFill="1" applyBorder="1" applyAlignment="1">
      <alignment wrapText="1"/>
    </xf>
    <xf numFmtId="4" fontId="4" fillId="0" borderId="6" xfId="0" applyNumberFormat="1" applyFont="1" applyFill="1" applyBorder="1" applyAlignment="1">
      <alignment wrapText="1"/>
    </xf>
    <xf numFmtId="4" fontId="0" fillId="0" borderId="7" xfId="0" applyNumberFormat="1" applyFont="1" applyFill="1" applyBorder="1" applyAlignment="1">
      <alignment wrapText="1"/>
    </xf>
    <xf numFmtId="14" fontId="0" fillId="0" borderId="24" xfId="0" applyNumberFormat="1" applyFont="1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2" fontId="0" fillId="0" borderId="13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14" fontId="0" fillId="0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16">
    <dxf>
      <alignment wrapText="1" readingOrder="0"/>
    </dxf>
    <dxf>
      <alignment wrapText="1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8;&#1051;&#1054;&#1046;&#1045;&#1053;&#1048;&#1045;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оворы 08"/>
      <sheetName val="прочее 08"/>
      <sheetName val="китайцы 08"/>
      <sheetName val="Оплата процентов"/>
      <sheetName val="касса"/>
      <sheetName val="прочее 91"/>
      <sheetName val="коменты"/>
      <sheetName val="договоры 91"/>
      <sheetName val="СВОД"/>
      <sheetName val="введено"/>
      <sheetName val="соотв договоров"/>
      <sheetName val="классификатор"/>
      <sheetName val="банки"/>
      <sheetName val="договора не введенные"/>
      <sheetName val="Охлестина"/>
      <sheetName val="ЦФР"/>
      <sheetName val="Лист1"/>
      <sheetName val="Лист5"/>
      <sheetName val="Лист4"/>
      <sheetName val="МЭ"/>
      <sheetName val="Лист3"/>
      <sheetName val="Лист2"/>
      <sheetName val="для ЦФ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 t="str">
            <v>Глава 1</v>
          </cell>
        </row>
        <row r="5">
          <cell r="E5" t="str">
            <v>Глава 2</v>
          </cell>
        </row>
        <row r="6">
          <cell r="E6" t="str">
            <v>Глава 3</v>
          </cell>
        </row>
        <row r="7">
          <cell r="E7" t="str">
            <v>Глава 4</v>
          </cell>
        </row>
        <row r="8">
          <cell r="E8" t="str">
            <v>Глава 5</v>
          </cell>
        </row>
        <row r="9">
          <cell r="E9" t="str">
            <v>Глава 6</v>
          </cell>
        </row>
        <row r="10">
          <cell r="E10" t="str">
            <v>Глава 7</v>
          </cell>
        </row>
        <row r="11">
          <cell r="E11" t="str">
            <v>Глава 8</v>
          </cell>
        </row>
        <row r="12">
          <cell r="E12" t="str">
            <v>Глава 9</v>
          </cell>
        </row>
        <row r="13">
          <cell r="E13" t="str">
            <v>Глава 10</v>
          </cell>
        </row>
        <row r="14">
          <cell r="E14" t="str">
            <v>Глава 11</v>
          </cell>
        </row>
        <row r="15">
          <cell r="E15" t="str">
            <v>Глава 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235.625419675926" createdVersion="1" refreshedVersion="5" recordCount="11" upgradeOnRefresh="1">
  <cacheSource type="worksheet">
    <worksheetSource ref="A1:I12" sheet="Лист1"/>
  </cacheSource>
  <cacheFields count="9">
    <cacheField name="№ пп" numFmtId="0">
      <sharedItems containsBlank="1"/>
    </cacheField>
    <cacheField name="контрагент/доп. соглашение" numFmtId="0">
      <sharedItems count="3">
        <s v="ОАО &quot;Рога и копыта&quot;"/>
        <s v="ОАО &quot;Зайчик&quot;"/>
        <s v="ОАО " u="1"/>
      </sharedItems>
    </cacheField>
    <cacheField name="№ договора" numFmtId="49">
      <sharedItems containsBlank="1" count="4">
        <s v="1"/>
        <s v="2"/>
        <s v="3"/>
        <m u="1"/>
      </sharedItems>
    </cacheField>
    <cacheField name="дата договора" numFmtId="14">
      <sharedItems containsSemiMixedTypes="0" containsNonDate="0" containsDate="1" containsString="0" minDate="2013-05-15T00:00:00" maxDate="2013-05-26T00:00:00" count="2">
        <d v="2013-05-15T00:00:00"/>
        <d v="2013-05-25T00:00:00"/>
      </sharedItems>
    </cacheField>
    <cacheField name="Лимит договора" numFmtId="2">
      <sharedItems containsString="0" containsBlank="1" containsNumber="1" containsInteger="1" minValue="10" maxValue="100"/>
    </cacheField>
    <cacheField name="ОПЛАЧЕНО cумма оплаты, с НДС, руб." numFmtId="4">
      <sharedItems containsString="0" containsBlank="1" containsNumber="1" containsInteger="1" minValue="3" maxValue="20"/>
    </cacheField>
    <cacheField name="ОПЛАЧЕНО Дата платежа " numFmtId="14">
      <sharedItems containsNonDate="0" containsDate="1" containsString="0" containsBlank="1" minDate="2014-03-30T00:00:00" maxDate="2014-11-26T00:00:00"/>
    </cacheField>
    <cacheField name="ОСВОЕНО Сумма освоения, без НДС, руб." numFmtId="4">
      <sharedItems containsString="0" containsBlank="1" containsNumber="1" containsInteger="1" minValue="9" maxValue="50"/>
    </cacheField>
    <cacheField name="ОСВОЕНО Дата платежа " numFmtId="0">
      <sharedItems containsNonDate="0" containsDate="1" containsString="0" containsBlank="1" minDate="2013-12-12T00:00:00" maxDate="2015-12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д"/>
    <x v="0"/>
    <x v="0"/>
    <x v="0"/>
    <n v="10"/>
    <m/>
    <m/>
    <m/>
    <m/>
  </r>
  <r>
    <m/>
    <x v="0"/>
    <x v="0"/>
    <x v="0"/>
    <m/>
    <n v="10"/>
    <d v="2014-03-31T00:00:00"/>
    <n v="9"/>
    <d v="2015-12-12T00:00:00"/>
  </r>
  <r>
    <s v="д"/>
    <x v="0"/>
    <x v="1"/>
    <x v="1"/>
    <n v="100"/>
    <m/>
    <m/>
    <m/>
    <m/>
  </r>
  <r>
    <m/>
    <x v="0"/>
    <x v="1"/>
    <x v="1"/>
    <m/>
    <n v="20"/>
    <d v="2014-03-30T00:00:00"/>
    <n v="10"/>
    <d v="2013-12-12T00:00:00"/>
  </r>
  <r>
    <m/>
    <x v="0"/>
    <x v="1"/>
    <x v="1"/>
    <m/>
    <n v="20"/>
    <d v="2014-03-31T00:00:00"/>
    <n v="10"/>
    <d v="2015-12-12T00:00:00"/>
  </r>
  <r>
    <m/>
    <x v="0"/>
    <x v="1"/>
    <x v="1"/>
    <m/>
    <n v="3"/>
    <d v="2014-11-25T00:00:00"/>
    <n v="10"/>
    <d v="2015-12-05T00:00:00"/>
  </r>
  <r>
    <m/>
    <x v="0"/>
    <x v="1"/>
    <x v="1"/>
    <m/>
    <m/>
    <m/>
    <n v="10"/>
    <d v="2015-12-12T00:00:00"/>
  </r>
  <r>
    <m/>
    <x v="0"/>
    <x v="1"/>
    <x v="1"/>
    <m/>
    <m/>
    <m/>
    <n v="10"/>
    <d v="2015-12-12T00:00:00"/>
  </r>
  <r>
    <s v="д"/>
    <x v="1"/>
    <x v="2"/>
    <x v="0"/>
    <n v="50"/>
    <m/>
    <m/>
    <m/>
    <m/>
  </r>
  <r>
    <m/>
    <x v="1"/>
    <x v="2"/>
    <x v="0"/>
    <m/>
    <n v="4"/>
    <d v="2014-03-31T00:00:00"/>
    <n v="50"/>
    <d v="2014-03-31T00:00:00"/>
  </r>
  <r>
    <m/>
    <x v="1"/>
    <x v="2"/>
    <x v="0"/>
    <m/>
    <n v="5"/>
    <d v="2014-06-30T00:00:0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Данные" updatedVersion="5" showDrill="0" showMemberPropertyTips="0" useAutoFormatting="1" itemPrintTitles="1" createdVersion="1" indent="0" compact="0" compactData="0" gridDropZones="1">
  <location ref="B9:G14" firstHeaderRow="1" firstDataRow="2" firstDataCol="3"/>
  <pivotFields count="9">
    <pivotField compact="0" outline="0" subtotalTop="0" showAll="0" includeNewItemsInFilter="1" defaultSubtotal="0"/>
    <pivotField axis="axisRow" compact="0" outline="0" subtotalTop="0" showAll="0" includeNewItemsInFilter="1" defaultSubtotal="0">
      <items count="3">
        <item x="1"/>
        <item x="0"/>
        <item m="1" x="2"/>
      </items>
    </pivotField>
    <pivotField axis="axisRow" compact="0" outline="0" subtotalTop="0" showAll="0" includeNewItemsInFilter="1" defaultSubtotal="0">
      <items count="4">
        <item x="0"/>
        <item x="1"/>
        <item x="2"/>
        <item m="1" x="3"/>
      </items>
    </pivotField>
    <pivotField axis="axisRow" compact="0" numFmtId="14" outline="0" subtotalTop="0" showAll="0" includeNewItemsInFilter="1" defaultSubtotal="0">
      <items count="2">
        <item x="0"/>
        <item x="1"/>
      </items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showAll="0" includeNewItemsInFilter="1" defaultSubtotal="0"/>
  </pivotFields>
  <rowFields count="3">
    <field x="1"/>
    <field x="2"/>
    <field x="3"/>
  </rowFields>
  <rowItems count="4">
    <i>
      <x/>
      <x v="2"/>
      <x/>
    </i>
    <i>
      <x v="1"/>
      <x/>
      <x/>
    </i>
    <i r="1">
      <x v="1"/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Лимит договора" fld="4" baseField="1" baseItem="0"/>
    <dataField name="Сумма по полю ОПЛАЧЕНО cумма оплаты, с НДС, руб." fld="5" baseField="4" baseItem="1"/>
    <dataField name="Сумма по полю ОСВОЕНО Сумма освоения, без НДС, руб." fld="7" baseField="4" baseItem="1"/>
  </dataFields>
  <formats count="1"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Таблица2" displayName="Таблица2" ref="A1:I12" totalsRowShown="0" headerRowDxfId="3" dataDxfId="2" tableBorderDxfId="13">
  <autoFilter ref="A1:I12"/>
  <tableColumns count="9">
    <tableColumn id="1" name="№ пп" dataDxfId="12"/>
    <tableColumn id="2" name="контрагент/доп. соглашение" dataDxfId="11"/>
    <tableColumn id="3" name="№ договора" dataDxfId="10"/>
    <tableColumn id="4" name="дата договора" dataDxfId="9"/>
    <tableColumn id="5" name="Лимит договора" dataDxfId="8"/>
    <tableColumn id="6" name="ОПЛАЧЕНО cумма оплаты, с НДС, руб." dataDxfId="7"/>
    <tableColumn id="7" name="ОПЛАЧЕНО Дата платежа " dataDxfId="6"/>
    <tableColumn id="8" name="ОСВОЕНО Сумма освоения, без НДС, руб." dataDxfId="5"/>
    <tableColumn id="9" name="ОСВОЕНО Дата платежа 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defaultRowHeight="15"/>
  <cols>
    <col min="2" max="2" width="16.28515625" customWidth="1"/>
    <col min="3" max="3" width="13.85546875" customWidth="1"/>
    <col min="4" max="4" width="15.85546875" customWidth="1"/>
    <col min="5" max="5" width="17.5703125" style="6" customWidth="1"/>
    <col min="6" max="9" width="18.85546875" customWidth="1"/>
  </cols>
  <sheetData>
    <row r="1" spans="1:9" ht="54" customHeight="1">
      <c r="A1" s="36" t="s">
        <v>0</v>
      </c>
      <c r="B1" s="41" t="s">
        <v>1</v>
      </c>
      <c r="C1" s="41" t="s">
        <v>2</v>
      </c>
      <c r="D1" s="42" t="s">
        <v>3</v>
      </c>
      <c r="E1" s="43" t="s">
        <v>10</v>
      </c>
      <c r="F1" s="37" t="s">
        <v>4</v>
      </c>
      <c r="G1" s="38" t="s">
        <v>5</v>
      </c>
      <c r="H1" s="39" t="s">
        <v>6</v>
      </c>
      <c r="I1" s="40" t="s">
        <v>11</v>
      </c>
    </row>
    <row r="2" spans="1:9" ht="30">
      <c r="A2" s="36" t="s">
        <v>7</v>
      </c>
      <c r="B2" s="44" t="s">
        <v>8</v>
      </c>
      <c r="C2" s="45" t="s">
        <v>9</v>
      </c>
      <c r="D2" s="46">
        <v>41409</v>
      </c>
      <c r="E2" s="47">
        <v>10</v>
      </c>
      <c r="F2" s="48"/>
      <c r="G2" s="46"/>
      <c r="H2" s="49"/>
      <c r="I2" s="50"/>
    </row>
    <row r="3" spans="1:9" s="3" customFormat="1" ht="30">
      <c r="A3" s="51"/>
      <c r="B3" s="52" t="s">
        <v>8</v>
      </c>
      <c r="C3" s="53" t="s">
        <v>9</v>
      </c>
      <c r="D3" s="54">
        <v>41409</v>
      </c>
      <c r="E3" s="55"/>
      <c r="F3" s="56">
        <v>10</v>
      </c>
      <c r="G3" s="54">
        <v>41729</v>
      </c>
      <c r="H3" s="57">
        <v>9</v>
      </c>
      <c r="I3" s="58">
        <v>42350</v>
      </c>
    </row>
    <row r="4" spans="1:9" ht="30">
      <c r="A4" s="36" t="s">
        <v>7</v>
      </c>
      <c r="B4" s="44" t="s">
        <v>8</v>
      </c>
      <c r="C4" s="45" t="s">
        <v>12</v>
      </c>
      <c r="D4" s="46">
        <v>41419</v>
      </c>
      <c r="E4" s="47">
        <v>100</v>
      </c>
      <c r="F4" s="48"/>
      <c r="G4" s="46"/>
      <c r="H4" s="49"/>
      <c r="I4" s="50"/>
    </row>
    <row r="5" spans="1:9" s="3" customFormat="1" ht="30">
      <c r="A5" s="59"/>
      <c r="B5" s="52" t="s">
        <v>8</v>
      </c>
      <c r="C5" s="53" t="s">
        <v>12</v>
      </c>
      <c r="D5" s="54">
        <v>41419</v>
      </c>
      <c r="E5" s="55"/>
      <c r="F5" s="56">
        <v>20</v>
      </c>
      <c r="G5" s="54">
        <v>41728</v>
      </c>
      <c r="H5" s="57">
        <v>10</v>
      </c>
      <c r="I5" s="58">
        <v>41620</v>
      </c>
    </row>
    <row r="6" spans="1:9" s="3" customFormat="1" ht="30">
      <c r="A6" s="59"/>
      <c r="B6" s="52" t="s">
        <v>8</v>
      </c>
      <c r="C6" s="53" t="s">
        <v>12</v>
      </c>
      <c r="D6" s="54">
        <v>41419</v>
      </c>
      <c r="E6" s="55"/>
      <c r="F6" s="56">
        <v>20</v>
      </c>
      <c r="G6" s="54">
        <v>41729</v>
      </c>
      <c r="H6" s="57">
        <v>10</v>
      </c>
      <c r="I6" s="58">
        <v>42350</v>
      </c>
    </row>
    <row r="7" spans="1:9" s="3" customFormat="1" ht="30">
      <c r="A7" s="59"/>
      <c r="B7" s="52" t="s">
        <v>8</v>
      </c>
      <c r="C7" s="53" t="s">
        <v>12</v>
      </c>
      <c r="D7" s="54">
        <v>41419</v>
      </c>
      <c r="E7" s="55"/>
      <c r="F7" s="56">
        <v>3</v>
      </c>
      <c r="G7" s="54">
        <v>41968</v>
      </c>
      <c r="H7" s="57">
        <v>10</v>
      </c>
      <c r="I7" s="58">
        <v>42343</v>
      </c>
    </row>
    <row r="8" spans="1:9" s="3" customFormat="1" ht="30">
      <c r="A8" s="59"/>
      <c r="B8" s="52" t="s">
        <v>8</v>
      </c>
      <c r="C8" s="53" t="s">
        <v>12</v>
      </c>
      <c r="D8" s="54">
        <v>41419</v>
      </c>
      <c r="E8" s="55"/>
      <c r="F8" s="56"/>
      <c r="G8" s="54"/>
      <c r="H8" s="57">
        <v>10</v>
      </c>
      <c r="I8" s="58">
        <v>42350</v>
      </c>
    </row>
    <row r="9" spans="1:9" s="3" customFormat="1" ht="30">
      <c r="A9" s="59"/>
      <c r="B9" s="52" t="s">
        <v>8</v>
      </c>
      <c r="C9" s="53" t="s">
        <v>12</v>
      </c>
      <c r="D9" s="54">
        <v>41419</v>
      </c>
      <c r="E9" s="55"/>
      <c r="F9" s="56"/>
      <c r="G9" s="54"/>
      <c r="H9" s="57">
        <v>10</v>
      </c>
      <c r="I9" s="58">
        <v>42350</v>
      </c>
    </row>
    <row r="10" spans="1:9">
      <c r="A10" s="36" t="s">
        <v>7</v>
      </c>
      <c r="B10" s="44" t="s">
        <v>13</v>
      </c>
      <c r="C10" s="45" t="s">
        <v>14</v>
      </c>
      <c r="D10" s="46">
        <v>41409</v>
      </c>
      <c r="E10" s="47">
        <v>50</v>
      </c>
      <c r="F10" s="48"/>
      <c r="G10" s="46"/>
      <c r="H10" s="49"/>
      <c r="I10" s="50"/>
    </row>
    <row r="11" spans="1:9" s="3" customFormat="1">
      <c r="A11" s="59"/>
      <c r="B11" s="52" t="s">
        <v>13</v>
      </c>
      <c r="C11" s="53" t="s">
        <v>14</v>
      </c>
      <c r="D11" s="54">
        <v>41409</v>
      </c>
      <c r="E11" s="55"/>
      <c r="F11" s="56">
        <v>4</v>
      </c>
      <c r="G11" s="54">
        <v>41729</v>
      </c>
      <c r="H11" s="57">
        <v>50</v>
      </c>
      <c r="I11" s="58">
        <v>41729</v>
      </c>
    </row>
    <row r="12" spans="1:9" s="3" customFormat="1">
      <c r="A12" s="60"/>
      <c r="B12" s="61" t="s">
        <v>13</v>
      </c>
      <c r="C12" s="62" t="s">
        <v>14</v>
      </c>
      <c r="D12" s="63">
        <v>41409</v>
      </c>
      <c r="E12" s="64"/>
      <c r="F12" s="65">
        <v>5</v>
      </c>
      <c r="G12" s="63">
        <v>41820</v>
      </c>
      <c r="H12" s="66"/>
      <c r="I12" s="6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0" sqref="B10"/>
    </sheetView>
  </sheetViews>
  <sheetFormatPr defaultRowHeight="15"/>
  <cols>
    <col min="2" max="2" width="30.28515625" customWidth="1"/>
    <col min="3" max="3" width="14.28515625" bestFit="1" customWidth="1"/>
    <col min="4" max="4" width="16.28515625" bestFit="1" customWidth="1"/>
    <col min="5" max="5" width="21.85546875" customWidth="1"/>
    <col min="6" max="6" width="19" style="6" customWidth="1"/>
    <col min="7" max="7" width="18.85546875" style="6" customWidth="1"/>
    <col min="10" max="10" width="10.140625" bestFit="1" customWidth="1"/>
  </cols>
  <sheetData>
    <row r="1" spans="1:10" ht="15" customHeight="1">
      <c r="A1" s="8" t="s">
        <v>0</v>
      </c>
      <c r="B1" s="10" t="s">
        <v>1</v>
      </c>
      <c r="C1" s="10" t="s">
        <v>2</v>
      </c>
      <c r="D1" s="12" t="s">
        <v>3</v>
      </c>
      <c r="E1" s="4"/>
      <c r="F1" s="16" t="s">
        <v>4</v>
      </c>
      <c r="G1" s="14" t="s">
        <v>6</v>
      </c>
    </row>
    <row r="2" spans="1:10" ht="45.75" customHeight="1">
      <c r="A2" s="9"/>
      <c r="B2" s="11"/>
      <c r="C2" s="11"/>
      <c r="D2" s="13"/>
      <c r="E2" s="5" t="s">
        <v>10</v>
      </c>
      <c r="F2" s="17"/>
      <c r="G2" s="15"/>
      <c r="J2" t="s">
        <v>15</v>
      </c>
    </row>
    <row r="3" spans="1:10" ht="27">
      <c r="B3" s="1" t="s">
        <v>8</v>
      </c>
      <c r="C3">
        <v>1</v>
      </c>
      <c r="D3" s="2">
        <v>41409</v>
      </c>
      <c r="E3">
        <v>10</v>
      </c>
      <c r="F3" s="6">
        <f>Лист1!F3</f>
        <v>10</v>
      </c>
      <c r="G3" s="6">
        <v>0</v>
      </c>
      <c r="J3" s="7">
        <v>42005</v>
      </c>
    </row>
    <row r="4" spans="1:10" ht="27">
      <c r="B4" s="1" t="s">
        <v>8</v>
      </c>
      <c r="C4">
        <v>2</v>
      </c>
      <c r="D4" s="2">
        <v>41419</v>
      </c>
      <c r="E4">
        <v>100</v>
      </c>
      <c r="F4" s="6">
        <f>Лист1!F5+Лист1!F6+Лист1!F7</f>
        <v>43</v>
      </c>
      <c r="G4" s="6">
        <f>Лист1!H5</f>
        <v>10</v>
      </c>
    </row>
    <row r="5" spans="1:10">
      <c r="B5" s="1" t="s">
        <v>13</v>
      </c>
      <c r="C5">
        <v>3</v>
      </c>
      <c r="D5" s="2">
        <v>41409</v>
      </c>
      <c r="E5">
        <v>50</v>
      </c>
      <c r="F5" s="6">
        <f>Лист1!F11+Лист1!F12</f>
        <v>9</v>
      </c>
      <c r="G5" s="6">
        <f>Лист1!H11</f>
        <v>50</v>
      </c>
    </row>
    <row r="9" spans="1:10">
      <c r="B9" s="18"/>
      <c r="C9" s="19"/>
      <c r="D9" s="19"/>
      <c r="E9" s="22" t="s">
        <v>18</v>
      </c>
      <c r="F9" s="19"/>
      <c r="G9" s="20"/>
    </row>
    <row r="10" spans="1:10" s="32" customFormat="1" ht="60">
      <c r="B10" s="22" t="s">
        <v>1</v>
      </c>
      <c r="C10" s="22" t="s">
        <v>2</v>
      </c>
      <c r="D10" s="22" t="s">
        <v>3</v>
      </c>
      <c r="E10" s="33" t="s">
        <v>20</v>
      </c>
      <c r="F10" s="34" t="s">
        <v>17</v>
      </c>
      <c r="G10" s="35" t="s">
        <v>19</v>
      </c>
    </row>
    <row r="11" spans="1:10">
      <c r="B11" s="18" t="s">
        <v>13</v>
      </c>
      <c r="C11" s="18" t="s">
        <v>14</v>
      </c>
      <c r="D11" s="25">
        <v>41409</v>
      </c>
      <c r="E11" s="26">
        <v>50</v>
      </c>
      <c r="F11" s="30">
        <v>9</v>
      </c>
      <c r="G11" s="27">
        <v>50</v>
      </c>
    </row>
    <row r="12" spans="1:10">
      <c r="B12" s="18" t="s">
        <v>8</v>
      </c>
      <c r="C12" s="18" t="s">
        <v>9</v>
      </c>
      <c r="D12" s="25">
        <v>41409</v>
      </c>
      <c r="E12" s="26">
        <v>10</v>
      </c>
      <c r="F12" s="30">
        <v>10</v>
      </c>
      <c r="G12" s="27">
        <v>9</v>
      </c>
    </row>
    <row r="13" spans="1:10">
      <c r="B13" s="21"/>
      <c r="C13" s="18" t="s">
        <v>12</v>
      </c>
      <c r="D13" s="25">
        <v>41419</v>
      </c>
      <c r="E13" s="26">
        <v>100</v>
      </c>
      <c r="F13" s="30">
        <v>43</v>
      </c>
      <c r="G13" s="27">
        <v>50</v>
      </c>
    </row>
    <row r="14" spans="1:10">
      <c r="B14" s="23" t="s">
        <v>16</v>
      </c>
      <c r="C14" s="24"/>
      <c r="D14" s="24"/>
      <c r="E14" s="28">
        <v>160</v>
      </c>
      <c r="F14" s="31">
        <v>62</v>
      </c>
      <c r="G14" s="29">
        <v>109</v>
      </c>
    </row>
    <row r="15" spans="1:10">
      <c r="F15"/>
      <c r="G15"/>
    </row>
    <row r="16" spans="1:10">
      <c r="F16"/>
      <c r="G16"/>
    </row>
    <row r="17" spans="6:7">
      <c r="F17"/>
      <c r="G17"/>
    </row>
    <row r="18" spans="6:7">
      <c r="F18"/>
      <c r="G18"/>
    </row>
    <row r="19" spans="6:7">
      <c r="F19"/>
      <c r="G19"/>
    </row>
    <row r="20" spans="6:7">
      <c r="F20"/>
      <c r="G20"/>
    </row>
    <row r="21" spans="6:7">
      <c r="F21"/>
      <c r="G21"/>
    </row>
    <row r="22" spans="6:7">
      <c r="F22"/>
      <c r="G22"/>
    </row>
  </sheetData>
  <mergeCells count="6">
    <mergeCell ref="G1:G2"/>
    <mergeCell ref="A1:A2"/>
    <mergeCell ref="B1:B2"/>
    <mergeCell ref="C1:C2"/>
    <mergeCell ref="D1:D2"/>
    <mergeCell ref="F1:F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Николай Анатольевич</dc:creator>
  <cp:lastModifiedBy>БВ</cp:lastModifiedBy>
  <dcterms:created xsi:type="dcterms:W3CDTF">2015-08-19T09:29:54Z</dcterms:created>
  <dcterms:modified xsi:type="dcterms:W3CDTF">2015-08-19T12:01:48Z</dcterms:modified>
</cp:coreProperties>
</file>