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Лист1" sheetId="1" r:id="rId1"/>
    <sheet name="Лист4" sheetId="4" r:id="rId2"/>
    <sheet name="Лист2" sheetId="2" r:id="rId3"/>
    <sheet name="Лист3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2" i="1"/>
  <c r="H3" i="1"/>
  <c r="H4" i="1"/>
  <c r="H5" i="1"/>
  <c r="H2" i="1"/>
  <c r="G3" i="1"/>
  <c r="E3" i="1" s="1"/>
  <c r="G4" i="1"/>
  <c r="G5" i="1"/>
  <c r="G2" i="1"/>
  <c r="I2" i="1"/>
  <c r="E4" i="1"/>
  <c r="E5" i="1"/>
  <c r="I3" i="1"/>
  <c r="I4" i="1"/>
  <c r="I5" i="1"/>
  <c r="E2" i="1" l="1"/>
  <c r="F3" i="1"/>
  <c r="F4" i="1"/>
  <c r="F5" i="1"/>
  <c r="F2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<sst xmlns="http://schemas.openxmlformats.org/spreadsheetml/2006/main" count="21" uniqueCount="12">
  <si>
    <t>Наименование</t>
  </si>
  <si>
    <t>АККУМУЛЯТОРНАЯ БАТАРЕЯ L3 70AH/720А</t>
  </si>
  <si>
    <t>АККУМУЛЯТОРНАЯ БАТАРЕЯ 60AЧ/600 L2</t>
  </si>
  <si>
    <t>АККУМУЛЯТОРНАЯ БАТАРЕЯ 80АЧ/680А</t>
  </si>
  <si>
    <t>Реферанс</t>
  </si>
  <si>
    <t>кол-во заказа</t>
  </si>
  <si>
    <t>короткий без ндс</t>
  </si>
  <si>
    <t>Цена коротким заказом</t>
  </si>
  <si>
    <t>АККУМ БАТАРЕЯ 760А (С ЭЛЕКТРОЛИТОМ)</t>
  </si>
  <si>
    <t>срок заказа</t>
  </si>
  <si>
    <t>наличие на ЦС</t>
  </si>
  <si>
    <t>Наличие на складе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</si>
</sst>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B12" sqref="B12"/>
    </sheetView>
  </sheetViews>
  <sheetFormatPr defaultColWidth="22.42578125" defaultRowHeight="15" x14ac:dyDescent="0.25"/>
  <cols>
    <col min="1" max="1" width="11" bestFit="1" customWidth="1"/>
    <col min="2" max="2" width="14.28515625" bestFit="1" customWidth="1"/>
    <col min="3" max="3" width="18.7109375" bestFit="1" customWidth="1"/>
    <col min="4" max="4" width="16.7109375" bestFit="1" customWidth="1"/>
    <col min="5" max="5" width="14.7109375" bestFit="1" customWidth="1"/>
    <col min="6" max="6" width="38.85546875" bestFit="1" customWidth="1"/>
    <col min="7" max="8" width="17.85546875" bestFit="1" customWidth="1"/>
    <col min="9" max="9" width="20" bestFit="1" customWidth="1"/>
  </cols>
  <sheetData>
    <row r="1" spans="1:10" ht="28.5" x14ac:dyDescent="0.25">
      <c r="A1" s="6" t="s">
        <v>4</v>
      </c>
      <c r="B1" s="7" t="s">
        <v>5</v>
      </c>
      <c r="C1" s="1" t="s">
        <v>6</v>
      </c>
      <c r="D1" s="1" t="s">
        <v>7</v>
      </c>
      <c r="E1" s="1" t="s">
        <v>9</v>
      </c>
      <c r="F1" s="2" t="s">
        <v>0</v>
      </c>
      <c r="G1" s="2" t="s">
        <v>10</v>
      </c>
      <c r="H1" s="2" t="s">
        <v>10</v>
      </c>
      <c r="I1" s="2" t="s">
        <v>11</v>
      </c>
      <c r="J1" s="2" t="s">
        <v>11</v>
      </c>
    </row>
    <row r="2" spans="1:10" x14ac:dyDescent="0.25">
      <c r="A2" s="8">
        <v>7711238598</v>
      </c>
      <c r="B2" s="9">
        <v>15</v>
      </c>
      <c r="C2" s="3">
        <f t="shared" ref="C2:C5" si="0">N2*P2</f>
        <v>0</v>
      </c>
      <c r="D2" s="3">
        <f t="shared" ref="D2:D5" si="1">N2*Q2*P2</f>
        <v>0</v>
      </c>
      <c r="E2" s="3" t="str">
        <f>IF(I2&gt;0,"Есть в наличии",IF(G2&gt;0,"3 рабочих дня","1 месяц"))</f>
        <v>Есть в наличии</v>
      </c>
      <c r="F2" s="4" t="str">
        <f>VLOOKUP(A2,Лист4!$A:$D,2,0)</f>
        <v>АККУМУЛЯТОРНАЯ БАТАРЕЯ L3 70AH/720А</v>
      </c>
      <c r="G2" s="5">
        <f>IFERROR(VLOOKUP(A2,Лист2!$A:$D,4,0),)</f>
        <v>550</v>
      </c>
      <c r="H2" s="5">
        <f>IF(ISERROR($G:$G),0,$G:$G)</f>
        <v>550</v>
      </c>
      <c r="I2" s="5">
        <f>IFERROR(VLOOKUP(A2,Лист3!$A:$D,3,0),0)</f>
        <v>5</v>
      </c>
      <c r="J2" s="5">
        <f>IF(ISERROR($I:$I),0,$I:$I)</f>
        <v>5</v>
      </c>
    </row>
    <row r="3" spans="1:10" x14ac:dyDescent="0.25">
      <c r="A3" s="8">
        <v>7711238597</v>
      </c>
      <c r="B3" s="9">
        <v>15</v>
      </c>
      <c r="C3" s="3">
        <f t="shared" si="0"/>
        <v>0</v>
      </c>
      <c r="D3" s="3">
        <f t="shared" si="1"/>
        <v>0</v>
      </c>
      <c r="E3" s="3" t="str">
        <f t="shared" ref="E3:E5" si="2">IF(I3&gt;0,"Есть в наличии",IF(G3&gt;0,"3 рабочих дня","1 месяц"))</f>
        <v>3 рабочих дня</v>
      </c>
      <c r="F3" s="4" t="str">
        <f>VLOOKUP(A3,Лист4!$A:$D,2,0)</f>
        <v>АККУМУЛЯТОРНАЯ БАТАРЕЯ 60AЧ/600 L2</v>
      </c>
      <c r="G3" s="5">
        <f>IFERROR(VLOOKUP(A3,Лист2!$A:$D,4,0),)</f>
        <v>94</v>
      </c>
      <c r="H3" s="5">
        <f t="shared" ref="H3:H5" si="3">IF(ISERROR($G:$G),0,$G:$G)</f>
        <v>94</v>
      </c>
      <c r="I3" s="5">
        <f>IFERROR(VLOOKUP(A3,Лист3!$A:$D,3,0),0)</f>
        <v>0</v>
      </c>
      <c r="J3" s="5">
        <f t="shared" ref="J3:J5" si="4">IF(ISERROR($I:$I),0,$I:$I)</f>
        <v>0</v>
      </c>
    </row>
    <row r="4" spans="1:10" x14ac:dyDescent="0.25">
      <c r="A4" s="8">
        <v>7711424771</v>
      </c>
      <c r="B4" s="9">
        <v>15</v>
      </c>
      <c r="C4" s="3">
        <f t="shared" si="0"/>
        <v>0</v>
      </c>
      <c r="D4" s="3">
        <f t="shared" si="1"/>
        <v>0</v>
      </c>
      <c r="E4" s="3" t="str">
        <f t="shared" si="2"/>
        <v>Есть в наличии</v>
      </c>
      <c r="F4" s="4" t="str">
        <f>VLOOKUP(A4,Лист4!$A:$D,2,0)</f>
        <v>АККУМУЛЯТОРНАЯ БАТАРЕЯ 80АЧ/680А</v>
      </c>
      <c r="G4" s="5">
        <f>IFERROR(VLOOKUP(A4,Лист2!$A:$D,4,0),)</f>
        <v>122</v>
      </c>
      <c r="H4" s="5">
        <f t="shared" si="3"/>
        <v>122</v>
      </c>
      <c r="I4" s="5">
        <f>IFERROR(VLOOKUP(A4,Лист3!$A:$D,3,0),0)</f>
        <v>3</v>
      </c>
      <c r="J4" s="5">
        <f t="shared" si="4"/>
        <v>3</v>
      </c>
    </row>
    <row r="5" spans="1:10" x14ac:dyDescent="0.25">
      <c r="A5" s="8">
        <v>7711419085</v>
      </c>
      <c r="B5" s="9">
        <v>15</v>
      </c>
      <c r="C5" s="3">
        <f t="shared" si="0"/>
        <v>0</v>
      </c>
      <c r="D5" s="3">
        <f t="shared" si="1"/>
        <v>0</v>
      </c>
      <c r="E5" s="3" t="str">
        <f t="shared" si="2"/>
        <v>Есть в наличии</v>
      </c>
      <c r="F5" s="4" t="str">
        <f>VLOOKUP(A5,Лист4!$A:$D,2,0)</f>
        <v>АККУМ БАТАРЕЯ 760А (С ЭЛЕКТРОЛИТОМ)</v>
      </c>
      <c r="G5" s="5">
        <f>IFERROR(VLOOKUP(A5,Лист2!$A:$D,4,0),)</f>
        <v>59</v>
      </c>
      <c r="H5" s="5">
        <f t="shared" si="3"/>
        <v>59</v>
      </c>
      <c r="I5" s="5">
        <f>IFERROR(VLOOKUP(A5,Лист3!$A:$D,3,0),0)</f>
        <v>2</v>
      </c>
      <c r="J5" s="5">
        <f t="shared" si="4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" sqref="B1:B4"/>
    </sheetView>
  </sheetViews>
  <sheetFormatPr defaultRowHeight="15" x14ac:dyDescent="0.25"/>
  <sheetData>
    <row r="1" spans="1:2" x14ac:dyDescent="0.25">
      <c r="A1">
        <v>7711238598</v>
      </c>
      <c r="B1" t="s">
        <v>1</v>
      </c>
    </row>
    <row r="2" spans="1:2" x14ac:dyDescent="0.25">
      <c r="A2">
        <v>7711238597</v>
      </c>
      <c r="B2" t="s">
        <v>2</v>
      </c>
    </row>
    <row r="3" spans="1:2" x14ac:dyDescent="0.25">
      <c r="A3">
        <v>7711424771</v>
      </c>
      <c r="B3" t="s">
        <v>3</v>
      </c>
    </row>
    <row r="4" spans="1:2" x14ac:dyDescent="0.25">
      <c r="A4">
        <v>7711419085</v>
      </c>
      <c r="B4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C4"/>
    </sheetView>
  </sheetViews>
  <sheetFormatPr defaultRowHeight="15" x14ac:dyDescent="0.25"/>
  <cols>
    <col min="1" max="1" width="11" bestFit="1" customWidth="1"/>
  </cols>
  <sheetData>
    <row r="1" spans="1:4" x14ac:dyDescent="0.25">
      <c r="A1">
        <v>7711238598</v>
      </c>
      <c r="B1" t="s">
        <v>1</v>
      </c>
      <c r="D1">
        <v>550</v>
      </c>
    </row>
    <row r="2" spans="1:4" x14ac:dyDescent="0.25">
      <c r="A2">
        <v>7711238597</v>
      </c>
      <c r="B2" t="s">
        <v>2</v>
      </c>
      <c r="D2">
        <v>94</v>
      </c>
    </row>
    <row r="3" spans="1:4" x14ac:dyDescent="0.25">
      <c r="A3">
        <v>7711424771</v>
      </c>
      <c r="B3" t="s">
        <v>3</v>
      </c>
      <c r="D3">
        <v>122</v>
      </c>
    </row>
    <row r="4" spans="1:4" x14ac:dyDescent="0.25">
      <c r="A4">
        <v>7711419085</v>
      </c>
      <c r="B4" t="s">
        <v>8</v>
      </c>
      <c r="D4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" sqref="C2:C3"/>
    </sheetView>
  </sheetViews>
  <sheetFormatPr defaultRowHeight="15" x14ac:dyDescent="0.25"/>
  <cols>
    <col min="2" max="2" width="40.140625" bestFit="1" customWidth="1"/>
  </cols>
  <sheetData>
    <row r="1" spans="1:3" x14ac:dyDescent="0.25">
      <c r="A1">
        <v>7711238598</v>
      </c>
      <c r="B1" t="s">
        <v>1</v>
      </c>
      <c r="C1">
        <v>5</v>
      </c>
    </row>
    <row r="2" spans="1:3" x14ac:dyDescent="0.25">
      <c r="A2">
        <v>7711424771</v>
      </c>
      <c r="B2" t="s">
        <v>3</v>
      </c>
      <c r="C2">
        <v>3</v>
      </c>
    </row>
    <row r="3" spans="1:3" x14ac:dyDescent="0.25">
      <c r="A3">
        <v>7711419085</v>
      </c>
      <c r="B3" t="s">
        <v>8</v>
      </c>
      <c r="C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Company>SIM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_Boroda_</cp:lastModifiedBy>
  <dcterms:created xsi:type="dcterms:W3CDTF">2015-08-14T08:11:05Z</dcterms:created>
  <dcterms:modified xsi:type="dcterms:W3CDTF">2015-08-14T08:36:41Z</dcterms:modified>
</cp:coreProperties>
</file>