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9020" windowHeight="14190"/>
  </bookViews>
  <sheets>
    <sheet name="БДМ№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Holidays">OFFSET([1]Список!$K$50,1,0,COUNTIF([1]Список!$K$50:$K$69,"&gt;0"),1)</definedName>
    <definedName name="№">[1]Список!$A$2:INDEX([1]Список!$A$2:$A$200,COUNTA([1]Список!$A$2:$A$200))</definedName>
    <definedName name="Tdays">'[1]Общий табель'!$J$2</definedName>
    <definedName name="Toffset">'[1]Общий табель'!$S$2</definedName>
    <definedName name="Z_1957AC80_412C_4030_B807_A599A7F9C8EF_.wvu.PrintArea" localSheetId="0" hidden="1">БДМ№1!$A$1:$AJ$50</definedName>
    <definedName name="а">IF(ROW([1]Расчётный!$A$1:$A$173)&lt;=86,T(OFFSET(БДМ№1!$C$5,MOD(ROW([1]Расчётный!$A$1:$A$173)-1,86),)),T(OFFSET([1]БДМ№2!$C$5,MOD(ROW([1]Расчётный!$A$1:$A$173)-1,86),)))</definedName>
    <definedName name="б">IF(ROW([1]Расчётный!$1:$173)&lt;=86,T(OFFSET(БДМ№1!$D$5,MOD(ROW([1]Расчётный!$1:$173)-1,86),)),T(OFFSET([1]БДМ№2!$D$5,MOD(ROW([1]Расчётный!$1:$173)-1,86),)))</definedName>
    <definedName name="БДМ_2">SUMIFS(БДМ№1!A$5:A$47,БДМ№1!$C$5:$C$47,[1]Останов!$C1,БДМ№1!$D$5:$D$47,[1]Останов!$D1)+SUMIFS(БДМ№1!A$57:A$99,БДМ№1!#REF!,[1]Останов!$C1,БДМ№1!#REF!,[1]Останов!$D1)+SUMIFS([1]БДМ№2!A$5:A$47,[1]БДМ№2!$C$5:$C$47,[1]Останов!$C1,[1]БДМ№2!$D$5:$D$47,[1]Останов!$D1)</definedName>
    <definedName name="Ед.изм">[1]Список!$N$26:INDEX([1]Список!$N$26:$N$35,COUNTA([1]Список!$N$26:$N$35))</definedName>
    <definedName name="Знаки">[1]Список!$M$2:INDEX([1]Список!$M$2:$M$160,COUNTA([1]Список!$M$2:$M$160))</definedName>
    <definedName name="Мастера">[1]Список!$O$2:INDEX([1]Список!$O$2:$O$160,COUNTA([1]Список!$O$2:$O$160))</definedName>
    <definedName name="Месяц">[1]Список!$N$2:$N$13</definedName>
    <definedName name="Наряд_1">IF(ISNA(INDEX('[1]Наряд 2'!$AD$11:$AS$34,MATCH([1]Останов!$C1,'[1]Наряд 2'!$F$11:$F$34,)+([1]Останов!A$4&gt;15),[1]Останов!A$4-15*([1]Останов!A$4&gt;15))),0,INDEX('[1]Наряд 2'!$AD$11:$AS$34,MATCH([1]Останов!$C1,'[1]Наряд 2'!$F$11:$F$34,)+([1]Останов!A$4&gt;15),[1]Останов!A$4-15*([1]Останов!A$4&gt;15)))</definedName>
    <definedName name="Наряд_10">IF(ISNA(INDEX('[1]Наряд 2'!$AD$335:$AS$358,MATCH([1]Останов!$C1,'[1]Наряд 2'!$F$335:$F$358,)+([1]Останов!A$4&gt;15),[1]Останов!A$4-15*([1]Останов!A$4&gt;15))),0,INDEX('[1]Наряд 2'!$AD$335:$AS$358,MATCH([1]Останов!$C1,'[1]Наряд 2'!$F$335:$F$358,)+([1]Останов!A$4&gt;15),[1]Останов!A$4-15*([1]Останов!A$4&gt;15)))</definedName>
    <definedName name="Наряд_11">IF(ISNA(INDEX('[1]Наряд 2'!$AD$371:$AS$394,MATCH([1]Останов!$C1,'[1]Наряд 2'!$F$371:$F$394,)+([1]Останов!A$4&gt;15),[1]Останов!A$4-15*([1]Останов!A$4&gt;15))),0,INDEX('[1]Наряд 2'!$AD$371:$AS$394,MATCH([1]Останов!$C1,'[1]Наряд 2'!$F$371:$F$394,)+([1]Останов!A$4&gt;15),[1]Останов!A$4-15*([1]Останов!A$4&gt;15)))</definedName>
    <definedName name="Наряд_12">IF(ISNA(INDEX('[1]Наряд 2'!$AD$407:$AS$430,MATCH([1]Останов!$C1,'[1]Наряд 2'!$F$407:$F$430,)+([1]Останов!A$4&gt;15),[1]Останов!A$4-15*([1]Останов!A$4&gt;15))),0,INDEX('[1]Наряд 2'!$AD$407:$AS$430,MATCH([1]Останов!$C1,'[1]Наряд 2'!$F$407:$F$430,)+([1]Останов!A$4&gt;15),[1]Останов!A$4-15*([1]Останов!A$4&gt;15)))</definedName>
    <definedName name="Наряд_13">IF(ISNA(INDEX('[1]Наряд 2'!$AD$443:$AS$466,MATCH([1]Останов!$C1,'[1]Наряд 2'!$F$443:$F$466,)+([1]Останов!A$4&gt;15),[1]Останов!A$4-15*([1]Останов!A$4&gt;15))),0,INDEX('[1]Наряд 2'!$AD$443:$AS$466,MATCH([1]Останов!$C1,'[1]Наряд 2'!$F$443:$F$466,)+([1]Останов!A$4&gt;15),[1]Останов!A$4-15*([1]Останов!A$4&gt;15)))</definedName>
    <definedName name="Наряд_14">IF(ISNA(INDEX('[1]Наряд 2'!$AD$479:$AS$502,MATCH([1]Останов!$C1,'[1]Наряд 2'!$F$479:$F$502,)+([1]Останов!A$4&gt;15),[1]Останов!A$4-15*([1]Останов!A$4&gt;15))),0,INDEX('[1]Наряд 2'!$AD$479:$AS$502,MATCH([1]Останов!$C1,'[1]Наряд 2'!$F$479:$F$502,)+([1]Останов!A$4&gt;15),[1]Останов!A$4-15*([1]Останов!A$4&gt;15)))</definedName>
    <definedName name="Наряд_15">IF(ISNA(INDEX('[1]Наряд 2'!$AD$515:$AS$538,MATCH([1]Останов!$C1,'[1]Наряд 2'!$F$515:$F$538,)+([1]Останов!A$4&gt;15),[1]Останов!A$4-15*([1]Останов!A$4&gt;15))),0,INDEX('[1]Наряд 2'!$AD$515:$AS$538,MATCH([1]Останов!$C1,'[1]Наряд 2'!$F$515:$F$538,)+([1]Останов!A$4&gt;15),[1]Останов!A$4-15*([1]Останов!A$4&gt;15)))</definedName>
    <definedName name="Наряд_16">IF(ISNA(INDEX('[1]Наряд 2'!$AD$551:$AS$574,MATCH([1]Останов!$C1,'[1]Наряд 2'!$F$551:$F$574,)+([1]Останов!A$4&gt;15),[1]Останов!A$4-15*([1]Останов!A$4&gt;15))),0,INDEX('[1]Наряд 2'!$AD$551:$AS$574,MATCH([1]Останов!$C1,'[1]Наряд 2'!$F$551:$F$574,)+([1]Останов!A$4&gt;15),[1]Останов!A$4-15*([1]Останов!A$4&gt;15)))</definedName>
    <definedName name="Наряд_17">IF(ISNA(INDEX('[1]Наряд 2'!$AD$587:$AS$610,MATCH([1]Останов!$C1,'[1]Наряд 2'!$F$587:$F$610,)+([1]Останов!A$4&gt;15),[1]Останов!A$4-15*([1]Останов!A$4&gt;15))),0,INDEX('[1]Наряд 2'!$AD$587:$AS$610,MATCH([1]Останов!$C1,'[1]Наряд 2'!$F$587:$F$610,)+([1]Останов!A$4&gt;15),[1]Останов!A$4-15*([1]Останов!A$4&gt;15)))</definedName>
    <definedName name="Наряд_18">IF(ISNA(INDEX('[1]Наряд 2'!$AD$623:$AS$646,MATCH([1]Останов!$C1,'[1]Наряд 2'!$F$623:$F$646,)+([1]Останов!A$4&gt;15),[1]Останов!A$4-15*([1]Останов!A$4&gt;15))),0,INDEX('[1]Наряд 2'!$AD$623:$AS$646,MATCH([1]Останов!$C1,'[1]Наряд 2'!$F$623:$F$646,)+([1]Останов!A$4&gt;15),[1]Останов!A$4-15*([1]Останов!A$4&gt;15)))</definedName>
    <definedName name="Наряд_19">IF(ISNA(INDEX('[1]Наряд 2'!$AD$659:$AS$682,MATCH([1]Останов!$C1,'[1]Наряд 2'!$F$659:$F$682,)+([1]Останов!A$4&gt;15),[1]Останов!A$4-15*([1]Останов!A$4&gt;15))),0,INDEX('[1]Наряд 2'!$AD$659:$AS$682,MATCH([1]Останов!$C1,'[1]Наряд 2'!$F$659:$F$682,)+([1]Останов!A$4&gt;15),[1]Останов!A$4-15*([1]Останов!A$4&gt;15)))</definedName>
    <definedName name="Наряд_2">IF(ISNA(INDEX('[1]Наряд 2'!$AD$47:$AS$70,MATCH([1]Останов!$C1,'[1]Наряд 2'!$F$47:$F$70,)+([1]Останов!A$4&gt;15),[1]Останов!A$4-15*([1]Останов!A$4&gt;15))),0,INDEX('[1]Наряд 2'!$AD$47:$AS$70,MATCH([1]Останов!$C1,'[1]Наряд 2'!$F$47:$F$70,)+([1]Останов!A$4&gt;15),[1]Останов!A$4-15*([1]Останов!A$4&gt;15)))</definedName>
    <definedName name="Наряд_20">IF(ISNA(INDEX('[1]Наряд 2'!$AD$695:$AS$718,MATCH([1]Останов!$C1,'[1]Наряд 2'!$F$695:$F$718,)+([1]Останов!A$4&gt;15),[1]Останов!A$4-15*([1]Останов!A$4&gt;15))),0,INDEX('[1]Наряд 2'!$AD$695:$AS$718,MATCH([1]Останов!$C1,'[1]Наряд 2'!$F$695:$F$718,)+([1]Останов!A$4&gt;15),[1]Останов!A$4-15*([1]Останов!A$4&gt;15)))</definedName>
    <definedName name="Наряд_21">IF(ISNA(INDEX('[1]Наряд 2'!$AD$731:$AS$754,MATCH([1]Останов!$C1,'[1]Наряд 2'!$F$731:$F$754,)+([1]Останов!A$4&gt;15),[1]Останов!A$4-15*([1]Останов!A$4&gt;15))),0,INDEX('[1]Наряд 2'!$AD$731:$AS$754,MATCH([1]Останов!$C1,'[1]Наряд 2'!$F$731:$F$754,)+([1]Останов!A$4&gt;15),[1]Останов!A$4-15*([1]Останов!A$4&gt;15)))</definedName>
    <definedName name="Наряд_22">IF(ISNA(INDEX('[1]Наряд 2'!$AD$767:$AS$790,MATCH([1]Останов!$C1,'[1]Наряд 2'!$F$767:$F$790,)+([1]Останов!A$4&gt;15),[1]Останов!A$4-15*([1]Останов!A$4&gt;15))),0,INDEX('[1]Наряд 2'!$AD$767:$AS$790,MATCH([1]Останов!$C1,'[1]Наряд 2'!$F$767:$F$790,)+([1]Останов!A$4&gt;15),[1]Останов!A$4-15*([1]Останов!A$4&gt;15)))</definedName>
    <definedName name="Наряд_23">IF(ISNA(INDEX('[1]Наряд 2'!$AD$803:$AS$826,MATCH([1]Останов!$C1,'[1]Наряд 2'!$F$803:$F$826,)+([1]Останов!A$4&gt;15),[1]Останов!A$4-15*([1]Останов!A$4&gt;15))),0,INDEX('[1]Наряд 2'!$AD$803:$AS$826,MATCH([1]Останов!$C1,'[1]Наряд 2'!$F$803:$F$826,)+([1]Останов!A$4&gt;15),[1]Останов!A$4-15*([1]Останов!A$4&gt;15)))</definedName>
    <definedName name="Наряд_24">IF(ISNA(INDEX('[1]Наряд 2'!$AD$839:$AS$862,MATCH([1]Останов!$C1,'[1]Наряд 2'!$F$839:$F$862,)+([1]Останов!A$4&gt;15),[1]Останов!A$4-15*([1]Останов!A$4&gt;15))),0,INDEX('[1]Наряд 2'!$AD$839:$AS$862,MATCH([1]Останов!$C1,'[1]Наряд 2'!$F$839:$F$862,)+([1]Останов!A$4&gt;15),[1]Останов!A$4-15*([1]Останов!A$4&gt;15)))</definedName>
    <definedName name="Наряд_25">IF(ISNA(INDEX('[1]Наряд 2'!$AD$875:$AS$898,MATCH([1]Останов!$C1,'[1]Наряд 2'!$F$875:$F$898,)+([1]Останов!A$4&gt;15),[1]Останов!A$4-15*([1]Останов!A$4&gt;15))),0,INDEX('[1]Наряд 2'!$AD$875:$AS$898,MATCH([1]Останов!$C1,'[1]Наряд 2'!$F$875:$F$898,)+([1]Останов!A$4&gt;15),[1]Останов!A$4-15*([1]Останов!A$4&gt;15)))</definedName>
    <definedName name="Наряд_26">IF(ISNA(INDEX('[1]Наряд 2'!$AD$911:$AS$934,MATCH([1]Останов!$C1,'[1]Наряд 2'!$F$911:$F$934,)+([1]Останов!A$4&gt;15),[1]Останов!A$4-15*([1]Останов!A$4&gt;15))),0,INDEX('[1]Наряд 2'!$AD$911:$AS$934,MATCH([1]Останов!$C1,'[1]Наряд 2'!$F$911:$F$934,)+([1]Останов!A$4&gt;15),[1]Останов!A$4-15*([1]Останов!A$4&gt;15)))</definedName>
    <definedName name="Наряд_27">IF(ISNA(INDEX('[1]Наряд 2'!$AD$947:$AS$970,MATCH([1]Останов!$C1,'[1]Наряд 2'!$F$947:$F$970,)+([1]Останов!A$4&gt;15),[1]Останов!A$4-15*([1]Останов!A$4&gt;15))),0,INDEX('[1]Наряд 2'!$AD$947:$AS$970,MATCH([1]Останов!$C1,'[1]Наряд 2'!$F$947:$F$970,)+([1]Останов!A$4&gt;15),[1]Останов!A$4-15*([1]Останов!A$4&gt;15)))</definedName>
    <definedName name="Наряд_28">IF(ISNA(INDEX('[1]Наряд 2'!$AD$983:$AS$1006,MATCH([1]Останов!$C1,'[1]Наряд 2'!$F$983:$F$1006,)+([1]Останов!A$4&gt;15),[1]Останов!A$4-15*([1]Останов!A$4&gt;15))),0,INDEX('[1]Наряд 2'!$AD$983:$AS$1006,MATCH([1]Останов!$C1,'[1]Наряд 2'!$F$983:$F$1006,)+([1]Останов!A$4&gt;15),[1]Останов!A$4-15*([1]Останов!A$4&gt;15)))</definedName>
    <definedName name="Наряд_29">IF(ISNA(INDEX('[1]Наряд 2'!$AD$1019:$AS$1042,MATCH([1]Останов!$C1,'[1]Наряд 2'!$F$1019:$F$1042,)+([1]Останов!A$4&gt;15),[1]Останов!A$4-15*([1]Останов!A$4&gt;15))),0,INDEX('[1]Наряд 2'!$AD$1019:$AS$1042,MATCH([1]Останов!$C1,'[1]Наряд 2'!$F$1019:$F$1042,)+([1]Останов!A$4&gt;15),[1]Останов!A$4-15*([1]Останов!A$4&gt;15)))</definedName>
    <definedName name="Наряд_3">IF(ISNA(INDEX('[1]Наряд 2'!$AD$83:$AS$106,MATCH([1]Останов!$C1,'[1]Наряд 2'!$F$83:$F$106,)+([1]Останов!A$4&gt;15),[1]Останов!A$4-15*([1]Останов!A$4&gt;15))),0,INDEX('[1]Наряд 2'!$AD$83:$AS$106,MATCH([1]Останов!$C1,'[1]Наряд 2'!$F$83:$F$106,)+([1]Останов!A$4&gt;15),[1]Останов!A$4-15*([1]Останов!A$4&gt;15)))</definedName>
    <definedName name="Наряд_30">IF(ISNA(INDEX('[1]Наряд 2'!$AD$1055:$AS$1078,MATCH([1]Останов!$C1,'[1]Наряд 2'!$F$1055:$F$1078,)+([1]Останов!A$4&gt;15),[1]Останов!A$4-15*([1]Останов!A$4&gt;15))),0,INDEX('[1]Наряд 2'!$AD$1055:$AS$1078,MATCH([1]Останов!$C1,'[1]Наряд 2'!$F$1055:$F$1078,)+([1]Останов!A$4&gt;15),[1]Останов!A$4-15*([1]Останов!A$4&gt;15)))</definedName>
    <definedName name="Наряд_4">IF(ISNA(INDEX('[1]Наряд 2'!$AD$119:$AS$142,MATCH([1]Останов!$C1,'[1]Наряд 2'!$F$119:$F$142,)+([1]Останов!A$4&gt;15),[1]Останов!A$4-15*([1]Останов!A$4&gt;15))),0,INDEX('[1]Наряд 2'!$AD$119:$AS$142,MATCH([1]Останов!$C1,'[1]Наряд 2'!$F$119:$F$142,)+([1]Останов!A$4&gt;15),[1]Останов!A$4-15*([1]Останов!A$4&gt;15)))</definedName>
    <definedName name="Наряд_5">IF(ISNA(INDEX('[1]Наряд 2'!$AD$155:$AS$178,MATCH([1]Останов!$C1,'[1]Наряд 2'!$F$155:$F$178,)+([1]Останов!A$4&gt;15),[1]Останов!A$4-15*([1]Останов!A$4&gt;15))),0,INDEX('[1]Наряд 2'!$AD$155:$AS$178,MATCH([1]Останов!$C1,'[1]Наряд 2'!$F$155:$F$178,)+([1]Останов!A$4&gt;15),[1]Останов!A$4-15*([1]Останов!A$4&gt;15)))</definedName>
    <definedName name="Наряд_6">IF(ISNA(INDEX('[1]Наряд 2'!$AD$191:$AS$214,MATCH([1]Останов!$C1,'[1]Наряд 2'!$F$191:$F$214,)+([1]Останов!A$4&gt;15),[1]Останов!A$4-15*([1]Останов!A$4&gt;15))),0,INDEX('[1]Наряд 2'!$AD$191:$AS$214,MATCH([1]Останов!$C1,'[1]Наряд 2'!$F$191:$F$214,)+([1]Останов!A$4&gt;15),[1]Останов!A$4-15*([1]Останов!A$4&gt;15)))</definedName>
    <definedName name="Наряд_7">IF(ISNA(INDEX('[1]Наряд 2'!$AD$227:$AS$250,MATCH([1]Останов!$C1,'[1]Наряд 2'!$F$227:$F$250,)+([1]Останов!A$4&gt;15),[1]Останов!A$4-15*([1]Останов!A$4&gt;15))),0,INDEX('[1]Наряд 2'!$AD$227:$AS$250,MATCH([1]Останов!$C1,'[1]Наряд 2'!$F$227:$F$250,)+([1]Останов!A$4&gt;15),[1]Останов!A$4-15*([1]Останов!A$4&gt;15)))</definedName>
    <definedName name="Наряд_8">IF(ISNA(INDEX('[1]Наряд 2'!$AD$263:$AS$286,MATCH([1]Останов!$C1,'[1]Наряд 2'!$F$263:$F$286,)+([1]Останов!A$4&gt;15),[1]Останов!A$4-15*([1]Останов!A$4&gt;15))),0,INDEX('[1]Наряд 2'!$AD$263:$AS$286,MATCH([1]Останов!$C1,'[1]Наряд 2'!$F$263:$F$286,)+([1]Останов!A$4&gt;15),[1]Останов!A$4-15*([1]Останов!A$4&gt;15)))</definedName>
    <definedName name="Наряд_9">IF(ISNA(INDEX('[1]Наряд 2'!$AD$299:$AS$322,MATCH([1]Останов!$C1,'[1]Наряд 2'!$F$299:$F$322,)+([1]Останов!A$4&gt;15),[1]Останов!A$4-15*([1]Останов!A$4&gt;15))),0,INDEX('[1]Наряд 2'!$AD$299:$AS$322,MATCH([1]Останов!$C1,'[1]Наряд 2'!$F$299:$F$322,)+([1]Останов!A$4&gt;15),[1]Останов!A$4-15*([1]Останов!A$4&gt;15)))</definedName>
    <definedName name="Наряды">[1]Список!$P$2:INDEX([1]Список!$P$2:$P$160,COUNTA([1]Список!$P$2:$P$160))</definedName>
    <definedName name="Общий_табель_1">SUM(IF('[1]Общий табель'!$C$6:$C$62=[1]Останов!$C1,IF('[1]Общий табель'!$D$6:$D$62=[1]Останов!$D1,IF('[1]Общий табель'!A$6:A$62&lt;&gt;"",--SUBSTITUTE('[1]Общий табель'!A$6:A$62,"'",)))))</definedName>
    <definedName name="Профессия">[1]Список!$K$2:INDEX([1]Список!$K$2:$K$48,COUNTA([1]Список!$K$2:$K$48))</definedName>
    <definedName name="Прочее">[1]Список!$N$15:INDEX([1]Список!$N$15:$N$24,COUNTA([1]Список!$N$15:$N$24))</definedName>
    <definedName name="ФИО">[1]Список!$B$2:INDEX([1]Список!$B$2:$B$160,COUNTA([1]Список!$B$2:$B$160))</definedName>
  </definedNames>
  <calcPr calcId="125725"/>
</workbook>
</file>

<file path=xl/calcChain.xml><?xml version="1.0" encoding="utf-8"?>
<calcChain xmlns="http://schemas.openxmlformats.org/spreadsheetml/2006/main">
  <c r="A50" i="4"/>
  <c r="S49"/>
  <c r="I49"/>
  <c r="A49"/>
  <c r="A48"/>
  <c r="AJ47" a="1"/>
  <c r="AJ47" s="1"/>
  <c r="B47"/>
  <c r="A47"/>
  <c r="AJ46" a="1"/>
  <c r="AJ46" s="1"/>
  <c r="B46"/>
  <c r="A46"/>
  <c r="AJ45" a="1"/>
  <c r="AJ45" s="1"/>
  <c r="B45"/>
  <c r="AJ44" a="1"/>
  <c r="AJ44" s="1"/>
  <c r="B44"/>
  <c r="A44"/>
  <c r="AJ43" a="1"/>
  <c r="AJ43" s="1"/>
  <c r="B43"/>
  <c r="A43"/>
  <c r="AJ42" a="1"/>
  <c r="AJ42" s="1"/>
  <c r="B42"/>
  <c r="A42"/>
  <c r="AJ41" a="1"/>
  <c r="AJ41" s="1"/>
  <c r="B41"/>
  <c r="AJ40" a="1"/>
  <c r="AJ40" s="1"/>
  <c r="B40"/>
  <c r="A40"/>
  <c r="AJ39" a="1"/>
  <c r="AJ39" s="1"/>
  <c r="B39"/>
  <c r="A39"/>
  <c r="AJ38" a="1"/>
  <c r="AJ38" s="1"/>
  <c r="B38"/>
  <c r="A38"/>
  <c r="AJ37" a="1"/>
  <c r="AJ37" s="1"/>
  <c r="B37"/>
  <c r="AJ36" a="1"/>
  <c r="AJ36" s="1"/>
  <c r="B36"/>
  <c r="A36"/>
  <c r="AJ35" a="1"/>
  <c r="AJ35" s="1"/>
  <c r="B35"/>
  <c r="A35"/>
  <c r="AJ34" a="1"/>
  <c r="AJ34" s="1"/>
  <c r="B34"/>
  <c r="A34"/>
  <c r="AJ33" a="1"/>
  <c r="AJ33" s="1"/>
  <c r="B33"/>
  <c r="AJ32" a="1"/>
  <c r="AJ32" s="1"/>
  <c r="B32"/>
  <c r="A32"/>
  <c r="AJ31" a="1"/>
  <c r="AJ31" s="1"/>
  <c r="B31"/>
  <c r="A31"/>
  <c r="AJ30" a="1"/>
  <c r="AJ30" s="1"/>
  <c r="B30"/>
  <c r="A30"/>
  <c r="AJ29" a="1"/>
  <c r="AJ29" s="1"/>
  <c r="B29"/>
  <c r="AJ28" a="1"/>
  <c r="AJ28" s="1"/>
  <c r="B28"/>
  <c r="A28"/>
  <c r="AJ27" a="1"/>
  <c r="AJ27" s="1"/>
  <c r="B27"/>
  <c r="A27"/>
  <c r="AJ26" a="1"/>
  <c r="AJ26" s="1"/>
  <c r="B26"/>
  <c r="A26"/>
  <c r="AJ25" a="1"/>
  <c r="AJ25" s="1"/>
  <c r="B25"/>
  <c r="AJ24" a="1"/>
  <c r="AJ24" s="1"/>
  <c r="B24"/>
  <c r="A24"/>
  <c r="AJ23" a="1"/>
  <c r="AJ23" s="1"/>
  <c r="B23"/>
  <c r="A22"/>
  <c r="AJ21" a="1"/>
  <c r="AJ21" s="1"/>
  <c r="B21"/>
  <c r="AJ20" a="1"/>
  <c r="AJ20" s="1"/>
  <c r="B20"/>
  <c r="A20"/>
  <c r="AJ19" a="1"/>
  <c r="AJ19" s="1"/>
  <c r="B19"/>
  <c r="A19"/>
  <c r="AJ18" a="1"/>
  <c r="AJ18" s="1"/>
  <c r="B18"/>
  <c r="A18"/>
  <c r="AJ17" a="1"/>
  <c r="AJ17" s="1"/>
  <c r="B17"/>
  <c r="AJ16" a="1"/>
  <c r="AJ16" s="1"/>
  <c r="B16"/>
  <c r="A16"/>
  <c r="AJ15" a="1"/>
  <c r="AJ15" s="1"/>
  <c r="B15"/>
  <c r="A15"/>
  <c r="AJ14" a="1"/>
  <c r="AJ14" s="1"/>
  <c r="B14"/>
  <c r="A14"/>
  <c r="AJ13" a="1"/>
  <c r="AJ13" s="1"/>
  <c r="B13"/>
  <c r="AJ12" a="1"/>
  <c r="AJ12" s="1"/>
  <c r="B12"/>
  <c r="A12"/>
  <c r="AJ11" a="1"/>
  <c r="AJ11" s="1"/>
  <c r="B11"/>
  <c r="A11"/>
  <c r="AJ10" a="1"/>
  <c r="AJ10" s="1"/>
  <c r="B10"/>
  <c r="A10"/>
  <c r="AJ9" a="1"/>
  <c r="AJ9" s="1"/>
  <c r="B9"/>
  <c r="AJ8" a="1"/>
  <c r="AJ8" s="1"/>
  <c r="B8"/>
  <c r="A8"/>
  <c r="AJ7" a="1"/>
  <c r="AJ7" s="1"/>
  <c r="B7"/>
  <c r="A7"/>
  <c r="AJ6" a="1"/>
  <c r="AJ6" s="1"/>
  <c r="B6"/>
  <c r="A6"/>
  <c r="AJ5" a="1"/>
  <c r="AJ5" s="1"/>
  <c r="B5"/>
  <c r="E4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4"/>
  <c r="A3"/>
  <c r="A2"/>
  <c r="D1"/>
  <c r="B1"/>
  <c r="A1"/>
  <c r="A5" l="1"/>
  <c r="A9"/>
  <c r="A13"/>
  <c r="A17"/>
  <c r="A21"/>
</calcChain>
</file>

<file path=xl/sharedStrings.xml><?xml version="1.0" encoding="utf-8"?>
<sst xmlns="http://schemas.openxmlformats.org/spreadsheetml/2006/main" count="55" uniqueCount="38">
  <si>
    <t>БДМ № 1</t>
  </si>
  <si>
    <t>Для бригадного расчёта</t>
  </si>
  <si>
    <t>бумажный цех</t>
  </si>
  <si>
    <t>Таб№</t>
  </si>
  <si>
    <t>Фамилия, Имя, Отчество</t>
  </si>
  <si>
    <t>Отработано часов по числам месяца</t>
  </si>
  <si>
    <t>Часы</t>
  </si>
  <si>
    <t>Рудницкий С.Н.</t>
  </si>
  <si>
    <t>Машинист 6 р.</t>
  </si>
  <si>
    <t>Сушильщик 4 р. %</t>
  </si>
  <si>
    <t>Сацук А.Л.</t>
  </si>
  <si>
    <t>Накатчик 3 р. %</t>
  </si>
  <si>
    <t>Орловский А.М.</t>
  </si>
  <si>
    <t>Перссовщик 3 р.</t>
  </si>
  <si>
    <t>Брикун М.А.</t>
  </si>
  <si>
    <t>Сушильщик 4 р.</t>
  </si>
  <si>
    <t>Разм. брака 2 р. %</t>
  </si>
  <si>
    <t>Лысковец А.Н.</t>
  </si>
  <si>
    <t>Накатчик 3 р.</t>
  </si>
  <si>
    <t>Жизневская Т.Ф.</t>
  </si>
  <si>
    <t>Разм. РПО 4 р.</t>
  </si>
  <si>
    <t>Разм. РПО 3 р. %</t>
  </si>
  <si>
    <t>Ап.пр.хим.р-в 3 р. %</t>
  </si>
  <si>
    <t>Залан А.В.</t>
  </si>
  <si>
    <t>Разм. РПО 3 р.</t>
  </si>
  <si>
    <t>Грузд Н.Н.</t>
  </si>
  <si>
    <t>Ап.пр.хим.р-в 3 р.</t>
  </si>
  <si>
    <t>Разм. ПО 3 р. %</t>
  </si>
  <si>
    <t>Кудревич О.М.</t>
  </si>
  <si>
    <t>Заяц Т.Л.</t>
  </si>
  <si>
    <t>Резчик ПРС 4 р.</t>
  </si>
  <si>
    <t>Резчик ПРС 3 р. %</t>
  </si>
  <si>
    <t>Ковалёв Д.А.</t>
  </si>
  <si>
    <t>Резчик ПРС 3 р.</t>
  </si>
  <si>
    <t>Мастер смены:</t>
  </si>
  <si>
    <t>___________</t>
  </si>
  <si>
    <t>Маш.уп. маш. 2 р.</t>
  </si>
  <si>
    <t>Аниськович А.П.</t>
  </si>
</sst>
</file>

<file path=xl/styles.xml><?xml version="1.0" encoding="utf-8"?>
<styleSheet xmlns="http://schemas.openxmlformats.org/spreadsheetml/2006/main">
  <numFmts count="4">
    <numFmt numFmtId="164" formatCode="[$-419]mmmm\ yyyy;@"/>
    <numFmt numFmtId="165" formatCode="d;@"/>
    <numFmt numFmtId="166" formatCode="[$-F800]dddd\,\ mmmm\ dd\,\ yyyy"/>
    <numFmt numFmtId="167" formatCode="[$-409]dd/mm/yy\ h:mm\ AM/PM;@"/>
  </numFmts>
  <fonts count="1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2" borderId="0">
      <alignment horizontal="left"/>
    </xf>
    <xf numFmtId="0" fontId="9" fillId="2" borderId="0" applyFont="0" applyBorder="0" applyAlignment="0" applyProtection="0">
      <alignment horizontal="left"/>
    </xf>
  </cellStyleXfs>
  <cellXfs count="51">
    <xf numFmtId="0" fontId="0" fillId="0" borderId="0" xfId="0"/>
    <xf numFmtId="0" fontId="1" fillId="2" borderId="0" xfId="0" applyFont="1" applyFill="1" applyProtection="1"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2" fillId="2" borderId="0" xfId="0" applyNumberFormat="1" applyFont="1" applyFill="1" applyAlignment="1" applyProtection="1">
      <alignment horizontal="left" vertical="center"/>
      <protection hidden="1"/>
    </xf>
    <xf numFmtId="0" fontId="2" fillId="2" borderId="0" xfId="0" applyNumberFormat="1" applyFont="1" applyFill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49" fontId="4" fillId="2" borderId="0" xfId="0" applyNumberFormat="1" applyFont="1" applyFill="1" applyProtection="1"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65" fontId="6" fillId="2" borderId="9" xfId="0" applyNumberFormat="1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1" xfId="0" applyNumberFormat="1" applyFont="1" applyFill="1" applyBorder="1" applyAlignment="1" applyProtection="1">
      <alignment horizont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protection hidden="1"/>
    </xf>
    <xf numFmtId="49" fontId="8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166" fontId="6" fillId="2" borderId="0" xfId="0" applyNumberFormat="1" applyFont="1" applyFill="1" applyAlignment="1" applyProtection="1">
      <alignment horizontal="center"/>
      <protection hidden="1"/>
    </xf>
    <xf numFmtId="167" fontId="7" fillId="2" borderId="0" xfId="0" applyNumberFormat="1" applyFont="1" applyFill="1" applyAlignment="1" applyProtection="1">
      <alignment horizontal="center"/>
      <protection hidden="1"/>
    </xf>
    <xf numFmtId="0" fontId="0" fillId="3" borderId="0" xfId="0" applyFont="1" applyFill="1" applyProtection="1">
      <protection hidden="1"/>
    </xf>
  </cellXfs>
  <cellStyles count="3">
    <cellStyle name="Обычный" xfId="0" builtinId="0"/>
    <cellStyle name="Стиль 1" xfId="1"/>
    <cellStyle name="Стиль 2" xfId="2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158749</xdr:colOff>
      <xdr:row>0</xdr:row>
      <xdr:rowOff>74084</xdr:rowOff>
    </xdr:from>
    <xdr:to>
      <xdr:col>28</xdr:col>
      <xdr:colOff>129499</xdr:colOff>
      <xdr:row>1</xdr:row>
      <xdr:rowOff>112334</xdr:rowOff>
    </xdr:to>
    <xdr:sp macro="[0]!печать_БДМ№1" textlink="">
      <xdr:nvSpPr>
        <xdr:cNvPr id="2" name="Скругленный прямоугольник 1"/>
        <xdr:cNvSpPr/>
      </xdr:nvSpPr>
      <xdr:spPr>
        <a:xfrm>
          <a:off x="11483974" y="74084"/>
          <a:ext cx="1113750" cy="32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печать А3</a:t>
          </a:r>
        </a:p>
      </xdr:txBody>
    </xdr:sp>
    <xdr:clientData fPrintsWithSheet="0"/>
  </xdr:twoCellAnchor>
  <xdr:twoCellAnchor>
    <xdr:from>
      <xdr:col>28</xdr:col>
      <xdr:colOff>201083</xdr:colOff>
      <xdr:row>0</xdr:row>
      <xdr:rowOff>74083</xdr:rowOff>
    </xdr:from>
    <xdr:to>
      <xdr:col>31</xdr:col>
      <xdr:colOff>171833</xdr:colOff>
      <xdr:row>1</xdr:row>
      <xdr:rowOff>112333</xdr:rowOff>
    </xdr:to>
    <xdr:sp macro="[0]!очистить_2_листа" textlink="">
      <xdr:nvSpPr>
        <xdr:cNvPr id="3" name="Скругленный прямоугольник 2"/>
        <xdr:cNvSpPr/>
      </xdr:nvSpPr>
      <xdr:spPr>
        <a:xfrm>
          <a:off x="12669308" y="74083"/>
          <a:ext cx="1113750" cy="3240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очистить</a:t>
          </a:r>
        </a:p>
      </xdr:txBody>
    </xdr:sp>
    <xdr:clientData fPrintsWithSheet="0"/>
  </xdr:twoCellAnchor>
  <xdr:twoCellAnchor>
    <xdr:from>
      <xdr:col>22</xdr:col>
      <xdr:colOff>74083</xdr:colOff>
      <xdr:row>0</xdr:row>
      <xdr:rowOff>74083</xdr:rowOff>
    </xdr:from>
    <xdr:to>
      <xdr:col>23</xdr:col>
      <xdr:colOff>184333</xdr:colOff>
      <xdr:row>1</xdr:row>
      <xdr:rowOff>112333</xdr:rowOff>
    </xdr:to>
    <xdr:sp macro="[0]!скролить_на_1_страницу" textlink="">
      <xdr:nvSpPr>
        <xdr:cNvPr id="4" name="Скругленный прямоугольник 3"/>
        <xdr:cNvSpPr/>
      </xdr:nvSpPr>
      <xdr:spPr>
        <a:xfrm>
          <a:off x="10256308" y="74083"/>
          <a:ext cx="491250" cy="324000"/>
        </a:xfrm>
        <a:prstGeom prst="roundRect">
          <a:avLst/>
        </a:prstGeom>
        <a:solidFill>
          <a:srgbClr val="92D05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1</a:t>
          </a:r>
        </a:p>
      </xdr:txBody>
    </xdr:sp>
    <xdr:clientData fPrintsWithSheet="0"/>
  </xdr:twoCellAnchor>
  <xdr:twoCellAnchor>
    <xdr:from>
      <xdr:col>23</xdr:col>
      <xdr:colOff>254000</xdr:colOff>
      <xdr:row>0</xdr:row>
      <xdr:rowOff>74083</xdr:rowOff>
    </xdr:from>
    <xdr:to>
      <xdr:col>25</xdr:col>
      <xdr:colOff>78500</xdr:colOff>
      <xdr:row>1</xdr:row>
      <xdr:rowOff>112333</xdr:rowOff>
    </xdr:to>
    <xdr:sp macro="[0]!скролить_на_2_страницу" textlink="">
      <xdr:nvSpPr>
        <xdr:cNvPr id="5" name="Скругленный прямоугольник 4"/>
        <xdr:cNvSpPr/>
      </xdr:nvSpPr>
      <xdr:spPr>
        <a:xfrm>
          <a:off x="10817225" y="74083"/>
          <a:ext cx="586500" cy="324000"/>
        </a:xfrm>
        <a:prstGeom prst="roundRect">
          <a:avLst/>
        </a:prstGeom>
        <a:solidFill>
          <a:srgbClr val="92D05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2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3;&#1088;&#1080;&#1075;&#1072;&#1076;&#1085;&#1099;&#1081;%20&#1089;&#1084;.&#1061;&#1053;&#1053;%201.7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чальная"/>
      <sheetName val="Останов"/>
      <sheetName val="БДМ№1"/>
      <sheetName val="БДМ№2"/>
      <sheetName val="Общий табель"/>
      <sheetName val="Молоко"/>
      <sheetName val="Всего по сменам"/>
      <sheetName val="Наряд 1"/>
      <sheetName val="Наряд 2"/>
      <sheetName val="Формулы"/>
      <sheetName val="Список"/>
      <sheetName val="График смен"/>
      <sheetName val="Расчётный"/>
    </sheetNames>
    <sheetDataSet>
      <sheetData sheetId="0">
        <row r="8">
          <cell r="C8" t="str">
            <v>Хомич Н.Н.</v>
          </cell>
        </row>
        <row r="10">
          <cell r="C10" t="str">
            <v>см. Хомич Н.Н.</v>
          </cell>
        </row>
        <row r="12">
          <cell r="C12">
            <v>42217</v>
          </cell>
        </row>
      </sheetData>
      <sheetData sheetId="1"/>
      <sheetData sheetId="2"/>
      <sheetData sheetId="3">
        <row r="5">
          <cell r="C5" t="str">
            <v>Мишук Р.В.</v>
          </cell>
          <cell r="D5" t="str">
            <v>Машинист 6 р.</v>
          </cell>
        </row>
        <row r="6">
          <cell r="C6" t="str">
            <v>Мишук Р.В.</v>
          </cell>
          <cell r="D6" t="str">
            <v>Сушильщик 4 р. %</v>
          </cell>
        </row>
        <row r="7">
          <cell r="C7" t="str">
            <v>Мишук Р.В.</v>
          </cell>
          <cell r="D7" t="str">
            <v>Разм. РПО 4 р. %</v>
          </cell>
        </row>
        <row r="11">
          <cell r="C11" t="str">
            <v>Макрицкий Ю.В.</v>
          </cell>
          <cell r="D11" t="str">
            <v>Машинист 6 р.</v>
          </cell>
        </row>
        <row r="12">
          <cell r="C12" t="str">
            <v>Макрицкий Ю.В.</v>
          </cell>
          <cell r="D12" t="str">
            <v>Сушильщик 4 р. %</v>
          </cell>
        </row>
        <row r="13">
          <cell r="C13" t="str">
            <v>Макрицкий Ю.В.</v>
          </cell>
          <cell r="D13" t="str">
            <v>Разм. РПО 4 р. %</v>
          </cell>
        </row>
        <row r="17">
          <cell r="C17" t="str">
            <v>Романчук В.В.</v>
          </cell>
          <cell r="D17" t="str">
            <v>Разм. РПО 5 р.</v>
          </cell>
        </row>
        <row r="18">
          <cell r="C18" t="str">
            <v>Романчук В.В.</v>
          </cell>
          <cell r="D18" t="str">
            <v>Разм. РПО 4 р. %</v>
          </cell>
        </row>
        <row r="22">
          <cell r="C22" t="str">
            <v>Петровых В.В.</v>
          </cell>
          <cell r="D22" t="str">
            <v>Резчик ПРС 4 р.</v>
          </cell>
        </row>
        <row r="23">
          <cell r="C23" t="str">
            <v>Петровых В.В.</v>
          </cell>
          <cell r="D23" t="str">
            <v>Резчик ПРС 4 р. %</v>
          </cell>
        </row>
        <row r="27">
          <cell r="C27" t="str">
            <v>Бушкин В.Д.</v>
          </cell>
          <cell r="D27" t="str">
            <v>Резчик ПРС 4 р.</v>
          </cell>
        </row>
        <row r="28">
          <cell r="C28" t="str">
            <v>Бушкин В.Д.</v>
          </cell>
          <cell r="D28" t="str">
            <v>Резчик ПРС 4 р. %</v>
          </cell>
        </row>
      </sheetData>
      <sheetData sheetId="4">
        <row r="2">
          <cell r="J2">
            <v>31</v>
          </cell>
          <cell r="S2">
            <v>4</v>
          </cell>
        </row>
        <row r="6">
          <cell r="C6" t="str">
            <v>Рудницкий С.Н.</v>
          </cell>
          <cell r="D6" t="str">
            <v>Машинист 6 р.</v>
          </cell>
        </row>
        <row r="7">
          <cell r="C7" t="str">
            <v>Сацук А.Л.</v>
          </cell>
          <cell r="D7" t="str">
            <v>Машинист 6 р.</v>
          </cell>
        </row>
        <row r="8">
          <cell r="C8" t="str">
            <v>Орловский А.М.</v>
          </cell>
          <cell r="D8" t="str">
            <v>Перссовщик 3 р.</v>
          </cell>
        </row>
        <row r="9">
          <cell r="C9" t="str">
            <v>Брикун М.А.</v>
          </cell>
          <cell r="D9" t="str">
            <v>Сушильщик 4 р.</v>
          </cell>
        </row>
        <row r="10">
          <cell r="C10" t="str">
            <v>Лысковец А.Н.</v>
          </cell>
          <cell r="D10" t="str">
            <v>Накатчик 3 р.</v>
          </cell>
        </row>
        <row r="11">
          <cell r="C11" t="str">
            <v>Жизневская Т.Ф.</v>
          </cell>
          <cell r="D11" t="str">
            <v>Разм. РПО 4 р.</v>
          </cell>
        </row>
        <row r="12">
          <cell r="C12" t="str">
            <v>Залан А.В.</v>
          </cell>
          <cell r="D12" t="str">
            <v>Разм. РПО 3 р.</v>
          </cell>
        </row>
        <row r="13">
          <cell r="C13" t="str">
            <v>Апет И.В.</v>
          </cell>
          <cell r="D13">
            <v>0</v>
          </cell>
        </row>
        <row r="14">
          <cell r="C14" t="str">
            <v>Грузд Н.Н.</v>
          </cell>
          <cell r="D14" t="str">
            <v>Ап.пр.хим.р-в 3 р.</v>
          </cell>
        </row>
        <row r="15">
          <cell r="C15" t="str">
            <v>Кудревич О.М.</v>
          </cell>
          <cell r="D15" t="str">
            <v>Ап.пр.хим.р-в 3 р.</v>
          </cell>
        </row>
        <row r="16">
          <cell r="C16" t="str">
            <v>Заяц Т.Л.</v>
          </cell>
          <cell r="D16" t="str">
            <v>Резчик ПРС 4 р.</v>
          </cell>
        </row>
        <row r="17">
          <cell r="C17" t="str">
            <v>Ковалёв Д.А.</v>
          </cell>
          <cell r="D17" t="str">
            <v>Резчик ПРС 3 р.</v>
          </cell>
        </row>
        <row r="18">
          <cell r="C18" t="str">
            <v>Кадевич О.В.</v>
          </cell>
          <cell r="D18" t="str">
            <v>Резчик ПРС 3 р.</v>
          </cell>
        </row>
        <row r="19">
          <cell r="C19" t="str">
            <v>Амосова Т.Ф.</v>
          </cell>
          <cell r="D19" t="str">
            <v>Маш.уп. маш. 2 р.</v>
          </cell>
        </row>
        <row r="20">
          <cell r="C20" t="str">
            <v>Цедрик Т.Н.</v>
          </cell>
          <cell r="D20" t="str">
            <v>Маш.уп. маш. 2 р.</v>
          </cell>
        </row>
        <row r="21">
          <cell r="C21" t="str">
            <v>Комадей Д.В.</v>
          </cell>
          <cell r="D21" t="str">
            <v>Разм. ГРВ 3 р.</v>
          </cell>
        </row>
        <row r="22">
          <cell r="C22" t="str">
            <v>Комадей Д.В.</v>
          </cell>
          <cell r="D22" t="str">
            <v>Разм. ПО 3 р.</v>
          </cell>
        </row>
        <row r="23">
          <cell r="C23" t="str">
            <v>Дунаев С.Е.</v>
          </cell>
          <cell r="D23" t="str">
            <v>Разм. ПО 3 р.</v>
          </cell>
        </row>
        <row r="24">
          <cell r="C24" t="str">
            <v>Брикун М.А.</v>
          </cell>
          <cell r="D24" t="str">
            <v>Машинист 6 р.</v>
          </cell>
        </row>
        <row r="25">
          <cell r="C25" t="str">
            <v>Лысковец А.Н.</v>
          </cell>
          <cell r="D25" t="str">
            <v>Сушильщик 4 р.</v>
          </cell>
        </row>
        <row r="26">
          <cell r="C26" t="str">
            <v>Гендик Н.В.</v>
          </cell>
          <cell r="D26" t="str">
            <v>Разм. ГРВ 3 р.</v>
          </cell>
        </row>
        <row r="27">
          <cell r="C27" t="str">
            <v>Захаров С.А.</v>
          </cell>
          <cell r="D27" t="str">
            <v>Разм. ГРВ 3 р.</v>
          </cell>
        </row>
        <row r="28">
          <cell r="C28" t="str">
            <v>Шерий Д.В.</v>
          </cell>
          <cell r="D28" t="str">
            <v>Разм. ГРВ 3 р.</v>
          </cell>
        </row>
        <row r="29">
          <cell r="C29" t="str">
            <v>Ковалёв Д.А.</v>
          </cell>
          <cell r="D29" t="str">
            <v>Резчик ПРС 4 р.</v>
          </cell>
        </row>
        <row r="30">
          <cell r="C30" t="str">
            <v>Шерий Д.В.</v>
          </cell>
          <cell r="D30" t="str">
            <v>Разм. ПО 3 р.</v>
          </cell>
        </row>
        <row r="31">
          <cell r="C31" t="str">
            <v/>
          </cell>
          <cell r="D31" t="str">
            <v/>
          </cell>
        </row>
        <row r="32">
          <cell r="C32" t="str">
            <v>Хомич Н.Н.</v>
          </cell>
          <cell r="D32" t="str">
            <v>Мастер смены</v>
          </cell>
        </row>
        <row r="33">
          <cell r="C33" t="str">
            <v>Бушкина Т.П.</v>
          </cell>
          <cell r="D33" t="str">
            <v>Уб.быт.пом-й</v>
          </cell>
        </row>
        <row r="34">
          <cell r="C34" t="str">
            <v>Мурашко В.Г.</v>
          </cell>
          <cell r="D34" t="str">
            <v>Разм. ПО 3 р.</v>
          </cell>
        </row>
        <row r="35">
          <cell r="C35" t="str">
            <v>Мишук А.В.</v>
          </cell>
          <cell r="D35" t="str">
            <v>Сушильщик 4 р.</v>
          </cell>
        </row>
        <row r="36">
          <cell r="C36" t="str">
            <v>Рудницкий С.Н.</v>
          </cell>
          <cell r="D36" t="str">
            <v>Ап.пр.хим.р-в 3 р.</v>
          </cell>
        </row>
        <row r="37">
          <cell r="C37" t="str">
            <v>Сацук А.Л.</v>
          </cell>
          <cell r="D37" t="str">
            <v>Резчик ПРС 3 р.</v>
          </cell>
        </row>
        <row r="38">
          <cell r="C38" t="str">
            <v>Лысковец А.Н.</v>
          </cell>
          <cell r="D38" t="str">
            <v>Разм. ПО 3 р.</v>
          </cell>
        </row>
        <row r="39">
          <cell r="C39" t="str">
            <v>Агеева Е.В.</v>
          </cell>
          <cell r="D39" t="str">
            <v>Разм. РПО 3 р.</v>
          </cell>
        </row>
        <row r="40">
          <cell r="C40" t="str">
            <v>Дорц Д.В.</v>
          </cell>
          <cell r="D40" t="str">
            <v>Тран.мат-ов</v>
          </cell>
        </row>
        <row r="41">
          <cell r="C41" t="str">
            <v>Губич Ю.В.</v>
          </cell>
          <cell r="D41" t="str">
            <v>Тран.мат-ов</v>
          </cell>
        </row>
        <row r="42">
          <cell r="C42" t="str">
            <v>Бушкин В.Д.</v>
          </cell>
          <cell r="D42" t="str">
            <v>Тран.мат-ов</v>
          </cell>
        </row>
        <row r="43">
          <cell r="C43" t="str">
            <v>Ковалёв Д.А.</v>
          </cell>
          <cell r="D43" t="str">
            <v>Тран.мат-ов</v>
          </cell>
        </row>
        <row r="44">
          <cell r="C44" t="str">
            <v>Гендик Н.В.</v>
          </cell>
          <cell r="D44" t="str">
            <v>Мастер смены</v>
          </cell>
        </row>
        <row r="45">
          <cell r="C45" t="str">
            <v>Ковалёв Д.А.</v>
          </cell>
          <cell r="D45" t="str">
            <v>Резчик 2БП-120У</v>
          </cell>
        </row>
        <row r="46">
          <cell r="C46" t="str">
            <v>Захаров С.А.</v>
          </cell>
          <cell r="D46" t="str">
            <v>Каландровщик 4 р.</v>
          </cell>
        </row>
        <row r="47">
          <cell r="C47" t="str">
            <v>Макрицкий Ю.В.</v>
          </cell>
          <cell r="D47" t="str">
            <v>Тран.мат-ов</v>
          </cell>
        </row>
        <row r="48">
          <cell r="C48" t="str">
            <v>Романчук В.В.</v>
          </cell>
          <cell r="D48" t="str">
            <v>Тран.мат-ов</v>
          </cell>
        </row>
        <row r="52">
          <cell r="C52" t="str">
            <v>Мишук Р.В.</v>
          </cell>
          <cell r="D52" t="str">
            <v>Машинист 6 р.</v>
          </cell>
        </row>
        <row r="53">
          <cell r="C53" t="str">
            <v>Макрицкий Ю.В.</v>
          </cell>
          <cell r="D53" t="str">
            <v>Машинист 6 р.</v>
          </cell>
        </row>
        <row r="54">
          <cell r="C54" t="str">
            <v>Романчук В.В.</v>
          </cell>
          <cell r="D54" t="str">
            <v>Разм. РПО 5 р.</v>
          </cell>
        </row>
        <row r="55">
          <cell r="C55" t="str">
            <v>Петровых В.В.</v>
          </cell>
          <cell r="D55" t="str">
            <v>Резчик ПРС 4 р.</v>
          </cell>
        </row>
        <row r="56">
          <cell r="C56" t="str">
            <v>Бушкин В.Д.</v>
          </cell>
          <cell r="D56" t="str">
            <v>Резчик ПРС 4 р.</v>
          </cell>
        </row>
        <row r="57">
          <cell r="C57" t="str">
            <v/>
          </cell>
          <cell r="D57" t="str">
            <v/>
          </cell>
        </row>
        <row r="58">
          <cell r="C58" t="str">
            <v/>
          </cell>
          <cell r="D58" t="str">
            <v/>
          </cell>
        </row>
        <row r="59">
          <cell r="C59" t="str">
            <v/>
          </cell>
          <cell r="D59" t="str">
            <v/>
          </cell>
        </row>
        <row r="60">
          <cell r="C60" t="str">
            <v/>
          </cell>
          <cell r="D60" t="str">
            <v/>
          </cell>
        </row>
        <row r="61">
          <cell r="C61" t="str">
            <v/>
          </cell>
          <cell r="D61" t="str">
            <v/>
          </cell>
        </row>
        <row r="62">
          <cell r="C62" t="str">
            <v/>
          </cell>
          <cell r="D62" t="str">
            <v/>
          </cell>
        </row>
      </sheetData>
      <sheetData sheetId="5"/>
      <sheetData sheetId="6"/>
      <sheetData sheetId="7"/>
      <sheetData sheetId="8">
        <row r="11">
          <cell r="F11" t="str">
            <v>Заяц Т.Л.</v>
          </cell>
          <cell r="AD11">
            <v>1</v>
          </cell>
        </row>
        <row r="13">
          <cell r="F13" t="str">
            <v>Ковалёв Д.А.</v>
          </cell>
          <cell r="AD13">
            <v>1</v>
          </cell>
        </row>
        <row r="15">
          <cell r="F15" t="str">
            <v>Амосова Т.Ф.</v>
          </cell>
          <cell r="AD15">
            <v>1</v>
          </cell>
        </row>
        <row r="17">
          <cell r="F17" t="str">
            <v>Цедрик Т.Н.</v>
          </cell>
          <cell r="AD17">
            <v>1</v>
          </cell>
        </row>
        <row r="19">
          <cell r="F19" t="str">
            <v>Брикун М.А.</v>
          </cell>
          <cell r="AD19">
            <v>1</v>
          </cell>
        </row>
        <row r="21">
          <cell r="F21" t="str">
            <v>Лысковец А.Н.</v>
          </cell>
          <cell r="AD21">
            <v>1</v>
          </cell>
        </row>
        <row r="47">
          <cell r="F47" t="str">
            <v>Макрицкий Ю.В.</v>
          </cell>
          <cell r="AG47">
            <v>2</v>
          </cell>
        </row>
        <row r="49">
          <cell r="F49" t="str">
            <v>Романчук В.В.</v>
          </cell>
          <cell r="AG49">
            <v>2</v>
          </cell>
        </row>
        <row r="83">
          <cell r="F83" t="str">
            <v>Романчук В.В.</v>
          </cell>
          <cell r="AG83">
            <v>2</v>
          </cell>
        </row>
        <row r="119">
          <cell r="F119" t="str">
            <v>Романчук В.В.</v>
          </cell>
          <cell r="AL119">
            <v>1</v>
          </cell>
        </row>
        <row r="155">
          <cell r="F155" t="str">
            <v>Амосова Т.Ф.</v>
          </cell>
        </row>
        <row r="157">
          <cell r="F157" t="str">
            <v>Цедрик Т.Н.</v>
          </cell>
        </row>
        <row r="191">
          <cell r="F191" t="str">
            <v>Романчук В.В.</v>
          </cell>
        </row>
        <row r="227">
          <cell r="F227" t="str">
            <v>Амосова Т.Ф.</v>
          </cell>
        </row>
        <row r="229">
          <cell r="F229" t="str">
            <v>Цедрик Т.Н.</v>
          </cell>
        </row>
        <row r="263">
          <cell r="F263" t="str">
            <v>Дорц Д.В.</v>
          </cell>
        </row>
        <row r="265">
          <cell r="F265" t="str">
            <v>Кадевич О.В.</v>
          </cell>
        </row>
        <row r="267">
          <cell r="F267" t="str">
            <v>Амосова Т.Ф.</v>
          </cell>
        </row>
        <row r="269">
          <cell r="F269" t="str">
            <v>Цедрик Т.Н.</v>
          </cell>
        </row>
        <row r="271">
          <cell r="F271" t="str">
            <v>Кудревич О.М.</v>
          </cell>
        </row>
        <row r="273">
          <cell r="F273" t="str">
            <v>Грузд Н.Н.</v>
          </cell>
        </row>
        <row r="299">
          <cell r="F299" t="str">
            <v>Комадей Д.В.</v>
          </cell>
        </row>
      </sheetData>
      <sheetData sheetId="9"/>
      <sheetData sheetId="10">
        <row r="2">
          <cell r="A2">
            <v>1</v>
          </cell>
          <cell r="B2" t="str">
            <v>Агеева Е.В.</v>
          </cell>
          <cell r="C2">
            <v>1686</v>
          </cell>
          <cell r="K2" t="str">
            <v>Ап.пр.хим.р-в 3 р.</v>
          </cell>
          <cell r="M2">
            <v>1</v>
          </cell>
          <cell r="N2">
            <v>42370</v>
          </cell>
          <cell r="O2" t="str">
            <v>см. Буйко В.Г.</v>
          </cell>
          <cell r="P2" t="str">
            <v>Переупаковка ролевой бумаги</v>
          </cell>
        </row>
        <row r="3">
          <cell r="A3">
            <v>2</v>
          </cell>
          <cell r="B3" t="str">
            <v>Адамюк Е.В.</v>
          </cell>
          <cell r="C3">
            <v>2102</v>
          </cell>
          <cell r="K3" t="str">
            <v>Ап.пр.хим.р-в 3 р. %</v>
          </cell>
          <cell r="M3">
            <v>2</v>
          </cell>
          <cell r="N3">
            <v>42401</v>
          </cell>
          <cell r="O3" t="str">
            <v>см. Булавский А.В.</v>
          </cell>
          <cell r="P3" t="str">
            <v>Резка и упаковка ленты бумажной для плоттеров 70 г/м2, ф. 1000 мм</v>
          </cell>
        </row>
        <row r="4">
          <cell r="A4">
            <v>3</v>
          </cell>
          <cell r="B4" t="str">
            <v>Амосова Т.Ф.</v>
          </cell>
          <cell r="C4">
            <v>342</v>
          </cell>
          <cell r="K4" t="str">
            <v>Мастер смены</v>
          </cell>
          <cell r="M4">
            <v>3</v>
          </cell>
          <cell r="N4">
            <v>42430</v>
          </cell>
          <cell r="O4" t="str">
            <v>см. Кузьбар И.Н.</v>
          </cell>
          <cell r="P4" t="str">
            <v>Резка и упаковка ленты бумажной для плоттеров 70 г/м2, ф. 1500 мм</v>
          </cell>
        </row>
        <row r="5">
          <cell r="A5">
            <v>4</v>
          </cell>
          <cell r="B5" t="str">
            <v>Аниськович А.П.</v>
          </cell>
          <cell r="C5">
            <v>1339</v>
          </cell>
          <cell r="K5" t="str">
            <v>Маш.уп. маш. 2 р.</v>
          </cell>
          <cell r="M5">
            <v>4</v>
          </cell>
          <cell r="N5">
            <v>42461</v>
          </cell>
          <cell r="O5" t="str">
            <v>см. Сандульская Л.А.</v>
          </cell>
          <cell r="P5" t="str">
            <v>Резка и упаковка ленты бумажной для плоттеров 70 г/м2, ф. 1510 мм</v>
          </cell>
        </row>
        <row r="6">
          <cell r="A6">
            <v>5</v>
          </cell>
          <cell r="B6" t="str">
            <v>Апет И.В.</v>
          </cell>
          <cell r="C6">
            <v>2234</v>
          </cell>
          <cell r="K6" t="str">
            <v>Маш.уп. маш. 2 р. %</v>
          </cell>
          <cell r="M6">
            <v>5</v>
          </cell>
          <cell r="N6">
            <v>42491</v>
          </cell>
          <cell r="O6" t="str">
            <v>см. Хомич Н.Н.</v>
          </cell>
          <cell r="P6" t="str">
            <v>Резка и упаковка ленты бумажной для плоттеров 70 г/м2, ф. 1600 мм</v>
          </cell>
        </row>
        <row r="7">
          <cell r="A7">
            <v>6</v>
          </cell>
          <cell r="B7" t="str">
            <v>Богодяж Т.А.</v>
          </cell>
          <cell r="C7">
            <v>1609</v>
          </cell>
          <cell r="K7" t="str">
            <v>Машинист 6 р.</v>
          </cell>
          <cell r="M7">
            <v>6</v>
          </cell>
          <cell r="N7">
            <v>42522</v>
          </cell>
          <cell r="P7" t="str">
            <v>Резка и упаковка ленты бумажной для плоттеров 70 г/м2, ф. 1680 мм</v>
          </cell>
        </row>
        <row r="8">
          <cell r="A8">
            <v>7</v>
          </cell>
          <cell r="B8" t="str">
            <v>Брикун М.А.</v>
          </cell>
          <cell r="C8">
            <v>1179</v>
          </cell>
          <cell r="K8" t="str">
            <v>Накатчик 3 р.</v>
          </cell>
          <cell r="M8">
            <v>7</v>
          </cell>
          <cell r="N8">
            <v>42186</v>
          </cell>
          <cell r="P8" t="str">
            <v>Резка и упаковка ленты бумажной для плоттеров 70 г/м2, ф. 1800 мм</v>
          </cell>
        </row>
        <row r="9">
          <cell r="A9">
            <v>8</v>
          </cell>
          <cell r="B9" t="str">
            <v>Буйко В.Г.</v>
          </cell>
          <cell r="C9">
            <v>1241</v>
          </cell>
          <cell r="K9" t="str">
            <v>Накатчик 3 р. %</v>
          </cell>
          <cell r="M9">
            <v>8</v>
          </cell>
          <cell r="N9">
            <v>42217</v>
          </cell>
          <cell r="P9" t="str">
            <v>Резка и упаковка ленты бумажной для плоттеров 70 г/м2, ф. 1900 мм</v>
          </cell>
        </row>
        <row r="10">
          <cell r="A10">
            <v>9</v>
          </cell>
          <cell r="B10" t="str">
            <v>Булавский А.В.</v>
          </cell>
          <cell r="C10">
            <v>1515</v>
          </cell>
          <cell r="K10" t="str">
            <v>Оклад</v>
          </cell>
          <cell r="M10">
            <v>9</v>
          </cell>
          <cell r="N10">
            <v>42248</v>
          </cell>
          <cell r="P10" t="str">
            <v>Резка и упаковка ленты бумажной для плоттеров 70 г/м2, ф. 2000 мм</v>
          </cell>
        </row>
        <row r="11">
          <cell r="A11">
            <v>10</v>
          </cell>
          <cell r="B11" t="str">
            <v>Буракова Т.А.</v>
          </cell>
          <cell r="C11">
            <v>643</v>
          </cell>
          <cell r="K11" t="str">
            <v>Перссовщик 3 р.</v>
          </cell>
          <cell r="M11">
            <v>10</v>
          </cell>
          <cell r="N11">
            <v>42278</v>
          </cell>
          <cell r="P11" t="str">
            <v>Резка и упаковка ленты бумажной для плоттеров 80 г/м2, ф. 1000 мм</v>
          </cell>
        </row>
        <row r="12">
          <cell r="A12">
            <v>11</v>
          </cell>
          <cell r="B12" t="str">
            <v>Бурдыко Е.А.</v>
          </cell>
          <cell r="C12">
            <v>2269</v>
          </cell>
          <cell r="K12" t="str">
            <v>Перссовщик 3 р. %</v>
          </cell>
          <cell r="M12">
            <v>11</v>
          </cell>
          <cell r="N12">
            <v>42309</v>
          </cell>
          <cell r="P12" t="str">
            <v>Резка и упаковка ленты бумажной для плоттеров 80 г/м2, ф. 1500 мм</v>
          </cell>
        </row>
        <row r="13">
          <cell r="A13">
            <v>12</v>
          </cell>
          <cell r="B13" t="str">
            <v>Бурыхин С.А.</v>
          </cell>
          <cell r="C13">
            <v>1501</v>
          </cell>
          <cell r="K13" t="str">
            <v>Разм. брака 2 р.</v>
          </cell>
          <cell r="M13">
            <v>12</v>
          </cell>
          <cell r="N13">
            <v>42339</v>
          </cell>
          <cell r="P13" t="str">
            <v>Резка и упаковка ленты бумажной для плоттеров 80 г/м2, ф. 1510 мм</v>
          </cell>
        </row>
        <row r="14">
          <cell r="A14">
            <v>13</v>
          </cell>
          <cell r="B14" t="str">
            <v>Буслов А.А.</v>
          </cell>
          <cell r="C14">
            <v>2150</v>
          </cell>
          <cell r="K14" t="str">
            <v>Разм. брака 2 р. %</v>
          </cell>
          <cell r="M14" t="str">
            <v>1'</v>
          </cell>
          <cell r="P14" t="str">
            <v>Резка и упаковка ленты бумажной для плоттеров 80 г/м2, ф. 1680 мм</v>
          </cell>
        </row>
        <row r="15">
          <cell r="A15">
            <v>14</v>
          </cell>
          <cell r="B15" t="str">
            <v>Бушкин В.Д.</v>
          </cell>
          <cell r="C15">
            <v>1430</v>
          </cell>
          <cell r="K15" t="str">
            <v>Разм. ГРВ 3 р.</v>
          </cell>
          <cell r="M15" t="str">
            <v>10'</v>
          </cell>
          <cell r="N15" t="str">
            <v>Останов БДМ</v>
          </cell>
          <cell r="P15" t="str">
            <v>Резка и упаковка ленты бумажной для плоттеров 80 г/м2, ф. 1800 мм</v>
          </cell>
        </row>
        <row r="16">
          <cell r="A16">
            <v>15</v>
          </cell>
          <cell r="B16" t="str">
            <v>Бушкина Т.П.</v>
          </cell>
          <cell r="C16">
            <v>531</v>
          </cell>
          <cell r="K16" t="str">
            <v>Разм. ПО 3 р.</v>
          </cell>
          <cell r="M16" t="str">
            <v>11'</v>
          </cell>
          <cell r="N16" t="str">
            <v>БДМ № 1</v>
          </cell>
          <cell r="P16" t="str">
            <v>Резка и упаковка ленты бумажной для плоттеров 80 г/м2, ф. 1900 мм</v>
          </cell>
        </row>
        <row r="17">
          <cell r="A17">
            <v>16</v>
          </cell>
          <cell r="B17" t="str">
            <v>Буяновская В.П.</v>
          </cell>
          <cell r="C17">
            <v>489</v>
          </cell>
          <cell r="K17" t="str">
            <v>Разм. ПО 3 р. %</v>
          </cell>
          <cell r="M17" t="str">
            <v>12'</v>
          </cell>
          <cell r="N17" t="str">
            <v>БДМ № 2</v>
          </cell>
          <cell r="P17" t="str">
            <v>Резка и упаковка ленты бумажной для плоттеров 80 г/м2, ф. 2000 мм</v>
          </cell>
        </row>
        <row r="18">
          <cell r="A18">
            <v>17</v>
          </cell>
          <cell r="B18" t="str">
            <v>Ваньков С.П.</v>
          </cell>
          <cell r="C18">
            <v>115</v>
          </cell>
          <cell r="K18" t="str">
            <v>Разм. РПО 3 р.</v>
          </cell>
          <cell r="M18" t="str">
            <v>2'</v>
          </cell>
          <cell r="N18" t="str">
            <v>Бумажный цех</v>
          </cell>
          <cell r="P18" t="str">
            <v>Смена верхних сушильных сеток 1-5-й сушильных групп</v>
          </cell>
        </row>
        <row r="19">
          <cell r="A19">
            <v>18</v>
          </cell>
          <cell r="B19" t="str">
            <v>Ванькова Л.Е.</v>
          </cell>
          <cell r="C19">
            <v>365</v>
          </cell>
          <cell r="K19" t="str">
            <v>Разм. РПО 3 р. %</v>
          </cell>
          <cell r="M19" t="str">
            <v>3'</v>
          </cell>
          <cell r="P19" t="str">
            <v>Смена канатика</v>
          </cell>
        </row>
        <row r="20">
          <cell r="A20">
            <v>19</v>
          </cell>
          <cell r="B20" t="str">
            <v>Васильева О.А.</v>
          </cell>
          <cell r="C20">
            <v>1560</v>
          </cell>
          <cell r="K20" t="str">
            <v>Разм. РПО 4 р.</v>
          </cell>
          <cell r="M20" t="str">
            <v>4'</v>
          </cell>
          <cell r="P20" t="str">
            <v>в том числе связывание канатика</v>
          </cell>
        </row>
        <row r="21">
          <cell r="A21">
            <v>20</v>
          </cell>
          <cell r="B21" t="str">
            <v>Волегов А.Г.</v>
          </cell>
          <cell r="C21">
            <v>208</v>
          </cell>
          <cell r="K21" t="str">
            <v>Разм. РПО 4 р. %</v>
          </cell>
          <cell r="M21" t="str">
            <v>5'</v>
          </cell>
          <cell r="P21" t="str">
            <v>Смена нижних сушильных сеток 1-5-й сушильных групп</v>
          </cell>
        </row>
        <row r="22">
          <cell r="A22">
            <v>21</v>
          </cell>
          <cell r="B22" t="str">
            <v>Волегова Г.И.</v>
          </cell>
          <cell r="C22">
            <v>707</v>
          </cell>
          <cell r="K22" t="str">
            <v>Разм. РПО 5 р.</v>
          </cell>
          <cell r="M22" t="str">
            <v>6'</v>
          </cell>
          <cell r="P22" t="str">
            <v>Смена прессовых иглопробивных сукон со снятием сукна вручню</v>
          </cell>
        </row>
        <row r="23">
          <cell r="A23">
            <v>22</v>
          </cell>
          <cell r="B23" t="str">
            <v>Воронцевич М.П.</v>
          </cell>
          <cell r="C23">
            <v>298</v>
          </cell>
          <cell r="K23" t="str">
            <v>Резчик ПРС 3 р.</v>
          </cell>
          <cell r="M23" t="str">
            <v>7'</v>
          </cell>
          <cell r="P23" t="str">
            <v>Смена прессовых сукон БДМ№2</v>
          </cell>
        </row>
        <row r="24">
          <cell r="A24">
            <v>23</v>
          </cell>
          <cell r="B24" t="str">
            <v>Гарбузов Г.Л.</v>
          </cell>
          <cell r="C24">
            <v>381</v>
          </cell>
          <cell r="K24" t="str">
            <v>Резчик ПРС 3 р. %</v>
          </cell>
          <cell r="M24" t="str">
            <v>8'</v>
          </cell>
          <cell r="P24" t="str">
            <v>Смена сетки БДМ</v>
          </cell>
        </row>
        <row r="25">
          <cell r="A25">
            <v>24</v>
          </cell>
          <cell r="B25" t="str">
            <v>Гвоздь М.П.</v>
          </cell>
          <cell r="C25">
            <v>561</v>
          </cell>
          <cell r="K25" t="str">
            <v>Резчик ПРС 4 р.</v>
          </cell>
          <cell r="M25" t="str">
            <v>9'</v>
          </cell>
          <cell r="P25" t="str">
            <v>Смена сетки БДМ№2</v>
          </cell>
        </row>
        <row r="26">
          <cell r="A26">
            <v>25</v>
          </cell>
          <cell r="B26" t="str">
            <v>Гендик Н.В.</v>
          </cell>
          <cell r="C26">
            <v>552</v>
          </cell>
          <cell r="K26" t="str">
            <v>Резчик ПРС 4 р. %</v>
          </cell>
          <cell r="M26" t="str">
            <v>А</v>
          </cell>
          <cell r="N26" t="str">
            <v>Шт</v>
          </cell>
          <cell r="P26" t="str">
            <v>Смена сушильных сеток БДМ№2</v>
          </cell>
        </row>
        <row r="27">
          <cell r="A27">
            <v>26</v>
          </cell>
          <cell r="B27" t="str">
            <v>Гончарук А.В.</v>
          </cell>
          <cell r="C27">
            <v>652</v>
          </cell>
          <cell r="K27" t="str">
            <v>Сушильщик 4 р.</v>
          </cell>
          <cell r="M27" t="str">
            <v>Б</v>
          </cell>
          <cell r="N27" t="str">
            <v>Кг</v>
          </cell>
          <cell r="P27" t="str">
            <v>Снятие иглопробивных сукон вручню</v>
          </cell>
        </row>
        <row r="28">
          <cell r="A28">
            <v>27</v>
          </cell>
          <cell r="B28" t="str">
            <v>Гончарук Т.И.</v>
          </cell>
          <cell r="C28">
            <v>479</v>
          </cell>
          <cell r="K28" t="str">
            <v>Сушильщик 4 р. %</v>
          </cell>
          <cell r="M28" t="str">
            <v>В</v>
          </cell>
          <cell r="N28" t="str">
            <v>Т</v>
          </cell>
          <cell r="P28" t="str">
            <v>Снятие или надевание сетки БДМ вручную</v>
          </cell>
        </row>
        <row r="29">
          <cell r="A29">
            <v>28</v>
          </cell>
          <cell r="B29" t="str">
            <v>Гридюшко П.А.</v>
          </cell>
          <cell r="C29">
            <v>1499</v>
          </cell>
          <cell r="K29" t="str">
            <v>Тран.мат-ов</v>
          </cell>
          <cell r="M29" t="str">
            <v>Г</v>
          </cell>
          <cell r="P29" t="str">
            <v>Упаковка ролевой бумаги</v>
          </cell>
        </row>
        <row r="30">
          <cell r="A30">
            <v>29</v>
          </cell>
          <cell r="B30" t="str">
            <v>Грузд Н.Н.</v>
          </cell>
          <cell r="C30">
            <v>1311</v>
          </cell>
          <cell r="K30" t="str">
            <v>Уб.пом-й (произв.)</v>
          </cell>
          <cell r="M30" t="str">
            <v>К</v>
          </cell>
          <cell r="P30" t="str">
            <v>Упаковка ролевой документной бумаги</v>
          </cell>
        </row>
        <row r="31">
          <cell r="A31">
            <v>30</v>
          </cell>
          <cell r="B31" t="str">
            <v>Губич Ю.В.</v>
          </cell>
          <cell r="C31" t="b">
            <v>0</v>
          </cell>
          <cell r="K31" t="str">
            <v>Каландровщик 4 р.</v>
          </cell>
          <cell r="M31" t="str">
            <v>О</v>
          </cell>
          <cell r="P31" t="str">
            <v>Установка иглопробивного сукна</v>
          </cell>
        </row>
        <row r="32">
          <cell r="A32">
            <v>31</v>
          </cell>
          <cell r="B32" t="str">
            <v>Дворянкина Е.Л.</v>
          </cell>
          <cell r="C32">
            <v>508</v>
          </cell>
          <cell r="K32" t="str">
            <v>Каландровщик 3 р.</v>
          </cell>
          <cell r="M32" t="str">
            <v>Ос</v>
          </cell>
          <cell r="P32" t="str">
            <v>Чистка ГРВ и ГРГ</v>
          </cell>
        </row>
        <row r="33">
          <cell r="A33">
            <v>32</v>
          </cell>
          <cell r="B33" t="str">
            <v>Дик А.С.</v>
          </cell>
          <cell r="C33">
            <v>1089</v>
          </cell>
          <cell r="K33" t="str">
            <v>Каландровщик 3 р. %</v>
          </cell>
          <cell r="M33" t="str">
            <v>Оу</v>
          </cell>
          <cell r="P33" t="str">
            <v>Чистка и промывка и чистка сгустителя</v>
          </cell>
        </row>
        <row r="34">
          <cell r="A34">
            <v>33</v>
          </cell>
          <cell r="B34" t="str">
            <v>Дорц Д.В.</v>
          </cell>
          <cell r="C34">
            <v>1147</v>
          </cell>
          <cell r="K34" t="str">
            <v>Оп.очист.оборуд.</v>
          </cell>
          <cell r="M34" t="str">
            <v>Пр</v>
          </cell>
          <cell r="P34" t="str">
            <v>Чистка и промывка и чистка флотоловушки</v>
          </cell>
        </row>
        <row r="35">
          <cell r="A35">
            <v>34</v>
          </cell>
          <cell r="B35" t="str">
            <v>Драгун В.В.</v>
          </cell>
          <cell r="C35">
            <v>481</v>
          </cell>
          <cell r="K35" t="str">
            <v>Резчик кратона</v>
          </cell>
          <cell r="P35" t="str">
            <v xml:space="preserve">Чистка и промывка бассейнов: </v>
          </cell>
        </row>
        <row r="36">
          <cell r="A36">
            <v>35</v>
          </cell>
          <cell r="B36" t="str">
            <v>Драпезо Ю.Н.</v>
          </cell>
          <cell r="C36">
            <v>548</v>
          </cell>
          <cell r="K36" t="str">
            <v>Кладовщик</v>
          </cell>
          <cell r="P36" t="str">
            <v>сгущеной целлюлозы (промежуточный)</v>
          </cell>
        </row>
        <row r="37">
          <cell r="A37">
            <v>36</v>
          </cell>
          <cell r="B37" t="str">
            <v>Драч М.В.</v>
          </cell>
          <cell r="C37">
            <v>1659</v>
          </cell>
          <cell r="K37" t="str">
            <v>Резчик 2БП-120У</v>
          </cell>
          <cell r="P37" t="str">
            <v>металлического</v>
          </cell>
        </row>
        <row r="38">
          <cell r="A38">
            <v>37</v>
          </cell>
          <cell r="B38" t="str">
            <v>Дроздецкий В.С.</v>
          </cell>
          <cell r="C38">
            <v>1335</v>
          </cell>
          <cell r="P38" t="str">
            <v>приёмного</v>
          </cell>
        </row>
        <row r="39">
          <cell r="A39">
            <v>38</v>
          </cell>
          <cell r="B39" t="str">
            <v>Дунаев С.Е.</v>
          </cell>
          <cell r="C39">
            <v>2035</v>
          </cell>
          <cell r="P39" t="str">
            <v>размольного</v>
          </cell>
        </row>
        <row r="40">
          <cell r="A40">
            <v>39</v>
          </cell>
          <cell r="B40" t="str">
            <v>Ефремов С.А.</v>
          </cell>
          <cell r="C40">
            <v>1698</v>
          </cell>
          <cell r="P40" t="str">
            <v>оборотного брака</v>
          </cell>
        </row>
        <row r="41">
          <cell r="A41">
            <v>40</v>
          </cell>
          <cell r="B41" t="str">
            <v>Жавранок И.Г.</v>
          </cell>
          <cell r="C41">
            <v>712</v>
          </cell>
          <cell r="P41" t="str">
            <v>композиционного</v>
          </cell>
        </row>
        <row r="42">
          <cell r="A42">
            <v>41</v>
          </cell>
          <cell r="B42" t="str">
            <v>Жердочкина А.М.</v>
          </cell>
          <cell r="C42">
            <v>1141</v>
          </cell>
          <cell r="P42" t="str">
            <v>машинного</v>
          </cell>
        </row>
        <row r="43">
          <cell r="A43">
            <v>42</v>
          </cell>
          <cell r="B43" t="str">
            <v>Жизневская Т.Ф.</v>
          </cell>
          <cell r="C43">
            <v>491</v>
          </cell>
          <cell r="P43" t="str">
            <v>регистровой воды</v>
          </cell>
        </row>
        <row r="44">
          <cell r="A44">
            <v>43</v>
          </cell>
          <cell r="B44" t="str">
            <v>Жудрак Л.В.</v>
          </cell>
          <cell r="C44">
            <v>1500</v>
          </cell>
          <cell r="P44" t="str">
            <v>избыточной воды</v>
          </cell>
        </row>
        <row r="45">
          <cell r="A45">
            <v>44</v>
          </cell>
          <cell r="B45" t="str">
            <v>Журавлёв Д.Е.</v>
          </cell>
          <cell r="C45">
            <v>1696</v>
          </cell>
          <cell r="P45" t="str">
            <v>оборотной воды</v>
          </cell>
        </row>
        <row r="46">
          <cell r="A46">
            <v>45</v>
          </cell>
          <cell r="B46" t="str">
            <v>Залан А.В.</v>
          </cell>
          <cell r="C46">
            <v>856</v>
          </cell>
          <cell r="P46" t="str">
            <v>осветлённой воды</v>
          </cell>
        </row>
        <row r="47">
          <cell r="A47">
            <v>46</v>
          </cell>
          <cell r="B47" t="str">
            <v>Захаров С.А.</v>
          </cell>
          <cell r="C47">
            <v>853</v>
          </cell>
          <cell r="P47" t="str">
            <v>мела (каолины)</v>
          </cell>
        </row>
        <row r="48">
          <cell r="A48">
            <v>47</v>
          </cell>
          <cell r="B48" t="str">
            <v>Заяц Т.Л.</v>
          </cell>
          <cell r="C48">
            <v>509</v>
          </cell>
          <cell r="P48" t="str">
            <v>глинозёма</v>
          </cell>
        </row>
        <row r="49">
          <cell r="A49">
            <v>48</v>
          </cell>
          <cell r="B49" t="str">
            <v>Зеленкевич  Нат.В.</v>
          </cell>
          <cell r="C49">
            <v>501</v>
          </cell>
        </row>
        <row r="50">
          <cell r="A50">
            <v>49</v>
          </cell>
          <cell r="B50" t="str">
            <v>Зеленкевич  Ник.В.</v>
          </cell>
          <cell r="C50">
            <v>1083</v>
          </cell>
          <cell r="K50">
            <v>42005</v>
          </cell>
        </row>
        <row r="51">
          <cell r="A51">
            <v>50</v>
          </cell>
          <cell r="B51" t="str">
            <v>Зеленко В.Л.</v>
          </cell>
          <cell r="C51">
            <v>1360</v>
          </cell>
          <cell r="K51">
            <v>42011</v>
          </cell>
        </row>
        <row r="52">
          <cell r="A52">
            <v>51</v>
          </cell>
          <cell r="B52" t="str">
            <v>Игнатов К.И.</v>
          </cell>
          <cell r="C52">
            <v>1703</v>
          </cell>
          <cell r="K52">
            <v>42071</v>
          </cell>
        </row>
        <row r="53">
          <cell r="A53">
            <v>52</v>
          </cell>
          <cell r="B53" t="str">
            <v>Кадевич О.В.</v>
          </cell>
          <cell r="C53">
            <v>1379</v>
          </cell>
          <cell r="K53">
            <v>42115</v>
          </cell>
        </row>
        <row r="54">
          <cell r="A54">
            <v>53</v>
          </cell>
          <cell r="B54" t="str">
            <v>Каляпина К.А.</v>
          </cell>
          <cell r="C54">
            <v>1537</v>
          </cell>
          <cell r="K54">
            <v>42125</v>
          </cell>
        </row>
        <row r="55">
          <cell r="A55">
            <v>54</v>
          </cell>
          <cell r="B55" t="str">
            <v>Карась А.Н.</v>
          </cell>
          <cell r="C55">
            <v>2100</v>
          </cell>
          <cell r="K55">
            <v>42133</v>
          </cell>
        </row>
        <row r="56">
          <cell r="A56">
            <v>55</v>
          </cell>
          <cell r="B56" t="str">
            <v>Кирилуша Е.Г.</v>
          </cell>
          <cell r="C56">
            <v>1706</v>
          </cell>
          <cell r="K56">
            <v>42188</v>
          </cell>
        </row>
        <row r="57">
          <cell r="A57">
            <v>56</v>
          </cell>
          <cell r="B57" t="str">
            <v>Кирилуша С.В.</v>
          </cell>
          <cell r="C57">
            <v>497</v>
          </cell>
          <cell r="K57">
            <v>42315</v>
          </cell>
        </row>
        <row r="58">
          <cell r="A58">
            <v>57</v>
          </cell>
          <cell r="B58" t="str">
            <v>Ковалёв Д.А.</v>
          </cell>
          <cell r="C58">
            <v>1538</v>
          </cell>
          <cell r="K58">
            <v>42315</v>
          </cell>
        </row>
        <row r="59">
          <cell r="A59">
            <v>58</v>
          </cell>
          <cell r="B59" t="str">
            <v>Коваль О.Г.</v>
          </cell>
          <cell r="C59">
            <v>1497</v>
          </cell>
          <cell r="K59">
            <v>42363</v>
          </cell>
        </row>
        <row r="60">
          <cell r="A60">
            <v>59</v>
          </cell>
          <cell r="B60" t="str">
            <v>Козаков С.Л.</v>
          </cell>
          <cell r="C60">
            <v>1404</v>
          </cell>
          <cell r="K60">
            <v>42370</v>
          </cell>
        </row>
        <row r="61">
          <cell r="A61">
            <v>60</v>
          </cell>
          <cell r="B61" t="str">
            <v>Комадей Д.В.</v>
          </cell>
          <cell r="C61">
            <v>1454</v>
          </cell>
          <cell r="K61">
            <v>42376</v>
          </cell>
        </row>
        <row r="62">
          <cell r="A62">
            <v>61</v>
          </cell>
          <cell r="B62" t="str">
            <v>Конон Н.В.</v>
          </cell>
          <cell r="C62">
            <v>2338</v>
          </cell>
          <cell r="K62">
            <v>42437</v>
          </cell>
        </row>
        <row r="63">
          <cell r="A63">
            <v>62</v>
          </cell>
          <cell r="B63" t="str">
            <v>Короленко А.В.</v>
          </cell>
          <cell r="C63">
            <v>532</v>
          </cell>
          <cell r="K63">
            <v>42481</v>
          </cell>
        </row>
        <row r="64">
          <cell r="A64">
            <v>63</v>
          </cell>
          <cell r="B64" t="str">
            <v>Костин А.М.</v>
          </cell>
          <cell r="C64">
            <v>1653</v>
          </cell>
          <cell r="K64">
            <v>42491</v>
          </cell>
        </row>
        <row r="65">
          <cell r="A65">
            <v>64</v>
          </cell>
          <cell r="B65" t="str">
            <v>Кудревич О.М.</v>
          </cell>
          <cell r="C65">
            <v>170</v>
          </cell>
          <cell r="K65">
            <v>42499</v>
          </cell>
        </row>
        <row r="66">
          <cell r="A66">
            <v>65</v>
          </cell>
          <cell r="B66" t="str">
            <v>Кузьбар И.Н.</v>
          </cell>
          <cell r="C66">
            <v>1637</v>
          </cell>
          <cell r="K66">
            <v>42554</v>
          </cell>
        </row>
        <row r="67">
          <cell r="A67">
            <v>66</v>
          </cell>
          <cell r="B67" t="str">
            <v>Курносова О.Ф.</v>
          </cell>
          <cell r="C67">
            <v>478</v>
          </cell>
          <cell r="K67">
            <v>42681</v>
          </cell>
        </row>
        <row r="68">
          <cell r="A68">
            <v>67</v>
          </cell>
          <cell r="B68" t="str">
            <v>Кучинская Е.М.</v>
          </cell>
          <cell r="C68">
            <v>708</v>
          </cell>
          <cell r="K68">
            <v>42681</v>
          </cell>
        </row>
        <row r="69">
          <cell r="A69">
            <v>68</v>
          </cell>
          <cell r="B69" t="str">
            <v>Лебедев О.Л.</v>
          </cell>
          <cell r="C69">
            <v>514</v>
          </cell>
          <cell r="K69">
            <v>42729</v>
          </cell>
        </row>
        <row r="70">
          <cell r="A70">
            <v>69</v>
          </cell>
          <cell r="B70" t="str">
            <v>Ливанович С.В.</v>
          </cell>
          <cell r="C70">
            <v>536</v>
          </cell>
        </row>
        <row r="71">
          <cell r="A71">
            <v>70</v>
          </cell>
          <cell r="B71" t="str">
            <v>Лысковец А.Н.</v>
          </cell>
          <cell r="C71">
            <v>1291</v>
          </cell>
        </row>
        <row r="72">
          <cell r="A72">
            <v>71</v>
          </cell>
          <cell r="B72" t="str">
            <v>Лысковец О.И.</v>
          </cell>
          <cell r="C72">
            <v>1517</v>
          </cell>
        </row>
        <row r="73">
          <cell r="A73">
            <v>72</v>
          </cell>
          <cell r="B73" t="str">
            <v>Макатерчик А.Н.</v>
          </cell>
          <cell r="C73">
            <v>1307</v>
          </cell>
        </row>
        <row r="74">
          <cell r="A74">
            <v>73</v>
          </cell>
          <cell r="B74" t="str">
            <v>Макрицкий Ю.В.</v>
          </cell>
          <cell r="C74">
            <v>2108</v>
          </cell>
        </row>
        <row r="75">
          <cell r="A75">
            <v>74</v>
          </cell>
          <cell r="B75" t="str">
            <v>Маркелов Д.Н.</v>
          </cell>
          <cell r="C75">
            <v>1675</v>
          </cell>
        </row>
        <row r="76">
          <cell r="A76">
            <v>75</v>
          </cell>
          <cell r="B76" t="str">
            <v>Мисник Ю.А.</v>
          </cell>
          <cell r="C76">
            <v>603</v>
          </cell>
        </row>
        <row r="77">
          <cell r="A77">
            <v>76</v>
          </cell>
          <cell r="B77" t="str">
            <v>Мишук А.В.</v>
          </cell>
          <cell r="C77">
            <v>1677</v>
          </cell>
        </row>
        <row r="78">
          <cell r="A78">
            <v>77</v>
          </cell>
          <cell r="B78" t="str">
            <v>Мишук В.В.</v>
          </cell>
          <cell r="C78">
            <v>2037</v>
          </cell>
        </row>
        <row r="79">
          <cell r="A79">
            <v>78</v>
          </cell>
          <cell r="B79" t="str">
            <v>Мишук О.В.</v>
          </cell>
          <cell r="C79">
            <v>2127</v>
          </cell>
        </row>
        <row r="80">
          <cell r="A80">
            <v>79</v>
          </cell>
          <cell r="B80" t="str">
            <v>Мишук Р.В.</v>
          </cell>
          <cell r="C80">
            <v>300</v>
          </cell>
        </row>
        <row r="81">
          <cell r="A81">
            <v>80</v>
          </cell>
          <cell r="B81" t="str">
            <v>Мороз А.П.</v>
          </cell>
          <cell r="C81">
            <v>1503</v>
          </cell>
        </row>
        <row r="82">
          <cell r="A82">
            <v>81</v>
          </cell>
          <cell r="B82" t="str">
            <v>Мурашко В.Г.</v>
          </cell>
          <cell r="C82">
            <v>1693</v>
          </cell>
        </row>
        <row r="83">
          <cell r="A83">
            <v>82</v>
          </cell>
          <cell r="B83" t="str">
            <v>Новоселов А.В.</v>
          </cell>
          <cell r="C83">
            <v>1508</v>
          </cell>
        </row>
        <row r="84">
          <cell r="A84">
            <v>83</v>
          </cell>
          <cell r="B84" t="str">
            <v>Орловский А.М.</v>
          </cell>
          <cell r="C84">
            <v>1674</v>
          </cell>
        </row>
        <row r="85">
          <cell r="A85">
            <v>84</v>
          </cell>
          <cell r="B85" t="str">
            <v>Пантелей А.В.</v>
          </cell>
          <cell r="C85">
            <v>833</v>
          </cell>
        </row>
        <row r="86">
          <cell r="A86">
            <v>85</v>
          </cell>
          <cell r="B86" t="str">
            <v>Петров В.А.</v>
          </cell>
          <cell r="C86">
            <v>1393</v>
          </cell>
        </row>
        <row r="87">
          <cell r="A87">
            <v>86</v>
          </cell>
          <cell r="B87" t="str">
            <v>Петровых В.В.</v>
          </cell>
          <cell r="C87">
            <v>2255</v>
          </cell>
        </row>
        <row r="88">
          <cell r="A88">
            <v>87</v>
          </cell>
          <cell r="B88" t="str">
            <v>Поплавский В.И.</v>
          </cell>
          <cell r="C88">
            <v>255</v>
          </cell>
        </row>
        <row r="89">
          <cell r="A89">
            <v>88</v>
          </cell>
          <cell r="B89" t="str">
            <v>Пресняков Г.В.</v>
          </cell>
          <cell r="C89">
            <v>1676</v>
          </cell>
        </row>
        <row r="90">
          <cell r="A90">
            <v>89</v>
          </cell>
          <cell r="B90" t="str">
            <v>Раловец Л.П.</v>
          </cell>
          <cell r="C90">
            <v>572</v>
          </cell>
        </row>
        <row r="91">
          <cell r="A91">
            <v>90</v>
          </cell>
          <cell r="B91" t="str">
            <v>Романов В.В.</v>
          </cell>
          <cell r="C91">
            <v>2095</v>
          </cell>
        </row>
        <row r="92">
          <cell r="A92">
            <v>91</v>
          </cell>
          <cell r="B92" t="str">
            <v>Романчук В.В.</v>
          </cell>
          <cell r="C92">
            <v>338</v>
          </cell>
        </row>
        <row r="93">
          <cell r="A93">
            <v>92</v>
          </cell>
          <cell r="B93" t="str">
            <v>Ротченкова С.С.</v>
          </cell>
          <cell r="C93">
            <v>231</v>
          </cell>
        </row>
        <row r="94">
          <cell r="A94">
            <v>93</v>
          </cell>
          <cell r="B94" t="str">
            <v>Рощупкина Л.И.</v>
          </cell>
          <cell r="C94">
            <v>1608</v>
          </cell>
        </row>
        <row r="95">
          <cell r="A95">
            <v>94</v>
          </cell>
          <cell r="B95" t="str">
            <v>Рудницкий С.Н.</v>
          </cell>
          <cell r="C95">
            <v>465</v>
          </cell>
        </row>
        <row r="96">
          <cell r="A96">
            <v>95</v>
          </cell>
          <cell r="B96" t="str">
            <v>Рябов О.С.</v>
          </cell>
          <cell r="C96">
            <v>462</v>
          </cell>
        </row>
        <row r="97">
          <cell r="A97">
            <v>96</v>
          </cell>
          <cell r="B97" t="str">
            <v>Савельева Н.И.</v>
          </cell>
          <cell r="C97">
            <v>534</v>
          </cell>
        </row>
        <row r="98">
          <cell r="A98">
            <v>97</v>
          </cell>
          <cell r="B98" t="str">
            <v>Сандульская Л.А.</v>
          </cell>
          <cell r="C98">
            <v>420</v>
          </cell>
        </row>
        <row r="99">
          <cell r="A99">
            <v>98</v>
          </cell>
          <cell r="B99" t="str">
            <v>Сацук А.Л.</v>
          </cell>
          <cell r="C99">
            <v>761</v>
          </cell>
        </row>
        <row r="100">
          <cell r="A100">
            <v>99</v>
          </cell>
          <cell r="B100" t="str">
            <v>Сацукевич С.П.</v>
          </cell>
          <cell r="C100">
            <v>265</v>
          </cell>
        </row>
        <row r="101">
          <cell r="A101">
            <v>100</v>
          </cell>
          <cell r="B101" t="str">
            <v>Свидрицкая В.С.</v>
          </cell>
          <cell r="C101">
            <v>1256</v>
          </cell>
        </row>
        <row r="102">
          <cell r="A102">
            <v>101</v>
          </cell>
          <cell r="B102" t="str">
            <v>Серий В.А.</v>
          </cell>
          <cell r="C102">
            <v>515</v>
          </cell>
        </row>
        <row r="103">
          <cell r="A103">
            <v>102</v>
          </cell>
          <cell r="B103" t="str">
            <v>Симонова Т.В.</v>
          </cell>
          <cell r="C103">
            <v>519</v>
          </cell>
        </row>
        <row r="104">
          <cell r="A104">
            <v>103</v>
          </cell>
          <cell r="B104" t="str">
            <v>Скачек А.В.</v>
          </cell>
          <cell r="C104">
            <v>1649</v>
          </cell>
        </row>
        <row r="105">
          <cell r="A105">
            <v>104</v>
          </cell>
          <cell r="B105" t="str">
            <v>Федотов С.В.</v>
          </cell>
          <cell r="C105">
            <v>1704</v>
          </cell>
        </row>
        <row r="106">
          <cell r="A106">
            <v>105</v>
          </cell>
          <cell r="B106" t="str">
            <v>Хомич Н.Н.</v>
          </cell>
          <cell r="C106">
            <v>589</v>
          </cell>
        </row>
        <row r="107">
          <cell r="A107">
            <v>106</v>
          </cell>
          <cell r="B107" t="str">
            <v>Хомодеев В.В.</v>
          </cell>
          <cell r="C107">
            <v>2325</v>
          </cell>
        </row>
        <row r="108">
          <cell r="A108">
            <v>107</v>
          </cell>
          <cell r="B108" t="str">
            <v>Цедрик Т.Н.</v>
          </cell>
          <cell r="C108">
            <v>1140</v>
          </cell>
        </row>
        <row r="109">
          <cell r="A109">
            <v>108</v>
          </cell>
          <cell r="B109" t="str">
            <v>Шерий Д.В.</v>
          </cell>
          <cell r="C109">
            <v>563</v>
          </cell>
        </row>
        <row r="110">
          <cell r="A110">
            <v>109</v>
          </cell>
          <cell r="B110" t="str">
            <v>Ясинский В.С.</v>
          </cell>
          <cell r="C110">
            <v>70</v>
          </cell>
        </row>
        <row r="111">
          <cell r="A111">
            <v>110</v>
          </cell>
        </row>
        <row r="112">
          <cell r="A112">
            <v>111</v>
          </cell>
          <cell r="C112" t="str">
            <v/>
          </cell>
        </row>
        <row r="113">
          <cell r="A113">
            <v>112</v>
          </cell>
          <cell r="C113" t="str">
            <v/>
          </cell>
        </row>
        <row r="114">
          <cell r="A114">
            <v>113</v>
          </cell>
          <cell r="C114" t="str">
            <v/>
          </cell>
        </row>
        <row r="115">
          <cell r="A115">
            <v>114</v>
          </cell>
          <cell r="C115" t="str">
            <v/>
          </cell>
        </row>
        <row r="116">
          <cell r="A116">
            <v>115</v>
          </cell>
          <cell r="C116" t="str">
            <v/>
          </cell>
        </row>
        <row r="117">
          <cell r="A117">
            <v>116</v>
          </cell>
          <cell r="C117" t="str">
            <v/>
          </cell>
        </row>
        <row r="118">
          <cell r="A118">
            <v>117</v>
          </cell>
          <cell r="C118" t="str">
            <v/>
          </cell>
        </row>
        <row r="119">
          <cell r="A119">
            <v>118</v>
          </cell>
          <cell r="C119" t="str">
            <v/>
          </cell>
        </row>
        <row r="120">
          <cell r="A120">
            <v>119</v>
          </cell>
          <cell r="C120" t="str">
            <v/>
          </cell>
        </row>
        <row r="121">
          <cell r="A121">
            <v>120</v>
          </cell>
          <cell r="C121" t="str">
            <v/>
          </cell>
        </row>
        <row r="122">
          <cell r="A122">
            <v>121</v>
          </cell>
          <cell r="C122" t="str">
            <v/>
          </cell>
        </row>
        <row r="123">
          <cell r="A123">
            <v>122</v>
          </cell>
          <cell r="C123" t="str">
            <v/>
          </cell>
        </row>
        <row r="124">
          <cell r="A124">
            <v>123</v>
          </cell>
          <cell r="C124" t="str">
            <v/>
          </cell>
        </row>
        <row r="125">
          <cell r="A125">
            <v>124</v>
          </cell>
          <cell r="C125" t="str">
            <v/>
          </cell>
        </row>
        <row r="126">
          <cell r="A126">
            <v>125</v>
          </cell>
          <cell r="C126" t="str">
            <v/>
          </cell>
        </row>
        <row r="127">
          <cell r="A127">
            <v>126</v>
          </cell>
          <cell r="C127" t="str">
            <v/>
          </cell>
        </row>
        <row r="128">
          <cell r="A128">
            <v>127</v>
          </cell>
          <cell r="C128" t="str">
            <v/>
          </cell>
        </row>
        <row r="129">
          <cell r="A129">
            <v>128</v>
          </cell>
          <cell r="C129" t="str">
            <v/>
          </cell>
        </row>
        <row r="130">
          <cell r="A130">
            <v>129</v>
          </cell>
          <cell r="C130" t="str">
            <v/>
          </cell>
        </row>
        <row r="131">
          <cell r="A131">
            <v>130</v>
          </cell>
          <cell r="C131" t="str">
            <v/>
          </cell>
        </row>
        <row r="132">
          <cell r="A132">
            <v>131</v>
          </cell>
          <cell r="C132" t="str">
            <v/>
          </cell>
        </row>
        <row r="133">
          <cell r="A133">
            <v>132</v>
          </cell>
          <cell r="C133" t="str">
            <v/>
          </cell>
        </row>
        <row r="134">
          <cell r="A134">
            <v>133</v>
          </cell>
          <cell r="C134" t="str">
            <v/>
          </cell>
        </row>
        <row r="135">
          <cell r="A135">
            <v>134</v>
          </cell>
          <cell r="C135" t="str">
            <v/>
          </cell>
        </row>
        <row r="136">
          <cell r="A136">
            <v>135</v>
          </cell>
          <cell r="C136" t="str">
            <v/>
          </cell>
        </row>
        <row r="137">
          <cell r="A137">
            <v>136</v>
          </cell>
          <cell r="C137" t="str">
            <v/>
          </cell>
        </row>
        <row r="138">
          <cell r="A138">
            <v>137</v>
          </cell>
          <cell r="C138" t="str">
            <v/>
          </cell>
        </row>
        <row r="139">
          <cell r="A139">
            <v>138</v>
          </cell>
          <cell r="C139" t="str">
            <v/>
          </cell>
        </row>
        <row r="140">
          <cell r="A140">
            <v>139</v>
          </cell>
          <cell r="C140" t="str">
            <v/>
          </cell>
        </row>
        <row r="141">
          <cell r="A141">
            <v>140</v>
          </cell>
          <cell r="C141" t="str">
            <v/>
          </cell>
        </row>
        <row r="142">
          <cell r="A142">
            <v>141</v>
          </cell>
          <cell r="C142" t="str">
            <v/>
          </cell>
        </row>
        <row r="143">
          <cell r="A143">
            <v>142</v>
          </cell>
          <cell r="C143" t="str">
            <v/>
          </cell>
        </row>
        <row r="144">
          <cell r="A144">
            <v>143</v>
          </cell>
          <cell r="C144" t="str">
            <v/>
          </cell>
        </row>
        <row r="145">
          <cell r="A145">
            <v>144</v>
          </cell>
          <cell r="C145" t="str">
            <v/>
          </cell>
        </row>
        <row r="146">
          <cell r="A146">
            <v>145</v>
          </cell>
          <cell r="C146" t="str">
            <v/>
          </cell>
        </row>
        <row r="147">
          <cell r="A147">
            <v>146</v>
          </cell>
          <cell r="C147" t="str">
            <v/>
          </cell>
        </row>
        <row r="148">
          <cell r="A148">
            <v>147</v>
          </cell>
          <cell r="C148" t="str">
            <v/>
          </cell>
        </row>
        <row r="149">
          <cell r="A149">
            <v>148</v>
          </cell>
          <cell r="C149" t="str">
            <v/>
          </cell>
        </row>
        <row r="150">
          <cell r="A150">
            <v>149</v>
          </cell>
          <cell r="C150" t="str">
            <v/>
          </cell>
        </row>
        <row r="151">
          <cell r="A151">
            <v>150</v>
          </cell>
        </row>
      </sheetData>
      <sheetData sheetId="11"/>
      <sheetData sheetId="12">
        <row r="2">
          <cell r="B2" t="str">
            <v>см. Хомич Н.Н.</v>
          </cell>
          <cell r="D2" t="str">
            <v>Накатчик 3 р.</v>
          </cell>
          <cell r="H2" t="str">
            <v>ячейки которые можно редактировать</v>
          </cell>
        </row>
        <row r="3">
          <cell r="B3">
            <v>42217</v>
          </cell>
          <cell r="D3" t="str">
            <v>Лысковец А.Н.</v>
          </cell>
        </row>
        <row r="4">
          <cell r="G4" t="str">
            <v>Код</v>
          </cell>
          <cell r="H4" t="str">
            <v>Начисление/Удержание</v>
          </cell>
          <cell r="K4" t="str">
            <v>Начислено</v>
          </cell>
          <cell r="M4" t="str">
            <v>Удержано</v>
          </cell>
        </row>
        <row r="5">
          <cell r="B5" t="str">
            <v>Вид начисления/Удержания</v>
          </cell>
          <cell r="E5" t="str">
            <v>Сумма/Время</v>
          </cell>
          <cell r="G5">
            <v>1373</v>
          </cell>
          <cell r="H5" t="str">
            <v>Допл.по кол.договору п 5.1.6</v>
          </cell>
          <cell r="K5">
            <v>28000</v>
          </cell>
        </row>
        <row r="6">
          <cell r="B6" t="str">
            <v>По норме, час/мес</v>
          </cell>
          <cell r="E6">
            <v>168</v>
          </cell>
          <cell r="G6">
            <v>1366</v>
          </cell>
          <cell r="H6" t="str">
            <v>Допл.за совмещение 50% по кол.дог.(Сд.БЦ)</v>
          </cell>
          <cell r="K6">
            <v>368229</v>
          </cell>
        </row>
        <row r="7">
          <cell r="B7" t="str">
            <v>По графику, час/мес</v>
          </cell>
          <cell r="E7">
            <v>180</v>
          </cell>
          <cell r="G7">
            <v>301</v>
          </cell>
          <cell r="H7" t="str">
            <v>Допл.за раб.в ночное время</v>
          </cell>
          <cell r="K7">
            <v>208362.24000000002</v>
          </cell>
        </row>
        <row r="8">
          <cell r="B8" t="str">
            <v>Отработано, час/мес</v>
          </cell>
          <cell r="E8">
            <v>143</v>
          </cell>
          <cell r="G8">
            <v>1314</v>
          </cell>
          <cell r="H8" t="str">
            <v>Допл.за раб.в вых.и праздники</v>
          </cell>
          <cell r="K8">
            <v>0</v>
          </cell>
        </row>
        <row r="9">
          <cell r="B9" t="str">
            <v>Отработано, дней/мес</v>
          </cell>
          <cell r="E9">
            <v>14</v>
          </cell>
        </row>
        <row r="10">
          <cell r="B10" t="str">
            <v>Ставка, руб/час</v>
          </cell>
          <cell r="E10">
            <v>6029</v>
          </cell>
          <cell r="G10">
            <v>100</v>
          </cell>
          <cell r="H10" t="str">
            <v>Оплата труда по тарифу/разряду</v>
          </cell>
          <cell r="K10">
            <v>235131</v>
          </cell>
        </row>
        <row r="11">
          <cell r="B11" t="str">
            <v>Ночное время, час/мес</v>
          </cell>
          <cell r="E11">
            <v>48</v>
          </cell>
          <cell r="G11">
            <v>101</v>
          </cell>
          <cell r="H11" t="str">
            <v>Оплата труда по окладам</v>
          </cell>
          <cell r="K11" t="str">
            <v/>
          </cell>
        </row>
        <row r="12">
          <cell r="B12" t="str">
            <v>Вых.и праздн., час/мес</v>
          </cell>
          <cell r="E12">
            <v>0</v>
          </cell>
          <cell r="G12">
            <v>102</v>
          </cell>
          <cell r="H12" t="str">
            <v>Оплата труда сдельная</v>
          </cell>
          <cell r="K12">
            <v>0</v>
          </cell>
        </row>
        <row r="13">
          <cell r="B13" t="str">
            <v>Премия из ФЗП, %/мес</v>
          </cell>
          <cell r="E13">
            <v>80</v>
          </cell>
          <cell r="G13">
            <v>205</v>
          </cell>
          <cell r="H13" t="str">
            <v>Оплата труда по среднему</v>
          </cell>
          <cell r="K13">
            <v>960000</v>
          </cell>
        </row>
        <row r="14">
          <cell r="B14" t="str">
            <v>По контракту, %</v>
          </cell>
          <cell r="E14">
            <v>50</v>
          </cell>
          <cell r="G14">
            <v>305</v>
          </cell>
          <cell r="H14" t="str">
            <v>Оплата труда сдельно-бриг.</v>
          </cell>
          <cell r="K14">
            <v>1840689.9000000001</v>
          </cell>
        </row>
        <row r="15">
          <cell r="B15" t="str">
            <v>Повыш. з/пл. по кол. договору,%</v>
          </cell>
          <cell r="E15">
            <v>30</v>
          </cell>
          <cell r="G15">
            <v>134</v>
          </cell>
          <cell r="H15" t="str">
            <v>Премия из ФЗП</v>
          </cell>
          <cell r="K15">
            <v>2507014</v>
          </cell>
        </row>
        <row r="16">
          <cell r="B16" t="str">
            <v>Надбавка за слож. и напряжён.,%</v>
          </cell>
          <cell r="E16">
            <v>0</v>
          </cell>
          <cell r="G16">
            <v>109</v>
          </cell>
          <cell r="H16" t="str">
            <v>Повышение з/пл по контракту</v>
          </cell>
          <cell r="K16">
            <v>431073.49999999994</v>
          </cell>
        </row>
        <row r="17">
          <cell r="B17" t="str">
            <v>Стаж работы, %</v>
          </cell>
          <cell r="E17">
            <v>5</v>
          </cell>
          <cell r="G17">
            <v>1324</v>
          </cell>
          <cell r="H17" t="str">
            <v>Повышение з/пл по кол. договору</v>
          </cell>
          <cell r="K17">
            <v>258644.09999999998</v>
          </cell>
        </row>
        <row r="18">
          <cell r="B18" t="str">
            <v>Допл.за руковод. бригадой, %</v>
          </cell>
          <cell r="E18">
            <v>0</v>
          </cell>
          <cell r="G18">
            <v>110</v>
          </cell>
          <cell r="H18" t="str">
            <v>Надбавка за слож. и напряжённость</v>
          </cell>
          <cell r="K18" t="str">
            <v/>
          </cell>
        </row>
        <row r="19">
          <cell r="B19" t="str">
            <v>Допл.за профмастерство, %</v>
          </cell>
          <cell r="E19">
            <v>0</v>
          </cell>
          <cell r="G19">
            <v>132</v>
          </cell>
          <cell r="H19" t="str">
            <v>Доплата за стаж</v>
          </cell>
          <cell r="K19">
            <v>77593.23000000001</v>
          </cell>
        </row>
        <row r="20">
          <cell r="B20" t="str">
            <v>Оплата труда сдельно-бриг., час/мес</v>
          </cell>
          <cell r="E20">
            <v>104</v>
          </cell>
          <cell r="G20">
            <v>312</v>
          </cell>
          <cell r="H20" t="str">
            <v>Доплата за руковод. бригадой</v>
          </cell>
          <cell r="K20">
            <v>0</v>
          </cell>
        </row>
        <row r="21">
          <cell r="B21" t="str">
            <v>Оплата труда по тарифу,час/мес</v>
          </cell>
          <cell r="E21">
            <v>39</v>
          </cell>
          <cell r="G21">
            <v>133</v>
          </cell>
          <cell r="H21" t="str">
            <v>Доплата за вредность</v>
          </cell>
          <cell r="K21">
            <v>88992.903999999995</v>
          </cell>
        </row>
        <row r="22">
          <cell r="B22" t="str">
            <v>Оплата труда сдельная, час/мес</v>
          </cell>
          <cell r="E22">
            <v>0</v>
          </cell>
          <cell r="G22">
            <v>311</v>
          </cell>
          <cell r="H22" t="str">
            <v>Доплата за профмастерство</v>
          </cell>
          <cell r="K22">
            <v>0</v>
          </cell>
        </row>
        <row r="23">
          <cell r="B23" t="str">
            <v>Оплата труда по среднему, час/мес</v>
          </cell>
          <cell r="E23">
            <v>24</v>
          </cell>
          <cell r="G23">
            <v>205</v>
          </cell>
          <cell r="H23" t="str">
            <v>Пенсионный</v>
          </cell>
          <cell r="M23">
            <v>70037.298740000013</v>
          </cell>
        </row>
        <row r="24">
          <cell r="B24" t="str">
            <v>Оплата труда по среднему, руб./час</v>
          </cell>
          <cell r="E24">
            <v>40000</v>
          </cell>
          <cell r="G24">
            <v>206</v>
          </cell>
          <cell r="H24" t="str">
            <v>Профсоюзные взносы</v>
          </cell>
          <cell r="M24">
            <v>70037.298740000013</v>
          </cell>
        </row>
        <row r="25">
          <cell r="B25" t="str">
            <v>Аванс, руб.</v>
          </cell>
          <cell r="G25">
            <v>202</v>
          </cell>
          <cell r="H25" t="str">
            <v>Подоходный налог</v>
          </cell>
          <cell r="M25">
            <v>825351.38062000019</v>
          </cell>
        </row>
        <row r="26">
          <cell r="B26" t="str">
            <v>Внеплановый аванс,  руб.</v>
          </cell>
          <cell r="G26">
            <v>210</v>
          </cell>
          <cell r="H26" t="str">
            <v>За телефон</v>
          </cell>
          <cell r="M26">
            <v>0</v>
          </cell>
        </row>
        <row r="27">
          <cell r="B27" t="str">
            <v>Мат.помощь к празднику, руб.</v>
          </cell>
          <cell r="G27">
            <v>209</v>
          </cell>
          <cell r="H27" t="str">
            <v>За питание</v>
          </cell>
          <cell r="M27">
            <v>0</v>
          </cell>
        </row>
        <row r="28">
          <cell r="B28" t="str">
            <v>За телефон, руб.</v>
          </cell>
          <cell r="G28">
            <v>287</v>
          </cell>
          <cell r="H28" t="str">
            <v>За бассейн</v>
          </cell>
          <cell r="K28">
            <v>0</v>
          </cell>
          <cell r="M28">
            <v>0</v>
          </cell>
        </row>
        <row r="29">
          <cell r="B29" t="str">
            <v>За питание, руб.</v>
          </cell>
          <cell r="G29">
            <v>1</v>
          </cell>
          <cell r="H29" t="str">
            <v>Аванс</v>
          </cell>
          <cell r="M29">
            <v>0</v>
          </cell>
        </row>
        <row r="30">
          <cell r="B30" t="str">
            <v>За бассейн, руб.</v>
          </cell>
          <cell r="G30">
            <v>6</v>
          </cell>
          <cell r="H30" t="str">
            <v>Внеплановый аванс</v>
          </cell>
          <cell r="M30">
            <v>0</v>
          </cell>
        </row>
        <row r="31">
          <cell r="B31" t="str">
            <v>Ставка первого разряда в РБ (вредность)</v>
          </cell>
          <cell r="E31">
            <v>622328</v>
          </cell>
          <cell r="G31">
            <v>1347</v>
          </cell>
          <cell r="H31" t="str">
            <v>Мат.помощь к празднику</v>
          </cell>
          <cell r="K31">
            <v>0</v>
          </cell>
          <cell r="M31">
            <v>0</v>
          </cell>
        </row>
        <row r="32">
          <cell r="B32" t="str">
            <v>Выполнение плана БЦ (да/нет)</v>
          </cell>
          <cell r="E32" t="str">
            <v>да</v>
          </cell>
          <cell r="G32">
            <v>1369</v>
          </cell>
          <cell r="H32" t="str">
            <v>Доплата за суммир.уч.раб.вр.</v>
          </cell>
          <cell r="M32">
            <v>0</v>
          </cell>
        </row>
        <row r="33">
          <cell r="G33">
            <v>347</v>
          </cell>
          <cell r="H33" t="str">
            <v>Страхование от несчаст.случ.</v>
          </cell>
          <cell r="M33">
            <v>0</v>
          </cell>
        </row>
        <row r="34">
          <cell r="G34">
            <v>1206</v>
          </cell>
          <cell r="H34" t="str">
            <v>Страхование пенсии</v>
          </cell>
          <cell r="M34">
            <v>0</v>
          </cell>
        </row>
        <row r="35">
          <cell r="B35" t="str">
            <v>Совмещение:</v>
          </cell>
          <cell r="C35" t="str">
            <v>Час тариф.,руб</v>
          </cell>
          <cell r="D35" t="str">
            <v>Отраб.вр.,час</v>
          </cell>
          <cell r="E35" t="str">
            <v>Сумма</v>
          </cell>
          <cell r="G35" t="str">
            <v>ИТОГО</v>
          </cell>
          <cell r="K35">
            <v>7003729.8740000008</v>
          </cell>
          <cell r="M35">
            <v>965425.97810000018</v>
          </cell>
        </row>
        <row r="36">
          <cell r="B36" t="str">
            <v>Разм. брака 2 р. %</v>
          </cell>
          <cell r="C36">
            <v>4710</v>
          </cell>
          <cell r="D36">
            <v>70.5</v>
          </cell>
          <cell r="E36">
            <v>332055</v>
          </cell>
          <cell r="G36" t="str">
            <v>К ВЫПЛАТЕ</v>
          </cell>
          <cell r="M36">
            <v>6038303.8959000008</v>
          </cell>
        </row>
        <row r="37">
          <cell r="B37" t="str">
            <v>Разм. брака 2 р. %</v>
          </cell>
          <cell r="C37">
            <v>4710</v>
          </cell>
          <cell r="D37">
            <v>70.5</v>
          </cell>
          <cell r="E37">
            <v>332055</v>
          </cell>
        </row>
        <row r="38">
          <cell r="B38" t="str">
            <v>Накатчик 3 р. %</v>
          </cell>
          <cell r="C38">
            <v>6029</v>
          </cell>
          <cell r="D38">
            <v>12</v>
          </cell>
          <cell r="E38">
            <v>72348</v>
          </cell>
          <cell r="G38" t="str">
            <v>Наряды:</v>
          </cell>
          <cell r="I38" t="str">
            <v>Штук</v>
          </cell>
          <cell r="J38" t="str">
            <v>Стоимость</v>
          </cell>
          <cell r="K38" t="str">
            <v>Часов</v>
          </cell>
          <cell r="L38" t="str">
            <v>Чел.</v>
          </cell>
          <cell r="M38" t="str">
            <v>Сумма</v>
          </cell>
        </row>
        <row r="39">
          <cell r="B39" t="str">
            <v/>
          </cell>
          <cell r="C39" t="str">
            <v/>
          </cell>
          <cell r="D39">
            <v>0</v>
          </cell>
          <cell r="E39" t="str">
            <v/>
          </cell>
          <cell r="J39" t="str">
            <v/>
          </cell>
          <cell r="M39" t="str">
            <v/>
          </cell>
        </row>
        <row r="40">
          <cell r="B40" t="str">
            <v/>
          </cell>
          <cell r="C40" t="str">
            <v/>
          </cell>
          <cell r="D40">
            <v>0</v>
          </cell>
          <cell r="E40" t="str">
            <v/>
          </cell>
          <cell r="J40" t="str">
            <v/>
          </cell>
          <cell r="M40" t="str">
            <v/>
          </cell>
        </row>
        <row r="41">
          <cell r="B41" t="str">
            <v/>
          </cell>
          <cell r="C41" t="str">
            <v/>
          </cell>
          <cell r="D41">
            <v>0</v>
          </cell>
          <cell r="E41" t="str">
            <v/>
          </cell>
          <cell r="J41" t="str">
            <v/>
          </cell>
          <cell r="M41" t="str">
            <v/>
          </cell>
        </row>
        <row r="42">
          <cell r="B42" t="str">
            <v/>
          </cell>
          <cell r="C42" t="str">
            <v/>
          </cell>
          <cell r="D42">
            <v>0</v>
          </cell>
          <cell r="E42" t="str">
            <v/>
          </cell>
          <cell r="J42" t="str">
            <v/>
          </cell>
          <cell r="M42" t="str">
            <v/>
          </cell>
        </row>
        <row r="43">
          <cell r="B43" t="str">
            <v/>
          </cell>
          <cell r="C43" t="str">
            <v/>
          </cell>
          <cell r="D43">
            <v>0</v>
          </cell>
          <cell r="E43" t="str">
            <v/>
          </cell>
          <cell r="J43" t="str">
            <v/>
          </cell>
          <cell r="M43" t="str">
            <v/>
          </cell>
        </row>
        <row r="44">
          <cell r="B44" t="str">
            <v/>
          </cell>
          <cell r="C44" t="str">
            <v/>
          </cell>
          <cell r="D44">
            <v>0</v>
          </cell>
          <cell r="E44" t="str">
            <v/>
          </cell>
          <cell r="J44" t="str">
            <v/>
          </cell>
          <cell r="M44" t="str">
            <v/>
          </cell>
        </row>
        <row r="45">
          <cell r="B45" t="str">
            <v/>
          </cell>
          <cell r="C45" t="str">
            <v/>
          </cell>
          <cell r="D45">
            <v>0</v>
          </cell>
          <cell r="E45" t="str">
            <v/>
          </cell>
          <cell r="J45" t="str">
            <v/>
          </cell>
          <cell r="M45" t="str">
            <v/>
          </cell>
        </row>
        <row r="46">
          <cell r="B46" t="str">
            <v>Всего</v>
          </cell>
          <cell r="D46">
            <v>153</v>
          </cell>
          <cell r="E46">
            <v>736458</v>
          </cell>
          <cell r="G46" t="str">
            <v>Всего</v>
          </cell>
          <cell r="K46">
            <v>0</v>
          </cell>
          <cell r="M46">
            <v>0</v>
          </cell>
        </row>
        <row r="48">
          <cell r="B48" t="str">
            <v>Итого:</v>
          </cell>
          <cell r="C48" t="str">
            <v>шесть миллионов тридцать восемь тысяч триста три рубля</v>
          </cell>
        </row>
        <row r="50">
          <cell r="C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00B0F0"/>
    <pageSetUpPr autoPageBreaks="0" fitToPage="1"/>
  </sheetPr>
  <dimension ref="A1:AJ99"/>
  <sheetViews>
    <sheetView showZeros="0" tabSelected="1" zoomScale="73" zoomScaleNormal="73" zoomScalePageLayoutView="50" workbookViewId="0">
      <pane ySplit="4" topLeftCell="A8" activePane="bottomLeft" state="frozen"/>
      <selection pane="bottomLeft" activeCell="G25" sqref="G25"/>
    </sheetView>
  </sheetViews>
  <sheetFormatPr defaultRowHeight="15"/>
  <cols>
    <col min="1" max="1" width="5.28515625" style="10" customWidth="1"/>
    <col min="2" max="2" width="6" style="10" customWidth="1"/>
    <col min="3" max="3" width="17.5703125" style="10" customWidth="1"/>
    <col min="4" max="4" width="21" style="10" customWidth="1"/>
    <col min="5" max="35" width="5.7109375" style="10" customWidth="1"/>
    <col min="36" max="36" width="10.7109375" style="10" customWidth="1"/>
    <col min="37" max="16384" width="9.140625" style="10"/>
  </cols>
  <sheetData>
    <row r="1" spans="1:36" ht="22.5">
      <c r="A1" s="1">
        <f>IFERROR(SEARCH("%",D1),IF(B1&lt;&gt;"",MAX($D1:D$50)+1,""))</f>
        <v>1</v>
      </c>
      <c r="B1" s="2">
        <f>[1]Начальная!C12</f>
        <v>42217</v>
      </c>
      <c r="C1" s="2"/>
      <c r="D1" s="3" t="str">
        <f>[1]Начальная!C10</f>
        <v>см. Хомич Н.Н.</v>
      </c>
      <c r="E1" s="4"/>
      <c r="F1" s="4"/>
      <c r="G1" s="5"/>
      <c r="H1" s="5"/>
      <c r="I1" s="6" t="s">
        <v>0</v>
      </c>
      <c r="J1" s="6"/>
      <c r="K1" s="6"/>
      <c r="L1" s="6"/>
      <c r="M1" s="6"/>
      <c r="N1" s="6"/>
      <c r="O1" s="7" t="s">
        <v>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9" t="s">
        <v>2</v>
      </c>
      <c r="AH1" s="9"/>
      <c r="AI1" s="9"/>
      <c r="AJ1" s="9"/>
    </row>
    <row r="2" spans="1:36">
      <c r="A2" s="1" t="str">
        <f>IFERROR(SEARCH("%",D2),IF(B2&lt;&gt;"",MAX($D2:D$50)+1,""))</f>
        <v/>
      </c>
      <c r="B2" s="8"/>
      <c r="C2" s="8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15.75">
      <c r="A3" s="1">
        <f>IFERROR(SEARCH("%",D3),IF(B3&lt;&gt;"",MAX($D3:D$50)+1,""))</f>
        <v>1</v>
      </c>
      <c r="B3" s="12" t="s">
        <v>3</v>
      </c>
      <c r="C3" s="13" t="s">
        <v>4</v>
      </c>
      <c r="D3" s="14"/>
      <c r="E3" s="15" t="s">
        <v>5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7" t="s">
        <v>6</v>
      </c>
    </row>
    <row r="4" spans="1:36" ht="20.100000000000001" customHeight="1">
      <c r="A4" s="1" t="str">
        <f>IFERROR(SEARCH("%",D4),IF(B4&lt;&gt;"",MAX($D4:D$50)+1,""))</f>
        <v/>
      </c>
      <c r="B4" s="18"/>
      <c r="C4" s="19"/>
      <c r="D4" s="20"/>
      <c r="E4" s="21">
        <f>[1]Начальная!C12</f>
        <v>42217</v>
      </c>
      <c r="F4" s="21">
        <f>E4+1</f>
        <v>42218</v>
      </c>
      <c r="G4" s="21">
        <f t="shared" ref="G4:AI4" si="0">F4+1</f>
        <v>42219</v>
      </c>
      <c r="H4" s="21">
        <f t="shared" si="0"/>
        <v>42220</v>
      </c>
      <c r="I4" s="21">
        <f t="shared" si="0"/>
        <v>42221</v>
      </c>
      <c r="J4" s="21">
        <f t="shared" si="0"/>
        <v>42222</v>
      </c>
      <c r="K4" s="21">
        <f t="shared" si="0"/>
        <v>42223</v>
      </c>
      <c r="L4" s="21">
        <f t="shared" si="0"/>
        <v>42224</v>
      </c>
      <c r="M4" s="21">
        <f t="shared" si="0"/>
        <v>42225</v>
      </c>
      <c r="N4" s="21">
        <f t="shared" si="0"/>
        <v>42226</v>
      </c>
      <c r="O4" s="21">
        <f t="shared" si="0"/>
        <v>42227</v>
      </c>
      <c r="P4" s="21">
        <f t="shared" si="0"/>
        <v>42228</v>
      </c>
      <c r="Q4" s="21">
        <f t="shared" si="0"/>
        <v>42229</v>
      </c>
      <c r="R4" s="21">
        <f t="shared" si="0"/>
        <v>42230</v>
      </c>
      <c r="S4" s="21">
        <f t="shared" si="0"/>
        <v>42231</v>
      </c>
      <c r="T4" s="21">
        <f t="shared" si="0"/>
        <v>42232</v>
      </c>
      <c r="U4" s="21">
        <f t="shared" si="0"/>
        <v>42233</v>
      </c>
      <c r="V4" s="21">
        <f t="shared" si="0"/>
        <v>42234</v>
      </c>
      <c r="W4" s="21">
        <f t="shared" si="0"/>
        <v>42235</v>
      </c>
      <c r="X4" s="21">
        <f t="shared" si="0"/>
        <v>42236</v>
      </c>
      <c r="Y4" s="21">
        <f t="shared" si="0"/>
        <v>42237</v>
      </c>
      <c r="Z4" s="21">
        <f t="shared" si="0"/>
        <v>42238</v>
      </c>
      <c r="AA4" s="21">
        <f t="shared" si="0"/>
        <v>42239</v>
      </c>
      <c r="AB4" s="21">
        <f t="shared" si="0"/>
        <v>42240</v>
      </c>
      <c r="AC4" s="21">
        <f t="shared" si="0"/>
        <v>42241</v>
      </c>
      <c r="AD4" s="21">
        <f t="shared" si="0"/>
        <v>42242</v>
      </c>
      <c r="AE4" s="21">
        <f t="shared" si="0"/>
        <v>42243</v>
      </c>
      <c r="AF4" s="21">
        <f t="shared" si="0"/>
        <v>42244</v>
      </c>
      <c r="AG4" s="21">
        <f t="shared" si="0"/>
        <v>42245</v>
      </c>
      <c r="AH4" s="21">
        <f t="shared" si="0"/>
        <v>42246</v>
      </c>
      <c r="AI4" s="21">
        <f t="shared" si="0"/>
        <v>42247</v>
      </c>
      <c r="AJ4" s="22"/>
    </row>
    <row r="5" spans="1:36" ht="20.100000000000001" customHeight="1">
      <c r="A5" s="10">
        <f>IF(ISERROR(SEARCH("%",D5)),IF(ISNUMBER(B5),MAX($A$4:A4)+1,""),"")</f>
        <v>1</v>
      </c>
      <c r="B5" s="23">
        <f>IFERROR(VLOOKUP(C5,[1]Список!$B$2:$C$150,2,0),"")</f>
        <v>465</v>
      </c>
      <c r="C5" s="24" t="s">
        <v>7</v>
      </c>
      <c r="D5" s="25" t="s">
        <v>8</v>
      </c>
      <c r="E5" s="26"/>
      <c r="F5" s="26"/>
      <c r="G5" s="26"/>
      <c r="H5" s="26"/>
      <c r="I5" s="26">
        <v>8</v>
      </c>
      <c r="J5" s="26"/>
      <c r="K5" s="26"/>
      <c r="L5" s="26"/>
      <c r="M5" s="26"/>
      <c r="N5" s="26"/>
      <c r="O5" s="26"/>
      <c r="P5" s="26">
        <v>7</v>
      </c>
      <c r="Q5" s="26">
        <v>7.5</v>
      </c>
      <c r="R5" s="26"/>
      <c r="S5" s="26"/>
      <c r="T5" s="26"/>
      <c r="U5" s="26"/>
      <c r="V5" s="26"/>
      <c r="W5" s="26"/>
      <c r="X5" s="26">
        <v>8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>
        <f t="array" ref="AJ5">IF(ISNA(SUM(IF(RIGHTB(D5)="%",TEXT(INDEX(E$5:AI5,MATCH(LEFTB(C5,SEARCH("%",D5)),(C$5:C5),),),"0;0;12")*E5:AI5%,E5:AI5))),"",SUM(IF(RIGHTB(D5)="%",TEXT(INDEX(E$5:AI5,MATCH(LEFTB(C5,SEARCH("%",D5)),(C$5:C5),),),"0;0;12")*E5:AI5%,E5:AI5)))</f>
        <v>30.5</v>
      </c>
    </row>
    <row r="6" spans="1:36" ht="20.100000000000001" customHeight="1">
      <c r="A6" s="10" t="str">
        <f>IF(ISERROR(SEARCH("%",D6)),IF(ISNUMBER(B6),MAX($A$4:A5)+1,""),"")</f>
        <v/>
      </c>
      <c r="B6" s="23">
        <f>IFERROR(VLOOKUP(C6,[1]Список!$B$2:$C$150,2,0),"")</f>
        <v>465</v>
      </c>
      <c r="C6" s="28" t="s">
        <v>7</v>
      </c>
      <c r="D6" s="29" t="s">
        <v>9</v>
      </c>
      <c r="E6" s="30"/>
      <c r="F6" s="30"/>
      <c r="G6" s="30"/>
      <c r="H6" s="30"/>
      <c r="I6" s="30"/>
      <c r="J6" s="30"/>
      <c r="K6" s="31"/>
      <c r="L6" s="30"/>
      <c r="M6" s="31"/>
      <c r="N6" s="30"/>
      <c r="O6" s="26"/>
      <c r="P6" s="30"/>
      <c r="Q6" s="30"/>
      <c r="R6" s="30"/>
      <c r="S6" s="30"/>
      <c r="T6" s="30"/>
      <c r="U6" s="30"/>
      <c r="V6" s="26"/>
      <c r="W6" s="26"/>
      <c r="X6" s="30"/>
      <c r="Y6" s="31"/>
      <c r="Z6" s="30"/>
      <c r="AA6" s="31"/>
      <c r="AB6" s="30"/>
      <c r="AC6" s="31"/>
      <c r="AD6" s="30"/>
      <c r="AE6" s="31"/>
      <c r="AF6" s="30"/>
      <c r="AG6" s="31"/>
      <c r="AH6" s="30"/>
      <c r="AI6" s="32"/>
      <c r="AJ6" s="27">
        <f t="array" ref="AJ6">IF(ISNA(SUM(IF(RIGHTB(D6)="%",TEXT(INDEX(E$5:AI6,MATCH(LEFTB(C6,SEARCH("%",D6)),(C$5:C6),),),"0;0;12")*E6:AI6%,E6:AI6))),"",SUM(IF(RIGHTB(D6)="%",TEXT(INDEX(E$5:AI6,MATCH(LEFTB(C6,SEARCH("%",D6)),(C$5:C6),),),"0;0;12")*E6:AI6%,E6:AI6)))</f>
        <v>0</v>
      </c>
    </row>
    <row r="7" spans="1:36" ht="20.100000000000001" customHeight="1">
      <c r="A7" s="10" t="str">
        <f>IF(ISERROR(SEARCH("%",D7)),IF(ISNUMBER(B7),MAX($A$4:A6)+1,""),"")</f>
        <v/>
      </c>
      <c r="B7" s="23" t="str">
        <f>IFERROR(VLOOKUP(C7,[1]Список!$B$2:$C$150,2,0),"")</f>
        <v/>
      </c>
      <c r="C7" s="28"/>
      <c r="D7" s="29"/>
      <c r="E7" s="26"/>
      <c r="F7" s="26"/>
      <c r="G7" s="33"/>
      <c r="H7" s="26"/>
      <c r="I7" s="33"/>
      <c r="J7" s="26"/>
      <c r="K7" s="33"/>
      <c r="L7" s="26"/>
      <c r="M7" s="33"/>
      <c r="N7" s="26"/>
      <c r="O7" s="26"/>
      <c r="P7" s="26"/>
      <c r="Q7" s="33"/>
      <c r="R7" s="26"/>
      <c r="S7" s="33"/>
      <c r="T7" s="26"/>
      <c r="U7" s="33"/>
      <c r="V7" s="26"/>
      <c r="W7" s="26"/>
      <c r="X7" s="26"/>
      <c r="Y7" s="33"/>
      <c r="Z7" s="26"/>
      <c r="AA7" s="33"/>
      <c r="AB7" s="26"/>
      <c r="AC7" s="33"/>
      <c r="AD7" s="26"/>
      <c r="AE7" s="33"/>
      <c r="AF7" s="26"/>
      <c r="AG7" s="33"/>
      <c r="AH7" s="26"/>
      <c r="AI7" s="34"/>
      <c r="AJ7" s="27">
        <f t="array" ref="AJ7">IF(ISNA(SUM(IF(RIGHTB(D7)="%",TEXT(INDEX(E$5:AI7,MATCH(LEFTB(C7,SEARCH("%",D7)),(C$5:C7),),),"0;0;12")*E7:AI7%,E7:AI7))),"",SUM(IF(RIGHTB(D7)="%",TEXT(INDEX(E$5:AI7,MATCH(LEFTB(C7,SEARCH("%",D7)),(C$5:C7),),),"0;0;12")*E7:AI7%,E7:AI7)))</f>
        <v>0</v>
      </c>
    </row>
    <row r="8" spans="1:36" ht="20.100000000000001" customHeight="1">
      <c r="A8" s="10" t="str">
        <f>IF(ISERROR(SEARCH("%",D8)),IF(ISNUMBER(B8),MAX($A$4:A7)+1,""),"")</f>
        <v/>
      </c>
      <c r="B8" s="23" t="str">
        <f>IFERROR(VLOOKUP(C8,[1]Список!$B$2:$C$150,2,0),"")</f>
        <v/>
      </c>
      <c r="C8" s="28"/>
      <c r="D8" s="29"/>
      <c r="E8" s="35"/>
      <c r="F8" s="26"/>
      <c r="G8" s="35"/>
      <c r="H8" s="35"/>
      <c r="I8" s="35"/>
      <c r="J8" s="35"/>
      <c r="K8" s="35"/>
      <c r="L8" s="35"/>
      <c r="M8" s="35"/>
      <c r="N8" s="35"/>
      <c r="O8" s="26"/>
      <c r="P8" s="35"/>
      <c r="Q8" s="35"/>
      <c r="R8" s="35"/>
      <c r="S8" s="35"/>
      <c r="T8" s="35"/>
      <c r="U8" s="36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7">
        <f t="array" ref="AJ8">IF(ISNA(SUM(IF(RIGHTB(D8)="%",TEXT(INDEX(E$5:AI8,MATCH(LEFTB(C8,SEARCH("%",D8)),(C$5:C8),),),"0;0;12")*E8:AI8%,E8:AI8))),"",SUM(IF(RIGHTB(D8)="%",TEXT(INDEX(E$5:AI8,MATCH(LEFTB(C8,SEARCH("%",D8)),(C$5:C8),),),"0;0;12")*E8:AI8%,E8:AI8)))</f>
        <v>0</v>
      </c>
    </row>
    <row r="9" spans="1:36" ht="20.100000000000001" customHeight="1">
      <c r="A9" s="10">
        <f>IF(ISERROR(SEARCH("%",D9)),IF(ISNUMBER(B9),MAX($A$4:A8)+1,""),"")</f>
        <v>2</v>
      </c>
      <c r="B9" s="23">
        <f>IFERROR(VLOOKUP(C9,[1]Список!$B$2:$C$150,2,0),"")</f>
        <v>761</v>
      </c>
      <c r="C9" s="28" t="s">
        <v>10</v>
      </c>
      <c r="D9" s="29" t="s">
        <v>8</v>
      </c>
      <c r="E9" s="26"/>
      <c r="F9" s="26"/>
      <c r="G9" s="26"/>
      <c r="H9" s="26"/>
      <c r="I9" s="26">
        <v>12</v>
      </c>
      <c r="J9" s="26"/>
      <c r="K9" s="26"/>
      <c r="L9" s="26">
        <v>12</v>
      </c>
      <c r="M9" s="26">
        <v>12</v>
      </c>
      <c r="N9" s="26"/>
      <c r="O9" s="26"/>
      <c r="P9" s="26">
        <v>9.5</v>
      </c>
      <c r="Q9" s="26">
        <v>11.5</v>
      </c>
      <c r="R9" s="26"/>
      <c r="S9" s="26"/>
      <c r="T9" s="26"/>
      <c r="U9" s="37">
        <v>12</v>
      </c>
      <c r="V9" s="26"/>
      <c r="W9" s="26"/>
      <c r="X9" s="26">
        <v>12</v>
      </c>
      <c r="Y9" s="26">
        <v>11</v>
      </c>
      <c r="Z9" s="26"/>
      <c r="AA9" s="26"/>
      <c r="AB9" s="26">
        <v>12</v>
      </c>
      <c r="AC9" s="26">
        <v>12</v>
      </c>
      <c r="AD9" s="26"/>
      <c r="AE9" s="26"/>
      <c r="AF9" s="26"/>
      <c r="AG9" s="26"/>
      <c r="AH9" s="26"/>
      <c r="AI9" s="26"/>
      <c r="AJ9" s="27">
        <f t="array" ref="AJ9">IF(ISNA(SUM(IF(RIGHTB(D9)="%",TEXT(INDEX(E$5:AI9,MATCH(LEFTB(C9,SEARCH("%",D9)),(C$5:C9),),),"0;0;12")*E9:AI9%,E9:AI9))),"",SUM(IF(RIGHTB(D9)="%",TEXT(INDEX(E$5:AI9,MATCH(LEFTB(C9,SEARCH("%",D9)),(C$5:C9),),),"0;0;12")*E9:AI9%,E9:AI9)))</f>
        <v>116</v>
      </c>
    </row>
    <row r="10" spans="1:36" ht="20.100000000000001" customHeight="1">
      <c r="A10" s="10" t="str">
        <f>IF(ISERROR(SEARCH("%",D10)),IF(ISNUMBER(B10),MAX($A$4:A9)+1,""),"")</f>
        <v/>
      </c>
      <c r="B10" s="23">
        <f>IFERROR(VLOOKUP(C10,[1]Список!$B$2:$C$150,2,0),"")</f>
        <v>761</v>
      </c>
      <c r="C10" s="28" t="s">
        <v>10</v>
      </c>
      <c r="D10" s="29" t="s">
        <v>11</v>
      </c>
      <c r="E10" s="26"/>
      <c r="F10" s="26"/>
      <c r="G10" s="26"/>
      <c r="H10" s="26"/>
      <c r="I10" s="26">
        <v>50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3"/>
      <c r="V10" s="26"/>
      <c r="W10" s="33"/>
      <c r="X10" s="26"/>
      <c r="Y10" s="33"/>
      <c r="Z10" s="26"/>
      <c r="AA10" s="33"/>
      <c r="AB10" s="26"/>
      <c r="AC10" s="33"/>
      <c r="AD10" s="26"/>
      <c r="AE10" s="33"/>
      <c r="AF10" s="26"/>
      <c r="AG10" s="33"/>
      <c r="AH10" s="26"/>
      <c r="AI10" s="34"/>
      <c r="AJ10" s="27">
        <f t="array" ref="AJ10">IF(ISNA(SUM(IF(RIGHTB(D10)="%",TEXT(INDEX(E$5:AI10,MATCH(LEFTB(C10,SEARCH("%",D10)),(C$5:C10),),),"0;0;12")*E10:AI10%,E10:AI10))),"",SUM(IF(RIGHTB(D10)="%",TEXT(INDEX(E$5:AI10,MATCH(LEFTB(C10,SEARCH("%",D10)),(C$5:C10),),),"0;0;12")*E10:AI10%,E10:AI10)))</f>
        <v>6</v>
      </c>
    </row>
    <row r="11" spans="1:36" ht="20.100000000000001" customHeight="1">
      <c r="A11" s="10" t="str">
        <f>IF(ISERROR(SEARCH("%",D11)),IF(ISNUMBER(B11),MAX($A$4:A10)+1,""),"")</f>
        <v/>
      </c>
      <c r="B11" s="23" t="str">
        <f>IFERROR(VLOOKUP(C11,[1]Список!$B$2:$C$150,2,0),"")</f>
        <v/>
      </c>
      <c r="C11" s="28"/>
      <c r="D11" s="25"/>
      <c r="E11" s="30"/>
      <c r="F11" s="26"/>
      <c r="G11" s="31"/>
      <c r="H11" s="30"/>
      <c r="I11" s="31"/>
      <c r="J11" s="30"/>
      <c r="K11" s="31"/>
      <c r="L11" s="30"/>
      <c r="M11" s="31"/>
      <c r="N11" s="30"/>
      <c r="O11" s="26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2"/>
      <c r="AJ11" s="27">
        <f t="array" ref="AJ11">IF(ISNA(SUM(IF(RIGHTB(D11)="%",TEXT(INDEX(E$5:AI11,MATCH(LEFTB(C11,SEARCH("%",D11)),(C$5:C11),),),"0;0;12")*E11:AI11%,E11:AI11))),"",SUM(IF(RIGHTB(D11)="%",TEXT(INDEX(E$5:AI11,MATCH(LEFTB(C11,SEARCH("%",D11)),(C$5:C11),),),"0;0;12")*E11:AI11%,E11:AI11)))</f>
        <v>0</v>
      </c>
    </row>
    <row r="12" spans="1:36" ht="20.100000000000001" customHeight="1">
      <c r="A12" s="10" t="str">
        <f>IF(ISERROR(SEARCH("%",D12)),IF(ISNUMBER(B12),MAX($A$4:A11)+1,""),"")</f>
        <v/>
      </c>
      <c r="B12" s="23" t="str">
        <f>IFERROR(VLOOKUP(C12,[1]Список!$B$2:$C$150,2,0),"")</f>
        <v/>
      </c>
      <c r="C12" s="28"/>
      <c r="D12" s="29"/>
      <c r="E12" s="26"/>
      <c r="F12" s="26"/>
      <c r="G12" s="33"/>
      <c r="H12" s="26"/>
      <c r="I12" s="33"/>
      <c r="J12" s="26"/>
      <c r="K12" s="33"/>
      <c r="L12" s="26"/>
      <c r="M12" s="33"/>
      <c r="N12" s="26"/>
      <c r="O12" s="26"/>
      <c r="P12" s="26"/>
      <c r="Q12" s="33"/>
      <c r="R12" s="26"/>
      <c r="S12" s="33"/>
      <c r="T12" s="26"/>
      <c r="U12" s="33"/>
      <c r="V12" s="26"/>
      <c r="W12" s="33"/>
      <c r="X12" s="26"/>
      <c r="Y12" s="33"/>
      <c r="Z12" s="26"/>
      <c r="AA12" s="33"/>
      <c r="AB12" s="26"/>
      <c r="AC12" s="33"/>
      <c r="AD12" s="26"/>
      <c r="AE12" s="33"/>
      <c r="AF12" s="26"/>
      <c r="AG12" s="26"/>
      <c r="AH12" s="26"/>
      <c r="AI12" s="34"/>
      <c r="AJ12" s="27">
        <f t="array" ref="AJ12">IF(ISNA(SUM(IF(RIGHTB(D12)="%",TEXT(INDEX(E$5:AI12,MATCH(LEFTB(C12,SEARCH("%",D12)),(C$5:C12),),),"0;0;12")*E12:AI12%,E12:AI12))),"",SUM(IF(RIGHTB(D12)="%",TEXT(INDEX(E$5:AI12,MATCH(LEFTB(C12,SEARCH("%",D12)),(C$5:C12),),),"0;0;12")*E12:AI12%,E12:AI12)))</f>
        <v>0</v>
      </c>
    </row>
    <row r="13" spans="1:36" ht="20.100000000000001" customHeight="1">
      <c r="A13" s="10">
        <f>IF(ISERROR(SEARCH("%",D13)),IF(ISNUMBER(B13),MAX($A$4:A12)+1,""),"")</f>
        <v>3</v>
      </c>
      <c r="B13" s="23">
        <f>IFERROR(VLOOKUP(C13,[1]Список!$B$2:$C$150,2,0),"")</f>
        <v>1674</v>
      </c>
      <c r="C13" s="28" t="s">
        <v>12</v>
      </c>
      <c r="D13" s="29" t="s">
        <v>13</v>
      </c>
      <c r="E13" s="26"/>
      <c r="F13" s="26"/>
      <c r="G13" s="31"/>
      <c r="H13" s="30">
        <v>12</v>
      </c>
      <c r="I13" s="31">
        <v>12</v>
      </c>
      <c r="J13" s="30"/>
      <c r="K13" s="31"/>
      <c r="L13" s="30">
        <v>12</v>
      </c>
      <c r="M13" s="31">
        <v>12</v>
      </c>
      <c r="N13" s="30"/>
      <c r="O13" s="26"/>
      <c r="P13" s="30">
        <v>9.5</v>
      </c>
      <c r="Q13" s="31">
        <v>11.5</v>
      </c>
      <c r="R13" s="30"/>
      <c r="S13" s="31"/>
      <c r="T13" s="30">
        <v>12</v>
      </c>
      <c r="U13" s="31">
        <v>12</v>
      </c>
      <c r="V13" s="30"/>
      <c r="W13" s="31"/>
      <c r="X13" s="30">
        <v>12</v>
      </c>
      <c r="Y13" s="31">
        <v>11</v>
      </c>
      <c r="Z13" s="30"/>
      <c r="AA13" s="31"/>
      <c r="AB13" s="30">
        <v>12</v>
      </c>
      <c r="AC13" s="31">
        <v>12</v>
      </c>
      <c r="AD13" s="30"/>
      <c r="AE13" s="31"/>
      <c r="AF13" s="30"/>
      <c r="AG13" s="31"/>
      <c r="AH13" s="30"/>
      <c r="AI13" s="32"/>
      <c r="AJ13" s="27">
        <f t="array" ref="AJ13">IF(ISNA(SUM(IF(RIGHTB(D13)="%",TEXT(INDEX(E$5:AI13,MATCH(LEFTB(C13,SEARCH("%",D13)),(C$5:C13),),),"0;0;12")*E13:AI13%,E13:AI13))),"",SUM(IF(RIGHTB(D13)="%",TEXT(INDEX(E$5:AI13,MATCH(LEFTB(C13,SEARCH("%",D13)),(C$5:C13),),),"0;0;12")*E13:AI13%,E13:AI13)))</f>
        <v>140</v>
      </c>
    </row>
    <row r="14" spans="1:36" ht="20.100000000000001" customHeight="1">
      <c r="A14" s="10" t="str">
        <f>IF(ISERROR(SEARCH("%",D14)),IF(ISNUMBER(B14),MAX($A$4:A13)+1,""),"")</f>
        <v/>
      </c>
      <c r="B14" s="23" t="str">
        <f>IFERROR(VLOOKUP(C14,[1]Список!$B$2:$C$150,2,0),"")</f>
        <v/>
      </c>
      <c r="C14" s="28"/>
      <c r="D14" s="29"/>
      <c r="E14" s="26"/>
      <c r="F14" s="26"/>
      <c r="G14" s="33"/>
      <c r="H14" s="26"/>
      <c r="I14" s="33"/>
      <c r="J14" s="26"/>
      <c r="K14" s="33"/>
      <c r="L14" s="26"/>
      <c r="M14" s="33"/>
      <c r="N14" s="26"/>
      <c r="O14" s="26"/>
      <c r="P14" s="26"/>
      <c r="Q14" s="33"/>
      <c r="R14" s="26"/>
      <c r="S14" s="33"/>
      <c r="T14" s="26"/>
      <c r="U14" s="33"/>
      <c r="V14" s="26"/>
      <c r="W14" s="33"/>
      <c r="X14" s="26"/>
      <c r="Y14" s="33"/>
      <c r="Z14" s="26"/>
      <c r="AA14" s="33"/>
      <c r="AB14" s="26"/>
      <c r="AC14" s="33"/>
      <c r="AD14" s="26"/>
      <c r="AE14" s="33"/>
      <c r="AF14" s="26"/>
      <c r="AG14" s="33"/>
      <c r="AH14" s="26"/>
      <c r="AI14" s="34"/>
      <c r="AJ14" s="27">
        <f t="array" ref="AJ14">IF(ISNA(SUM(IF(RIGHTB(D14)="%",TEXT(INDEX(E$5:AI14,MATCH(LEFTB(C14,SEARCH("%",D14)),(C$5:C14),),),"0;0;12")*E14:AI14%,E14:AI14))),"",SUM(IF(RIGHTB(D14)="%",TEXT(INDEX(E$5:AI14,MATCH(LEFTB(C14,SEARCH("%",D14)),(C$5:C14),),),"0;0;12")*E14:AI14%,E14:AI14)))</f>
        <v>0</v>
      </c>
    </row>
    <row r="15" spans="1:36" ht="20.100000000000001" customHeight="1">
      <c r="A15" s="10" t="str">
        <f>IF(ISERROR(SEARCH("%",D15)),IF(ISNUMBER(B15),MAX($A$4:A14)+1,""),"")</f>
        <v/>
      </c>
      <c r="B15" s="23" t="str">
        <f>IFERROR(VLOOKUP(C15,[1]Список!$B$2:$C$150,2,0),"")</f>
        <v/>
      </c>
      <c r="C15" s="28"/>
      <c r="D15" s="29"/>
      <c r="E15" s="26"/>
      <c r="F15" s="26"/>
      <c r="G15" s="33"/>
      <c r="H15" s="26"/>
      <c r="I15" s="33"/>
      <c r="J15" s="26"/>
      <c r="K15" s="33"/>
      <c r="L15" s="26"/>
      <c r="M15" s="33"/>
      <c r="N15" s="26"/>
      <c r="O15" s="26"/>
      <c r="P15" s="26"/>
      <c r="Q15" s="33"/>
      <c r="R15" s="26"/>
      <c r="S15" s="33"/>
      <c r="T15" s="26"/>
      <c r="U15" s="33"/>
      <c r="V15" s="26"/>
      <c r="W15" s="33"/>
      <c r="X15" s="26"/>
      <c r="Y15" s="33"/>
      <c r="Z15" s="26"/>
      <c r="AA15" s="33"/>
      <c r="AB15" s="26"/>
      <c r="AC15" s="33"/>
      <c r="AD15" s="26"/>
      <c r="AE15" s="33"/>
      <c r="AF15" s="26"/>
      <c r="AG15" s="33"/>
      <c r="AH15" s="26"/>
      <c r="AI15" s="34"/>
      <c r="AJ15" s="27">
        <f t="array" ref="AJ15">IF(ISNA(SUM(IF(RIGHTB(D15)="%",TEXT(INDEX(E$5:AI15,MATCH(LEFTB(C15,SEARCH("%",D15)),(C$5:C15),),),"0;0;12")*E15:AI15%,E15:AI15))),"",SUM(IF(RIGHTB(D15)="%",TEXT(INDEX(E$5:AI15,MATCH(LEFTB(C15,SEARCH("%",D15)),(C$5:C15),),),"0;0;12")*E15:AI15%,E15:AI15)))</f>
        <v>0</v>
      </c>
    </row>
    <row r="16" spans="1:36" ht="20.100000000000001" customHeight="1">
      <c r="A16" s="10" t="str">
        <f>IF(ISERROR(SEARCH("%",D16)),IF(ISNUMBER(B16),MAX($A$4:A15)+1,""),"")</f>
        <v/>
      </c>
      <c r="B16" s="23" t="str">
        <f>IFERROR(VLOOKUP(C16,[1]Список!$B$2:$C$150,2,0),"")</f>
        <v/>
      </c>
      <c r="C16" s="28"/>
      <c r="D16" s="25"/>
      <c r="E16" s="26"/>
      <c r="F16" s="26"/>
      <c r="G16" s="33"/>
      <c r="H16" s="26"/>
      <c r="I16" s="33"/>
      <c r="J16" s="26"/>
      <c r="K16" s="33"/>
      <c r="L16" s="26"/>
      <c r="M16" s="33"/>
      <c r="N16" s="26"/>
      <c r="O16" s="26"/>
      <c r="P16" s="26"/>
      <c r="Q16" s="33"/>
      <c r="R16" s="26"/>
      <c r="S16" s="33"/>
      <c r="T16" s="26"/>
      <c r="U16" s="33"/>
      <c r="V16" s="26"/>
      <c r="W16" s="33"/>
      <c r="X16" s="26"/>
      <c r="Y16" s="33"/>
      <c r="Z16" s="26"/>
      <c r="AA16" s="33"/>
      <c r="AB16" s="26"/>
      <c r="AC16" s="33"/>
      <c r="AD16" s="26"/>
      <c r="AE16" s="33"/>
      <c r="AF16" s="26"/>
      <c r="AG16" s="33"/>
      <c r="AH16" s="26"/>
      <c r="AI16" s="34"/>
      <c r="AJ16" s="27">
        <f t="array" ref="AJ16">IF(ISNA(SUM(IF(RIGHTB(D16)="%",TEXT(INDEX(E$5:AI16,MATCH(LEFTB(C16,SEARCH("%",D16)),(C$5:C16),),),"0;0;12")*E16:AI16%,E16:AI16))),"",SUM(IF(RIGHTB(D16)="%",TEXT(INDEX(E$5:AI16,MATCH(LEFTB(C16,SEARCH("%",D16)),(C$5:C16),),),"0;0;12")*E16:AI16%,E16:AI16)))</f>
        <v>0</v>
      </c>
    </row>
    <row r="17" spans="1:36" ht="20.100000000000001" customHeight="1">
      <c r="A17" s="10">
        <f>IF(ISERROR(SEARCH("%",D17)),IF(ISNUMBER(B17),MAX($A$4:A16)+1,""),"")</f>
        <v>4</v>
      </c>
      <c r="B17" s="23">
        <f>IFERROR(VLOOKUP(C17,[1]Список!$B$2:$C$150,2,0),"")</f>
        <v>1179</v>
      </c>
      <c r="C17" s="28" t="s">
        <v>14</v>
      </c>
      <c r="D17" s="29" t="s">
        <v>15</v>
      </c>
      <c r="E17" s="26"/>
      <c r="F17" s="26"/>
      <c r="G17" s="31"/>
      <c r="H17" s="30"/>
      <c r="I17" s="31">
        <v>12</v>
      </c>
      <c r="J17" s="30"/>
      <c r="K17" s="31"/>
      <c r="L17" s="30">
        <v>12</v>
      </c>
      <c r="M17" s="31">
        <v>12</v>
      </c>
      <c r="N17" s="30"/>
      <c r="O17" s="26"/>
      <c r="P17" s="30">
        <v>9.5</v>
      </c>
      <c r="Q17" s="31">
        <v>11.5</v>
      </c>
      <c r="R17" s="30"/>
      <c r="S17" s="31"/>
      <c r="T17" s="30"/>
      <c r="U17" s="31">
        <v>12</v>
      </c>
      <c r="V17" s="30"/>
      <c r="W17" s="31"/>
      <c r="X17" s="30">
        <v>12</v>
      </c>
      <c r="Y17" s="31">
        <v>11</v>
      </c>
      <c r="Z17" s="30"/>
      <c r="AA17" s="31"/>
      <c r="AB17" s="30">
        <v>12</v>
      </c>
      <c r="AC17" s="31">
        <v>12</v>
      </c>
      <c r="AD17" s="30"/>
      <c r="AE17" s="31"/>
      <c r="AF17" s="30"/>
      <c r="AG17" s="31"/>
      <c r="AH17" s="30"/>
      <c r="AI17" s="32"/>
      <c r="AJ17" s="27">
        <f t="array" ref="AJ17">IF(ISNA(SUM(IF(RIGHTB(D17)="%",TEXT(INDEX(E$5:AI17,MATCH(LEFTB(C17,SEARCH("%",D17)),(C$5:C17),),),"0;0;12")*E17:AI17%,E17:AI17))),"",SUM(IF(RIGHTB(D17)="%",TEXT(INDEX(E$5:AI17,MATCH(LEFTB(C17,SEARCH("%",D17)),(C$5:C17),),),"0;0;12")*E17:AI17%,E17:AI17)))</f>
        <v>116</v>
      </c>
    </row>
    <row r="18" spans="1:36" ht="20.100000000000001" customHeight="1">
      <c r="A18" s="10" t="str">
        <f>IF(ISERROR(SEARCH("%",D18)),IF(ISNUMBER(B18),MAX($A$4:A17)+1,""),"")</f>
        <v/>
      </c>
      <c r="B18" s="23">
        <f>IFERROR(VLOOKUP(C18,[1]Список!$B$2:$C$150,2,0),"")</f>
        <v>1179</v>
      </c>
      <c r="C18" s="28" t="s">
        <v>14</v>
      </c>
      <c r="D18" s="29" t="s">
        <v>11</v>
      </c>
      <c r="E18" s="26"/>
      <c r="F18" s="26"/>
      <c r="G18" s="33"/>
      <c r="H18" s="26"/>
      <c r="I18" s="33">
        <v>50</v>
      </c>
      <c r="J18" s="26"/>
      <c r="K18" s="33"/>
      <c r="L18" s="26"/>
      <c r="M18" s="33"/>
      <c r="N18" s="26"/>
      <c r="O18" s="26"/>
      <c r="P18" s="26"/>
      <c r="Q18" s="33"/>
      <c r="R18" s="26"/>
      <c r="S18" s="33"/>
      <c r="T18" s="26"/>
      <c r="U18" s="33"/>
      <c r="V18" s="26"/>
      <c r="W18" s="33"/>
      <c r="X18" s="26"/>
      <c r="Y18" s="33"/>
      <c r="Z18" s="26"/>
      <c r="AA18" s="33"/>
      <c r="AB18" s="26"/>
      <c r="AC18" s="33"/>
      <c r="AD18" s="26"/>
      <c r="AE18" s="33"/>
      <c r="AF18" s="26"/>
      <c r="AG18" s="33"/>
      <c r="AH18" s="26"/>
      <c r="AI18" s="34"/>
      <c r="AJ18" s="27">
        <f t="array" ref="AJ18">IF(ISNA(SUM(IF(RIGHTB(D18)="%",TEXT(INDEX(E$5:AI18,MATCH(LEFTB(C18,SEARCH("%",D18)),(C$5:C18),),),"0;0;12")*E18:AI18%,E18:AI18))),"",SUM(IF(RIGHTB(D18)="%",TEXT(INDEX(E$5:AI18,MATCH(LEFTB(C18,SEARCH("%",D18)),(C$5:C18),),),"0;0;12")*E18:AI18%,E18:AI18)))</f>
        <v>6</v>
      </c>
    </row>
    <row r="19" spans="1:36" ht="20.100000000000001" customHeight="1">
      <c r="A19" s="10" t="str">
        <f>IF(ISERROR(SEARCH("%",D19)),IF(ISNUMBER(B19),MAX($A$4:A18)+1,""),"")</f>
        <v/>
      </c>
      <c r="B19" s="23">
        <f>IFERROR(VLOOKUP(C19,[1]Список!$B$2:$C$150,2,0),"")</f>
        <v>1179</v>
      </c>
      <c r="C19" s="28" t="s">
        <v>14</v>
      </c>
      <c r="D19" s="29" t="s">
        <v>16</v>
      </c>
      <c r="E19" s="26"/>
      <c r="F19" s="26"/>
      <c r="G19" s="31"/>
      <c r="H19" s="30"/>
      <c r="I19" s="31"/>
      <c r="J19" s="30"/>
      <c r="K19" s="31"/>
      <c r="L19" s="30">
        <v>50</v>
      </c>
      <c r="M19" s="31">
        <v>50</v>
      </c>
      <c r="N19" s="30"/>
      <c r="O19" s="26"/>
      <c r="P19" s="30">
        <v>50</v>
      </c>
      <c r="Q19" s="31">
        <v>50</v>
      </c>
      <c r="R19" s="30"/>
      <c r="S19" s="31"/>
      <c r="T19" s="30"/>
      <c r="U19" s="31">
        <v>50</v>
      </c>
      <c r="V19" s="30"/>
      <c r="W19" s="31"/>
      <c r="X19" s="30">
        <v>50</v>
      </c>
      <c r="Y19" s="31">
        <v>50</v>
      </c>
      <c r="Z19" s="30"/>
      <c r="AA19" s="31"/>
      <c r="AB19" s="30">
        <v>50</v>
      </c>
      <c r="AC19" s="31">
        <v>50</v>
      </c>
      <c r="AD19" s="30"/>
      <c r="AE19" s="31"/>
      <c r="AF19" s="30"/>
      <c r="AG19" s="31"/>
      <c r="AH19" s="30"/>
      <c r="AI19" s="32"/>
      <c r="AJ19" s="27">
        <f t="array" ref="AJ19">IF(ISNA(SUM(IF(RIGHTB(D19)="%",TEXT(INDEX(E$5:AI19,MATCH(LEFTB(C19,SEARCH("%",D19)),(C$5:C19),),),"0;0;12")*E19:AI19%,E19:AI19))),"",SUM(IF(RIGHTB(D19)="%",TEXT(INDEX(E$5:AI19,MATCH(LEFTB(C19,SEARCH("%",D19)),(C$5:C19),),),"0;0;12")*E19:AI19%,E19:AI19)))</f>
        <v>52.5</v>
      </c>
    </row>
    <row r="20" spans="1:36" ht="20.100000000000001" customHeight="1">
      <c r="A20" s="10" t="str">
        <f>IF(ISERROR(SEARCH("%",D20)),IF(ISNUMBER(B20),MAX($A$4:A19)+1,""),"")</f>
        <v/>
      </c>
      <c r="B20" s="23" t="str">
        <f>IFERROR(VLOOKUP(C20,[1]Список!$B$2:$C$150,2,0),"")</f>
        <v/>
      </c>
      <c r="C20" s="28"/>
      <c r="D20" s="29"/>
      <c r="E20" s="26"/>
      <c r="F20" s="26"/>
      <c r="G20" s="33"/>
      <c r="H20" s="26"/>
      <c r="I20" s="33"/>
      <c r="J20" s="26"/>
      <c r="K20" s="33"/>
      <c r="L20" s="26"/>
      <c r="M20" s="33"/>
      <c r="N20" s="26"/>
      <c r="O20" s="26"/>
      <c r="P20" s="26"/>
      <c r="Q20" s="33"/>
      <c r="R20" s="26"/>
      <c r="S20" s="33"/>
      <c r="T20" s="26"/>
      <c r="U20" s="33"/>
      <c r="V20" s="26"/>
      <c r="W20" s="33"/>
      <c r="X20" s="26"/>
      <c r="Y20" s="33"/>
      <c r="Z20" s="26"/>
      <c r="AA20" s="33"/>
      <c r="AB20" s="26"/>
      <c r="AC20" s="33"/>
      <c r="AD20" s="26"/>
      <c r="AE20" s="33"/>
      <c r="AF20" s="26"/>
      <c r="AG20" s="33"/>
      <c r="AH20" s="26"/>
      <c r="AI20" s="34"/>
      <c r="AJ20" s="27">
        <f t="array" ref="AJ20">IF(ISNA(SUM(IF(RIGHTB(D20)="%",TEXT(INDEX(E$5:AI20,MATCH(LEFTB(C20,SEARCH("%",D20)),(C$5:C20),),),"0;0;12")*E20:AI20%,E20:AI20))),"",SUM(IF(RIGHTB(D20)="%",TEXT(INDEX(E$5:AI20,MATCH(LEFTB(C20,SEARCH("%",D20)),(C$5:C20),),),"0;0;12")*E20:AI20%,E20:AI20)))</f>
        <v>0</v>
      </c>
    </row>
    <row r="21" spans="1:36" ht="20.100000000000001" customHeight="1">
      <c r="A21" s="10">
        <f>IF(ISERROR(SEARCH("%",D21)),IF(ISNUMBER(B21),MAX($A$4:A20)+1,""),"")</f>
        <v>5</v>
      </c>
      <c r="B21" s="23">
        <f>IFERROR(VLOOKUP(C21,[1]Список!$B$2:$C$150,2,0),"")</f>
        <v>1291</v>
      </c>
      <c r="C21" s="28" t="s">
        <v>17</v>
      </c>
      <c r="D21" s="29" t="s">
        <v>18</v>
      </c>
      <c r="E21" s="30"/>
      <c r="F21" s="26"/>
      <c r="G21" s="31"/>
      <c r="H21" s="30"/>
      <c r="I21" s="26"/>
      <c r="J21" s="26"/>
      <c r="K21" s="26"/>
      <c r="L21" s="26">
        <v>12</v>
      </c>
      <c r="M21" s="26">
        <v>12</v>
      </c>
      <c r="N21" s="26"/>
      <c r="O21" s="26"/>
      <c r="P21" s="26">
        <v>9.5</v>
      </c>
      <c r="Q21" s="26">
        <v>11.5</v>
      </c>
      <c r="R21" s="26"/>
      <c r="S21" s="26"/>
      <c r="T21" s="26"/>
      <c r="U21" s="26">
        <v>12</v>
      </c>
      <c r="V21" s="26"/>
      <c r="W21" s="26"/>
      <c r="X21" s="26">
        <v>12</v>
      </c>
      <c r="Y21" s="26">
        <v>11</v>
      </c>
      <c r="Z21" s="26"/>
      <c r="AA21" s="26"/>
      <c r="AB21" s="26">
        <v>12</v>
      </c>
      <c r="AC21" s="26">
        <v>12</v>
      </c>
      <c r="AD21" s="26"/>
      <c r="AE21" s="31"/>
      <c r="AF21" s="30"/>
      <c r="AG21" s="31"/>
      <c r="AH21" s="30"/>
      <c r="AI21" s="32"/>
      <c r="AJ21" s="27">
        <f t="array" ref="AJ21">IF(ISNA(SUM(IF(RIGHTB(D21)="%",TEXT(INDEX(E$5:AI21,MATCH(LEFTB(C21,SEARCH("%",D21)),(C$5:C21),),),"0;0;12")*E21:AI21%,E21:AI21))),"",SUM(IF(RIGHTB(D21)="%",TEXT(INDEX(E$5:AI21,MATCH(LEFTB(C21,SEARCH("%",D21)),(C$5:C21),),),"0;0;12")*E21:AI21%,E21:AI21)))</f>
        <v>104</v>
      </c>
    </row>
    <row r="22" spans="1:36" ht="20.100000000000001" customHeight="1">
      <c r="A22" s="10" t="str">
        <f>IF(ISERROR(SEARCH("%",D22)),IF(ISNUMBER(B22),MAX($A$4:A21)+1,""),"")</f>
        <v/>
      </c>
      <c r="B22" s="23"/>
      <c r="C22" s="28"/>
      <c r="D22" s="29"/>
      <c r="E22" s="26"/>
      <c r="F22" s="26"/>
      <c r="G22" s="33"/>
      <c r="H22" s="26"/>
      <c r="I22" s="33"/>
      <c r="J22" s="26"/>
      <c r="K22" s="33"/>
      <c r="L22" s="26"/>
      <c r="M22" s="33"/>
      <c r="N22" s="26"/>
      <c r="O22" s="26"/>
      <c r="P22" s="26"/>
      <c r="Q22" s="33"/>
      <c r="R22" s="26"/>
      <c r="S22" s="33"/>
      <c r="T22" s="26"/>
      <c r="U22" s="33"/>
      <c r="V22" s="26"/>
      <c r="W22" s="33"/>
      <c r="X22" s="26"/>
      <c r="Y22" s="33"/>
      <c r="Z22" s="26"/>
      <c r="AA22" s="33"/>
      <c r="AB22" s="26"/>
      <c r="AC22" s="33"/>
      <c r="AD22" s="26"/>
      <c r="AE22" s="33"/>
      <c r="AF22" s="26"/>
      <c r="AG22" s="33"/>
      <c r="AH22" s="26"/>
      <c r="AI22" s="34"/>
      <c r="AJ22" s="27"/>
    </row>
    <row r="23" spans="1:36" ht="20.100000000000001" customHeight="1">
      <c r="A23" s="50">
        <v>12</v>
      </c>
      <c r="B23" s="23">
        <f>IFERROR(VLOOKUP(C23,[1]Список!$B$2:$C$150,2,0),"")</f>
        <v>1339</v>
      </c>
      <c r="C23" s="28" t="s">
        <v>37</v>
      </c>
      <c r="D23" s="29" t="s">
        <v>36</v>
      </c>
      <c r="E23" s="30"/>
      <c r="F23" s="30"/>
      <c r="G23" s="31"/>
      <c r="H23" s="30"/>
      <c r="I23" s="31"/>
      <c r="J23" s="30"/>
      <c r="K23" s="31"/>
      <c r="L23" s="30"/>
      <c r="M23" s="31"/>
      <c r="N23" s="30"/>
      <c r="O23" s="26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2"/>
      <c r="AJ23" s="27">
        <f t="array" ref="AJ23">IF(ISNA(SUM(IF(RIGHTB(D23)="%",TEXT(INDEX(E$5:AI23,MATCH(LEFTB(C23,SEARCH("%",D23)),(C$5:C23),),),"0;0;12")*E23:AI23%,E23:AI23))),"",SUM(IF(RIGHTB(D23)="%",TEXT(INDEX(E$5:AI23,MATCH(LEFTB(C23,SEARCH("%",D23)),(C$5:C23),),),"0;0;12")*E23:AI23%,E23:AI23)))</f>
        <v>0</v>
      </c>
    </row>
    <row r="24" spans="1:36" ht="20.100000000000001" customHeight="1">
      <c r="A24" s="10" t="str">
        <f>IF(ISERROR(SEARCH("%",D24)),IF(ISNUMBER(B24),MAX($A$4:A23)+1,""),"")</f>
        <v/>
      </c>
      <c r="B24" s="23" t="str">
        <f>IFERROR(VLOOKUP(C24,[1]Список!$B$2:$C$150,2,0),"")</f>
        <v/>
      </c>
      <c r="C24" s="28"/>
      <c r="D24" s="29"/>
      <c r="E24" s="26"/>
      <c r="F24" s="26"/>
      <c r="G24" s="33"/>
      <c r="H24" s="26"/>
      <c r="I24" s="33"/>
      <c r="J24" s="26"/>
      <c r="K24" s="33"/>
      <c r="L24" s="26"/>
      <c r="M24" s="33"/>
      <c r="N24" s="26"/>
      <c r="O24" s="26"/>
      <c r="P24" s="26"/>
      <c r="Q24" s="33"/>
      <c r="R24" s="26"/>
      <c r="S24" s="33"/>
      <c r="T24" s="26"/>
      <c r="U24" s="33"/>
      <c r="V24" s="26"/>
      <c r="W24" s="33"/>
      <c r="X24" s="26"/>
      <c r="Y24" s="33"/>
      <c r="Z24" s="26"/>
      <c r="AA24" s="33"/>
      <c r="AB24" s="26"/>
      <c r="AC24" s="33"/>
      <c r="AD24" s="26"/>
      <c r="AE24" s="33"/>
      <c r="AF24" s="26"/>
      <c r="AG24" s="33"/>
      <c r="AH24" s="26"/>
      <c r="AI24" s="34"/>
      <c r="AJ24" s="27">
        <f t="array" ref="AJ24">IF(ISNA(SUM(IF(RIGHTB(D24)="%",TEXT(INDEX(E$5:AI24,MATCH(LEFTB(C24,SEARCH("%",D24)),(C$5:C24),),),"0;0;12")*E24:AI24%,E24:AI24))),"",SUM(IF(RIGHTB(D24)="%",TEXT(INDEX(E$5:AI24,MATCH(LEFTB(C24,SEARCH("%",D24)),(C$5:C24),),),"0;0;12")*E24:AI24%,E24:AI24)))</f>
        <v>0</v>
      </c>
    </row>
    <row r="25" spans="1:36" ht="20.100000000000001" customHeight="1">
      <c r="A25" s="10">
        <v>6</v>
      </c>
      <c r="B25" s="23">
        <f>IFERROR(VLOOKUP(C25,[1]Список!$B$2:$C$150,2,0),"")</f>
        <v>491</v>
      </c>
      <c r="C25" s="28" t="s">
        <v>19</v>
      </c>
      <c r="D25" s="29" t="s">
        <v>20</v>
      </c>
      <c r="E25" s="30"/>
      <c r="F25" s="30"/>
      <c r="G25" s="30"/>
      <c r="H25" s="30">
        <v>12</v>
      </c>
      <c r="I25" s="26">
        <v>12</v>
      </c>
      <c r="J25" s="26"/>
      <c r="K25" s="26"/>
      <c r="L25" s="26">
        <v>12</v>
      </c>
      <c r="M25" s="26">
        <v>12</v>
      </c>
      <c r="N25" s="26"/>
      <c r="O25" s="26"/>
      <c r="P25" s="26">
        <v>9.5</v>
      </c>
      <c r="Q25" s="26">
        <v>11.5</v>
      </c>
      <c r="R25" s="26"/>
      <c r="S25" s="26"/>
      <c r="T25" s="26">
        <v>12</v>
      </c>
      <c r="U25" s="26">
        <v>12</v>
      </c>
      <c r="V25" s="26"/>
      <c r="W25" s="26"/>
      <c r="X25" s="26">
        <v>12</v>
      </c>
      <c r="Y25" s="26">
        <v>11</v>
      </c>
      <c r="Z25" s="26"/>
      <c r="AA25" s="26"/>
      <c r="AB25" s="26">
        <v>12</v>
      </c>
      <c r="AC25" s="26">
        <v>12</v>
      </c>
      <c r="AD25" s="26"/>
      <c r="AE25" s="31"/>
      <c r="AF25" s="30"/>
      <c r="AG25" s="31"/>
      <c r="AH25" s="30"/>
      <c r="AI25" s="32"/>
      <c r="AJ25" s="27">
        <f t="array" ref="AJ25">IF(ISNA(SUM(IF(RIGHTB(D25)="%",TEXT(INDEX(E$5:AI25,MATCH(LEFTB(C25,SEARCH("%",D25)),(C$5:C25),),),"0;0;12")*E25:AI25%,E25:AI25))),"",SUM(IF(RIGHTB(D25)="%",TEXT(INDEX(E$5:AI25,MATCH(LEFTB(C25,SEARCH("%",D25)),(C$5:C25),),),"0;0;12")*E25:AI25%,E25:AI25)))</f>
        <v>140</v>
      </c>
    </row>
    <row r="26" spans="1:36" ht="20.100000000000001" customHeight="1">
      <c r="A26" s="10" t="str">
        <f>IF(ISERROR(SEARCH("%",D26)),IF(ISNUMBER(B26),MAX($A$4:A25)+1,""),"")</f>
        <v/>
      </c>
      <c r="B26" s="23">
        <f>IFERROR(VLOOKUP(C26,[1]Список!$B$2:$C$150,2,0),"")</f>
        <v>491</v>
      </c>
      <c r="C26" s="38" t="s">
        <v>19</v>
      </c>
      <c r="D26" s="25" t="s">
        <v>21</v>
      </c>
      <c r="E26" s="26"/>
      <c r="F26" s="26"/>
      <c r="G26" s="26"/>
      <c r="H26" s="26">
        <v>100</v>
      </c>
      <c r="I26" s="33">
        <v>100</v>
      </c>
      <c r="J26" s="26"/>
      <c r="K26" s="33"/>
      <c r="L26" s="26">
        <v>100</v>
      </c>
      <c r="M26" s="33">
        <v>100</v>
      </c>
      <c r="N26" s="26"/>
      <c r="O26" s="26"/>
      <c r="P26" s="26">
        <v>100</v>
      </c>
      <c r="Q26" s="33">
        <v>100</v>
      </c>
      <c r="R26" s="26"/>
      <c r="S26" s="33"/>
      <c r="T26" s="26">
        <v>100</v>
      </c>
      <c r="U26" s="33">
        <v>100</v>
      </c>
      <c r="V26" s="26"/>
      <c r="W26" s="33"/>
      <c r="X26" s="26">
        <v>100</v>
      </c>
      <c r="Y26" s="33">
        <v>100</v>
      </c>
      <c r="Z26" s="26"/>
      <c r="AA26" s="33"/>
      <c r="AB26" s="26">
        <v>100</v>
      </c>
      <c r="AC26" s="33">
        <v>100</v>
      </c>
      <c r="AD26" s="26"/>
      <c r="AE26" s="33"/>
      <c r="AF26" s="26"/>
      <c r="AG26" s="33"/>
      <c r="AH26" s="26"/>
      <c r="AI26" s="34"/>
      <c r="AJ26" s="27">
        <f t="array" ref="AJ26">IF(ISNA(SUM(IF(RIGHTB(D26)="%",TEXT(INDEX(E$5:AI26,MATCH(LEFTB(C26,SEARCH("%",D26)),(C$5:C26),),),"0;0;12")*E26:AI26%,E26:AI26))),"",SUM(IF(RIGHTB(D26)="%",TEXT(INDEX(E$5:AI26,MATCH(LEFTB(C26,SEARCH("%",D26)),(C$5:C26),),),"0;0;12")*E26:AI26%,E26:AI26)))</f>
        <v>141</v>
      </c>
    </row>
    <row r="27" spans="1:36" ht="20.100000000000001" customHeight="1">
      <c r="A27" s="10" t="str">
        <f>IF(ISERROR(SEARCH("%",D27)),IF(ISNUMBER(B27),MAX($A$4:A26)+1,""),"")</f>
        <v/>
      </c>
      <c r="B27" s="23">
        <f>IFERROR(VLOOKUP(C27,[1]Список!$B$2:$C$150,2,0),"")</f>
        <v>491</v>
      </c>
      <c r="C27" s="28" t="s">
        <v>19</v>
      </c>
      <c r="D27" s="29" t="s">
        <v>22</v>
      </c>
      <c r="E27" s="26"/>
      <c r="F27" s="26"/>
      <c r="G27" s="26"/>
      <c r="H27" s="26"/>
      <c r="I27" s="26"/>
      <c r="J27" s="26"/>
      <c r="K27" s="26"/>
      <c r="L27" s="26"/>
      <c r="M27" s="26">
        <v>100</v>
      </c>
      <c r="N27" s="26"/>
      <c r="O27" s="26"/>
      <c r="P27" s="26">
        <v>100</v>
      </c>
      <c r="Q27" s="26">
        <v>100</v>
      </c>
      <c r="R27" s="26"/>
      <c r="S27" s="26"/>
      <c r="T27" s="26">
        <v>100</v>
      </c>
      <c r="U27" s="26">
        <v>100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>
        <f t="array" ref="AJ27">IF(ISNA(SUM(IF(RIGHTB(D27)="%",TEXT(INDEX(E$5:AI27,MATCH(LEFTB(C27,SEARCH("%",D27)),(C$5:C27),),),"0;0;12")*E27:AI27%,E27:AI27))),"",SUM(IF(RIGHTB(D27)="%",TEXT(INDEX(E$5:AI27,MATCH(LEFTB(C27,SEARCH("%",D27)),(C$5:C27),),),"0;0;12")*E27:AI27%,E27:AI27)))</f>
        <v>58</v>
      </c>
    </row>
    <row r="28" spans="1:36" ht="20.100000000000001" customHeight="1">
      <c r="A28" s="10" t="str">
        <f>IF(ISERROR(SEARCH("%",D28)),IF(ISNUMBER(B28),MAX($A$4:A27)+1,""),"")</f>
        <v/>
      </c>
      <c r="B28" s="23" t="str">
        <f>IFERROR(VLOOKUP(C28,[1]Список!$B$2:$C$150,2,0),"")</f>
        <v/>
      </c>
      <c r="C28" s="28"/>
      <c r="D28" s="39"/>
      <c r="E28" s="26"/>
      <c r="F28" s="26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3"/>
      <c r="AF28" s="26"/>
      <c r="AG28" s="33"/>
      <c r="AH28" s="26"/>
      <c r="AI28" s="34"/>
      <c r="AJ28" s="27">
        <f t="array" ref="AJ28">IF(ISNA(SUM(IF(RIGHTB(D28)="%",TEXT(INDEX(E$5:AI28,MATCH(LEFTB(C28,SEARCH("%",D28)),(C$5:C28),),),"0;0;12")*E28:AI28%,E28:AI28))),"",SUM(IF(RIGHTB(D28)="%",TEXT(INDEX(E$5:AI28,MATCH(LEFTB(C28,SEARCH("%",D28)),(C$5:C28),),),"0;0;12")*E28:AI28%,E28:AI28)))</f>
        <v>0</v>
      </c>
    </row>
    <row r="29" spans="1:36" ht="20.100000000000001" customHeight="1">
      <c r="A29" s="10">
        <v>7</v>
      </c>
      <c r="B29" s="23">
        <f>IFERROR(VLOOKUP(C29,[1]Список!$B$2:$C$150,2,0),"")</f>
        <v>856</v>
      </c>
      <c r="C29" s="28" t="s">
        <v>23</v>
      </c>
      <c r="D29" s="39" t="s">
        <v>24</v>
      </c>
      <c r="E29" s="30"/>
      <c r="F29" s="30"/>
      <c r="G29" s="31"/>
      <c r="H29" s="30"/>
      <c r="I29" s="31"/>
      <c r="J29" s="30"/>
      <c r="K29" s="31"/>
      <c r="L29" s="30"/>
      <c r="M29" s="31"/>
      <c r="N29" s="30"/>
      <c r="O29" s="26"/>
      <c r="P29" s="30"/>
      <c r="Q29" s="31"/>
      <c r="R29" s="30"/>
      <c r="S29" s="31"/>
      <c r="T29" s="30"/>
      <c r="U29" s="31"/>
      <c r="V29" s="26"/>
      <c r="W29" s="26"/>
      <c r="X29" s="26"/>
      <c r="Y29" s="26"/>
      <c r="Z29" s="26"/>
      <c r="AA29" s="26"/>
      <c r="AB29" s="26"/>
      <c r="AC29" s="26"/>
      <c r="AD29" s="26"/>
      <c r="AE29" s="31"/>
      <c r="AF29" s="30"/>
      <c r="AG29" s="31"/>
      <c r="AH29" s="30"/>
      <c r="AI29" s="32"/>
      <c r="AJ29" s="27">
        <f t="array" ref="AJ29">IF(ISNA(SUM(IF(RIGHTB(D29)="%",TEXT(INDEX(E$5:AI29,MATCH(LEFTB(C29,SEARCH("%",D29)),(C$5:C29),),),"0;0;12")*E29:AI29%,E29:AI29))),"",SUM(IF(RIGHTB(D29)="%",TEXT(INDEX(E$5:AI29,MATCH(LEFTB(C29,SEARCH("%",D29)),(C$5:C29),),),"0;0;12")*E29:AI29%,E29:AI29)))</f>
        <v>0</v>
      </c>
    </row>
    <row r="30" spans="1:36" ht="20.100000000000001" customHeight="1">
      <c r="A30" s="10" t="str">
        <f>IF(ISERROR(SEARCH("%",D30)),IF(ISNUMBER(B30),MAX($A$4:A29)+1,""),"")</f>
        <v/>
      </c>
      <c r="B30" s="23" t="str">
        <f>IFERROR(VLOOKUP(C30,[1]Список!$B$2:$C$150,2,0),"")</f>
        <v/>
      </c>
      <c r="C30" s="28"/>
      <c r="D30" s="29"/>
      <c r="E30" s="26"/>
      <c r="F30" s="26"/>
      <c r="G30" s="33"/>
      <c r="H30" s="26"/>
      <c r="I30" s="33"/>
      <c r="J30" s="26"/>
      <c r="K30" s="33"/>
      <c r="L30" s="26"/>
      <c r="M30" s="33"/>
      <c r="N30" s="26"/>
      <c r="O30" s="26"/>
      <c r="P30" s="26"/>
      <c r="Q30" s="33"/>
      <c r="R30" s="26"/>
      <c r="S30" s="33"/>
      <c r="T30" s="26"/>
      <c r="U30" s="33"/>
      <c r="V30" s="26"/>
      <c r="W30" s="33"/>
      <c r="X30" s="26"/>
      <c r="Y30" s="33"/>
      <c r="Z30" s="26"/>
      <c r="AA30" s="33"/>
      <c r="AB30" s="26"/>
      <c r="AC30" s="33"/>
      <c r="AD30" s="26"/>
      <c r="AE30" s="33"/>
      <c r="AF30" s="26"/>
      <c r="AG30" s="33"/>
      <c r="AH30" s="26"/>
      <c r="AI30" s="34"/>
      <c r="AJ30" s="27">
        <f t="array" ref="AJ30">IF(ISNA(SUM(IF(RIGHTB(D30)="%",TEXT(INDEX(E$5:AI30,MATCH(LEFTB(C30,SEARCH("%",D30)),(C$5:C30),),),"0;0;12")*E30:AI30%,E30:AI30))),"",SUM(IF(RIGHTB(D30)="%",TEXT(INDEX(E$5:AI30,MATCH(LEFTB(C30,SEARCH("%",D30)),(C$5:C30),),),"0;0;12")*E30:AI30%,E30:AI30)))</f>
        <v>0</v>
      </c>
    </row>
    <row r="31" spans="1:36" ht="20.100000000000001" customHeight="1">
      <c r="A31" s="10" t="str">
        <f>IF(ISERROR(SEARCH("%",D31)),IF(ISNUMBER(B31),MAX($A$4:A30)+1,""),"")</f>
        <v/>
      </c>
      <c r="B31" s="23" t="str">
        <f>IFERROR(VLOOKUP(C31,[1]Список!$B$2:$C$150,2,0),"")</f>
        <v/>
      </c>
      <c r="C31" s="28"/>
      <c r="D31" s="29"/>
      <c r="E31" s="26"/>
      <c r="F31" s="26"/>
      <c r="G31" s="3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33"/>
      <c r="AF31" s="26"/>
      <c r="AG31" s="33"/>
      <c r="AH31" s="26"/>
      <c r="AI31" s="34"/>
      <c r="AJ31" s="27">
        <f t="array" ref="AJ31">IF(ISNA(SUM(IF(RIGHTB(D31)="%",TEXT(INDEX(E$5:AI31,MATCH(LEFTB(C31,SEARCH("%",D31)),(C$5:C31),),),"0;0;12")*E31:AI31%,E31:AI31))),"",SUM(IF(RIGHTB(D31)="%",TEXT(INDEX(E$5:AI31,MATCH(LEFTB(C31,SEARCH("%",D31)),(C$5:C31),),),"0;0;12")*E31:AI31%,E31:AI31)))</f>
        <v>0</v>
      </c>
    </row>
    <row r="32" spans="1:36" ht="20.100000000000001" customHeight="1">
      <c r="A32" s="10" t="str">
        <f>IF(ISERROR(SEARCH("%",D32)),IF(ISNUMBER(B32),MAX($A$4:A31)+1,""),"")</f>
        <v/>
      </c>
      <c r="B32" s="23" t="str">
        <f>IFERROR(VLOOKUP(C32,[1]Список!$B$2:$C$150,2,0),"")</f>
        <v/>
      </c>
      <c r="C32" s="28"/>
      <c r="D32" s="39"/>
      <c r="E32" s="26"/>
      <c r="F32" s="26"/>
      <c r="G32" s="33"/>
      <c r="H32" s="26"/>
      <c r="I32" s="33"/>
      <c r="J32" s="26"/>
      <c r="K32" s="33"/>
      <c r="L32" s="26"/>
      <c r="M32" s="33"/>
      <c r="N32" s="26"/>
      <c r="O32" s="26"/>
      <c r="P32" s="26"/>
      <c r="Q32" s="33"/>
      <c r="R32" s="26"/>
      <c r="S32" s="33"/>
      <c r="T32" s="26"/>
      <c r="U32" s="33"/>
      <c r="V32" s="26"/>
      <c r="W32" s="33"/>
      <c r="X32" s="26"/>
      <c r="Y32" s="33"/>
      <c r="Z32" s="26"/>
      <c r="AA32" s="33"/>
      <c r="AB32" s="26"/>
      <c r="AC32" s="33"/>
      <c r="AD32" s="26"/>
      <c r="AE32" s="33"/>
      <c r="AF32" s="26"/>
      <c r="AG32" s="33"/>
      <c r="AH32" s="26"/>
      <c r="AI32" s="34"/>
      <c r="AJ32" s="27">
        <f t="array" ref="AJ32">IF(ISNA(SUM(IF(RIGHTB(D32)="%",TEXT(INDEX(E$5:AI32,MATCH(LEFTB(C32,SEARCH("%",D32)),(C$5:C32),),),"0;0;12")*E32:AI32%,E32:AI32))),"",SUM(IF(RIGHTB(D32)="%",TEXT(INDEX(E$5:AI32,MATCH(LEFTB(C32,SEARCH("%",D32)),(C$5:C32),),),"0;0;12")*E32:AI32%,E32:AI32)))</f>
        <v>0</v>
      </c>
    </row>
    <row r="33" spans="1:36" ht="20.100000000000001" customHeight="1">
      <c r="A33" s="10">
        <v>8</v>
      </c>
      <c r="B33" s="23">
        <f>IFERROR(VLOOKUP(C33,[1]Список!$B$2:$C$150,2,0),"")</f>
        <v>1311</v>
      </c>
      <c r="C33" s="28" t="s">
        <v>25</v>
      </c>
      <c r="D33" s="39" t="s">
        <v>26</v>
      </c>
      <c r="E33" s="30"/>
      <c r="F33" s="30"/>
      <c r="G33" s="30"/>
      <c r="H33" s="30"/>
      <c r="I33" s="26"/>
      <c r="J33" s="26"/>
      <c r="K33" s="26"/>
      <c r="L33" s="26"/>
      <c r="M33" s="26"/>
      <c r="N33" s="26"/>
      <c r="O33" s="26"/>
      <c r="P33" s="30">
        <v>9.5</v>
      </c>
      <c r="Q33" s="31"/>
      <c r="R33" s="30"/>
      <c r="S33" s="31"/>
      <c r="T33" s="30">
        <v>12</v>
      </c>
      <c r="U33" s="31">
        <v>12</v>
      </c>
      <c r="V33" s="30"/>
      <c r="W33" s="31"/>
      <c r="X33" s="30">
        <v>12</v>
      </c>
      <c r="Y33" s="31">
        <v>11</v>
      </c>
      <c r="Z33" s="30"/>
      <c r="AA33" s="31"/>
      <c r="AB33" s="30">
        <v>12</v>
      </c>
      <c r="AC33" s="31">
        <v>12</v>
      </c>
      <c r="AD33" s="30"/>
      <c r="AE33" s="31"/>
      <c r="AF33" s="30"/>
      <c r="AG33" s="31"/>
      <c r="AH33" s="30"/>
      <c r="AI33" s="32"/>
      <c r="AJ33" s="27">
        <f t="array" ref="AJ33">IF(ISNA(SUM(IF(RIGHTB(D33)="%",TEXT(INDEX(E$5:AI33,MATCH(LEFTB(C33,SEARCH("%",D33)),(C$5:C33),),),"0;0;12")*E33:AI33%,E33:AI33))),"",SUM(IF(RIGHTB(D33)="%",TEXT(INDEX(E$5:AI33,MATCH(LEFTB(C33,SEARCH("%",D33)),(C$5:C33),),),"0;0;12")*E33:AI33%,E33:AI33)))</f>
        <v>80.5</v>
      </c>
    </row>
    <row r="34" spans="1:36" ht="20.100000000000001" customHeight="1">
      <c r="A34" s="10" t="str">
        <f>IF(ISERROR(SEARCH("%",D34)),IF(ISNUMBER(B34),MAX($A$4:A33)+1,""),"")</f>
        <v/>
      </c>
      <c r="B34" s="23">
        <f>IFERROR(VLOOKUP(C34,[1]Список!$B$2:$C$150,2,0),"")</f>
        <v>1311</v>
      </c>
      <c r="C34" s="28" t="s">
        <v>25</v>
      </c>
      <c r="D34" s="29" t="s">
        <v>27</v>
      </c>
      <c r="E34" s="26"/>
      <c r="F34" s="26"/>
      <c r="G34" s="33"/>
      <c r="H34" s="26"/>
      <c r="I34" s="26"/>
      <c r="J34" s="26"/>
      <c r="K34" s="26"/>
      <c r="L34" s="26"/>
      <c r="M34" s="26"/>
      <c r="N34" s="26"/>
      <c r="O34" s="26"/>
      <c r="P34" s="26">
        <v>50</v>
      </c>
      <c r="Q34" s="26"/>
      <c r="R34" s="26"/>
      <c r="S34" s="26"/>
      <c r="T34" s="26">
        <v>100</v>
      </c>
      <c r="U34" s="26">
        <v>100</v>
      </c>
      <c r="V34" s="26"/>
      <c r="W34" s="26"/>
      <c r="X34" s="26"/>
      <c r="Y34" s="26"/>
      <c r="Z34" s="26"/>
      <c r="AA34" s="26"/>
      <c r="AB34" s="26"/>
      <c r="AC34" s="26"/>
      <c r="AD34" s="26"/>
      <c r="AE34" s="33"/>
      <c r="AF34" s="26"/>
      <c r="AG34" s="33"/>
      <c r="AH34" s="26"/>
      <c r="AI34" s="34"/>
      <c r="AJ34" s="27">
        <f t="array" ref="AJ34">IF(ISNA(SUM(IF(RIGHTB(D34)="%",TEXT(INDEX(E$5:AI34,MATCH(LEFTB(C34,SEARCH("%",D34)),(C$5:C34),),),"0;0;12")*E34:AI34%,E34:AI34))),"",SUM(IF(RIGHTB(D34)="%",TEXT(INDEX(E$5:AI34,MATCH(LEFTB(C34,SEARCH("%",D34)),(C$5:C34),),),"0;0;12")*E34:AI34%,E34:AI34)))</f>
        <v>29</v>
      </c>
    </row>
    <row r="35" spans="1:36" ht="20.100000000000001" customHeight="1">
      <c r="A35" s="10" t="str">
        <f>IF(ISERROR(SEARCH("%",D35)),IF(ISNUMBER(B35),MAX($A$4:A34)+1,""),"")</f>
        <v/>
      </c>
      <c r="B35" s="23" t="str">
        <f>IFERROR(VLOOKUP(C35,[1]Список!$B$2:$C$150,2,0),"")</f>
        <v/>
      </c>
      <c r="C35" s="28"/>
      <c r="D35" s="29"/>
      <c r="E35" s="30"/>
      <c r="F35" s="30"/>
      <c r="G35" s="31"/>
      <c r="H35" s="30"/>
      <c r="I35" s="31"/>
      <c r="J35" s="30"/>
      <c r="K35" s="31"/>
      <c r="L35" s="30"/>
      <c r="M35" s="31"/>
      <c r="N35" s="30"/>
      <c r="O35" s="26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2"/>
      <c r="AJ35" s="27">
        <f t="array" ref="AJ35">IF(ISNA(SUM(IF(RIGHTB(D35)="%",TEXT(INDEX(E$5:AI35,MATCH(LEFTB(C35,SEARCH("%",D35)),(C$5:C35),),),"0;0;12")*E35:AI35%,E35:AI35))),"",SUM(IF(RIGHTB(D35)="%",TEXT(INDEX(E$5:AI35,MATCH(LEFTB(C35,SEARCH("%",D35)),(C$5:C35),),),"0;0;12")*E35:AI35%,E35:AI35)))</f>
        <v>0</v>
      </c>
    </row>
    <row r="36" spans="1:36" ht="20.100000000000001" customHeight="1">
      <c r="A36" s="10" t="str">
        <f>IF(ISERROR(SEARCH("%",D36)),IF(ISNUMBER(B36),MAX($A$4:A35)+1,""),"")</f>
        <v/>
      </c>
      <c r="B36" s="23" t="str">
        <f>IFERROR(VLOOKUP(C36,[1]Список!$B$2:$C$150,2,0),"")</f>
        <v/>
      </c>
      <c r="C36" s="28"/>
      <c r="D36" s="29"/>
      <c r="E36" s="26"/>
      <c r="F36" s="26"/>
      <c r="G36" s="33"/>
      <c r="H36" s="26"/>
      <c r="I36" s="33"/>
      <c r="J36" s="26"/>
      <c r="K36" s="33"/>
      <c r="L36" s="26"/>
      <c r="M36" s="33"/>
      <c r="N36" s="26"/>
      <c r="O36" s="26"/>
      <c r="P36" s="26"/>
      <c r="Q36" s="33"/>
      <c r="R36" s="26"/>
      <c r="S36" s="33"/>
      <c r="T36" s="26"/>
      <c r="U36" s="33"/>
      <c r="V36" s="26"/>
      <c r="W36" s="33"/>
      <c r="X36" s="26"/>
      <c r="Y36" s="33"/>
      <c r="Z36" s="26"/>
      <c r="AA36" s="33"/>
      <c r="AB36" s="26"/>
      <c r="AC36" s="33"/>
      <c r="AD36" s="26"/>
      <c r="AE36" s="33"/>
      <c r="AF36" s="26"/>
      <c r="AG36" s="33"/>
      <c r="AH36" s="26"/>
      <c r="AI36" s="34"/>
      <c r="AJ36" s="27">
        <f t="array" ref="AJ36">IF(ISNA(SUM(IF(RIGHTB(D36)="%",TEXT(INDEX(E$5:AI36,MATCH(LEFTB(C36,SEARCH("%",D36)),(C$5:C36),),),"0;0;12")*E36:AI36%,E36:AI36))),"",SUM(IF(RIGHTB(D36)="%",TEXT(INDEX(E$5:AI36,MATCH(LEFTB(C36,SEARCH("%",D36)),(C$5:C36),),),"0;0;12")*E36:AI36%,E36:AI36)))</f>
        <v>0</v>
      </c>
    </row>
    <row r="37" spans="1:36" ht="20.100000000000001" customHeight="1">
      <c r="A37" s="10">
        <v>9</v>
      </c>
      <c r="B37" s="23">
        <f>IFERROR(VLOOKUP(C37,[1]Список!$B$2:$C$150,2,0),"")</f>
        <v>170</v>
      </c>
      <c r="C37" s="28" t="s">
        <v>28</v>
      </c>
      <c r="D37" s="29" t="s">
        <v>26</v>
      </c>
      <c r="E37" s="26"/>
      <c r="F37" s="30"/>
      <c r="G37" s="30"/>
      <c r="H37" s="30">
        <v>12</v>
      </c>
      <c r="I37" s="26">
        <v>12</v>
      </c>
      <c r="J37" s="26"/>
      <c r="K37" s="26"/>
      <c r="L37" s="26">
        <v>12</v>
      </c>
      <c r="M37" s="26">
        <v>12</v>
      </c>
      <c r="N37" s="26"/>
      <c r="O37" s="26"/>
      <c r="P37" s="26">
        <v>9.5</v>
      </c>
      <c r="Q37" s="26">
        <v>11.5</v>
      </c>
      <c r="R37" s="30"/>
      <c r="S37" s="31"/>
      <c r="T37" s="30">
        <v>12</v>
      </c>
      <c r="U37" s="31">
        <v>12</v>
      </c>
      <c r="V37" s="26"/>
      <c r="W37" s="26"/>
      <c r="X37" s="26">
        <v>12</v>
      </c>
      <c r="Y37" s="26">
        <v>11</v>
      </c>
      <c r="Z37" s="26"/>
      <c r="AA37" s="26"/>
      <c r="AB37" s="26">
        <v>12</v>
      </c>
      <c r="AC37" s="26">
        <v>12</v>
      </c>
      <c r="AD37" s="26"/>
      <c r="AE37" s="31"/>
      <c r="AF37" s="30"/>
      <c r="AG37" s="31"/>
      <c r="AH37" s="30"/>
      <c r="AI37" s="34"/>
      <c r="AJ37" s="27">
        <f t="array" ref="AJ37">IF(ISNA(SUM(IF(RIGHTB(D37)="%",TEXT(INDEX(E$5:AI37,MATCH(LEFTB(C37,SEARCH("%",D37)),(C$5:C37),),),"0;0;12")*E37:AI37%,E37:AI37))),"",SUM(IF(RIGHTB(D37)="%",TEXT(INDEX(E$5:AI37,MATCH(LEFTB(C37,SEARCH("%",D37)),(C$5:C37),),),"0;0;12")*E37:AI37%,E37:AI37)))</f>
        <v>140</v>
      </c>
    </row>
    <row r="38" spans="1:36" ht="20.100000000000001" customHeight="1">
      <c r="A38" s="10" t="str">
        <f>IF(ISERROR(SEARCH("%",D38)),IF(ISNUMBER(B38),MAX($A$4:A37)+1,""),"")</f>
        <v/>
      </c>
      <c r="B38" s="23">
        <f>IFERROR(VLOOKUP(C38,[1]Список!$B$2:$C$150,2,0),"")</f>
        <v>170</v>
      </c>
      <c r="C38" s="28" t="s">
        <v>28</v>
      </c>
      <c r="D38" s="29" t="s">
        <v>22</v>
      </c>
      <c r="E38" s="26"/>
      <c r="F38" s="26"/>
      <c r="G38" s="33"/>
      <c r="H38" s="26">
        <v>100</v>
      </c>
      <c r="I38" s="33">
        <v>100</v>
      </c>
      <c r="J38" s="26"/>
      <c r="K38" s="33"/>
      <c r="L38" s="26">
        <v>100</v>
      </c>
      <c r="M38" s="33">
        <v>100</v>
      </c>
      <c r="N38" s="26"/>
      <c r="O38" s="26"/>
      <c r="P38" s="26"/>
      <c r="Q38" s="33">
        <v>100</v>
      </c>
      <c r="R38" s="26"/>
      <c r="S38" s="33"/>
      <c r="T38" s="26"/>
      <c r="U38" s="33"/>
      <c r="V38" s="26"/>
      <c r="W38" s="33"/>
      <c r="X38" s="26"/>
      <c r="Y38" s="33"/>
      <c r="Z38" s="26"/>
      <c r="AA38" s="33"/>
      <c r="AB38" s="26"/>
      <c r="AC38" s="33"/>
      <c r="AD38" s="26"/>
      <c r="AE38" s="33"/>
      <c r="AF38" s="26"/>
      <c r="AG38" s="33"/>
      <c r="AH38" s="26"/>
      <c r="AI38" s="34"/>
      <c r="AJ38" s="27">
        <f t="array" ref="AJ38">IF(ISNA(SUM(IF(RIGHTB(D38)="%",TEXT(INDEX(E$5:AI38,MATCH(LEFTB(C38,SEARCH("%",D38)),(C$5:C38),),),"0;0;12")*E38:AI38%,E38:AI38))),"",SUM(IF(RIGHTB(D38)="%",TEXT(INDEX(E$5:AI38,MATCH(LEFTB(C38,SEARCH("%",D38)),(C$5:C38),),),"0;0;12")*E38:AI38%,E38:AI38)))</f>
        <v>60</v>
      </c>
    </row>
    <row r="39" spans="1:36" ht="20.100000000000001" customHeight="1">
      <c r="A39" s="10" t="str">
        <f>IF(ISERROR(SEARCH("%",D39)),IF(ISNUMBER(B39),MAX($A$4:A38)+1,""),"")</f>
        <v/>
      </c>
      <c r="B39" s="23">
        <f>IFERROR(VLOOKUP(C39,[1]Список!$B$2:$C$150,2,0),"")</f>
        <v>170</v>
      </c>
      <c r="C39" s="28" t="s">
        <v>28</v>
      </c>
      <c r="D39" s="29" t="s">
        <v>27</v>
      </c>
      <c r="E39" s="30"/>
      <c r="F39" s="30"/>
      <c r="G39" s="31"/>
      <c r="H39" s="30"/>
      <c r="I39" s="31"/>
      <c r="J39" s="30"/>
      <c r="K39" s="31"/>
      <c r="L39" s="30"/>
      <c r="M39" s="31"/>
      <c r="N39" s="30"/>
      <c r="O39" s="26"/>
      <c r="P39" s="30">
        <v>50</v>
      </c>
      <c r="Q39" s="31"/>
      <c r="R39" s="30"/>
      <c r="S39" s="31"/>
      <c r="T39" s="30">
        <v>100</v>
      </c>
      <c r="U39" s="31">
        <v>100</v>
      </c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27">
        <f t="array" ref="AJ39">IF(ISNA(SUM(IF(RIGHTB(D39)="%",TEXT(INDEX(E$5:AI39,MATCH(LEFTB(C39,SEARCH("%",D39)),(C$5:C39),),),"0;0;12")*E39:AI39%,E39:AI39))),"",SUM(IF(RIGHTB(D39)="%",TEXT(INDEX(E$5:AI39,MATCH(LEFTB(C39,SEARCH("%",D39)),(C$5:C39),),),"0;0;12")*E39:AI39%,E39:AI39)))</f>
        <v>29</v>
      </c>
    </row>
    <row r="40" spans="1:36" ht="20.100000000000001" customHeight="1">
      <c r="A40" s="10" t="str">
        <f>IF(ISERROR(SEARCH("%",D40)),IF(ISNUMBER(B40),MAX($A$4:A39)+1,""),"")</f>
        <v/>
      </c>
      <c r="B40" s="23" t="str">
        <f>IFERROR(VLOOKUP(C40,[1]Список!$B$2:$C$150,2,0),"")</f>
        <v/>
      </c>
      <c r="C40" s="28"/>
      <c r="D40" s="29"/>
      <c r="E40" s="26"/>
      <c r="F40" s="26"/>
      <c r="G40" s="33"/>
      <c r="H40" s="26"/>
      <c r="I40" s="33"/>
      <c r="J40" s="26"/>
      <c r="K40" s="33"/>
      <c r="L40" s="26"/>
      <c r="M40" s="33"/>
      <c r="N40" s="26"/>
      <c r="O40" s="26"/>
      <c r="P40" s="26"/>
      <c r="Q40" s="33"/>
      <c r="R40" s="26"/>
      <c r="S40" s="33"/>
      <c r="T40" s="26"/>
      <c r="U40" s="33"/>
      <c r="V40" s="26"/>
      <c r="W40" s="33"/>
      <c r="X40" s="26"/>
      <c r="Y40" s="33"/>
      <c r="Z40" s="26"/>
      <c r="AA40" s="33"/>
      <c r="AB40" s="26"/>
      <c r="AC40" s="33"/>
      <c r="AD40" s="26"/>
      <c r="AE40" s="26"/>
      <c r="AF40" s="26"/>
      <c r="AG40" s="26"/>
      <c r="AH40" s="26"/>
      <c r="AI40" s="34"/>
      <c r="AJ40" s="27">
        <f t="array" ref="AJ40">IF(ISNA(SUM(IF(RIGHTB(D40)="%",TEXT(INDEX(E$5:AI40,MATCH(LEFTB(C40,SEARCH("%",D40)),(C$5:C40),),),"0;0;12")*E40:AI40%,E40:AI40))),"",SUM(IF(RIGHTB(D40)="%",TEXT(INDEX(E$5:AI40,MATCH(LEFTB(C40,SEARCH("%",D40)),(C$5:C40),),),"0;0;12")*E40:AI40%,E40:AI40)))</f>
        <v>0</v>
      </c>
    </row>
    <row r="41" spans="1:36" ht="20.100000000000001" customHeight="1">
      <c r="A41" s="10">
        <v>10</v>
      </c>
      <c r="B41" s="23">
        <f>IFERROR(VLOOKUP(C41,[1]Список!$B$2:$C$150,2,0),"")</f>
        <v>509</v>
      </c>
      <c r="C41" s="28" t="s">
        <v>29</v>
      </c>
      <c r="D41" s="29" t="s">
        <v>30</v>
      </c>
      <c r="E41" s="26"/>
      <c r="F41" s="26"/>
      <c r="G41" s="26"/>
      <c r="H41" s="26">
        <v>12</v>
      </c>
      <c r="I41" s="26">
        <v>12</v>
      </c>
      <c r="J41" s="26"/>
      <c r="K41" s="26"/>
      <c r="L41" s="26">
        <v>12</v>
      </c>
      <c r="M41" s="26">
        <v>12</v>
      </c>
      <c r="N41" s="26"/>
      <c r="O41" s="26"/>
      <c r="P41" s="26">
        <v>9.5</v>
      </c>
      <c r="Q41" s="26">
        <v>11.5</v>
      </c>
      <c r="R41" s="26"/>
      <c r="S41" s="26"/>
      <c r="T41" s="26">
        <v>12</v>
      </c>
      <c r="U41" s="26">
        <v>12</v>
      </c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34"/>
      <c r="AJ41" s="27">
        <f t="array" ref="AJ41">IF(ISNA(SUM(IF(RIGHTB(D41)="%",TEXT(INDEX(E$5:AI41,MATCH(LEFTB(C41,SEARCH("%",D41)),(C$5:C41),),),"0;0;12")*E41:AI41%,E41:AI41))),"",SUM(IF(RIGHTB(D41)="%",TEXT(INDEX(E$5:AI41,MATCH(LEFTB(C41,SEARCH("%",D41)),(C$5:C41),),),"0;0;12")*E41:AI41%,E41:AI41)))</f>
        <v>93</v>
      </c>
    </row>
    <row r="42" spans="1:36" ht="20.100000000000001" customHeight="1">
      <c r="A42" s="10" t="str">
        <f>IF(ISERROR(SEARCH("%",D42)),IF(ISNUMBER(B42),MAX($A$4:A41)+1,""),"")</f>
        <v/>
      </c>
      <c r="B42" s="23">
        <f>IFERROR(VLOOKUP(C42,[1]Список!$B$2:$C$150,2,0),"")</f>
        <v>509</v>
      </c>
      <c r="C42" s="28" t="s">
        <v>29</v>
      </c>
      <c r="D42" s="29" t="s">
        <v>31</v>
      </c>
      <c r="E42" s="26"/>
      <c r="F42" s="26"/>
      <c r="G42" s="26"/>
      <c r="H42" s="26">
        <v>100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7">
        <f t="array" ref="AJ42">IF(ISNA(SUM(IF(RIGHTB(D42)="%",TEXT(INDEX(E$5:AI42,MATCH(LEFTB(C42,SEARCH("%",D42)),(C$5:C42),),),"0;0;12")*E42:AI42%,E42:AI42))),"",SUM(IF(RIGHTB(D42)="%",TEXT(INDEX(E$5:AI42,MATCH(LEFTB(C42,SEARCH("%",D42)),(C$5:C42),),),"0;0;12")*E42:AI42%,E42:AI42)))</f>
        <v>12</v>
      </c>
    </row>
    <row r="43" spans="1:36" ht="20.100000000000001" customHeight="1">
      <c r="A43" s="10" t="str">
        <f>IF(ISERROR(SEARCH("%",D43)),IF(ISNUMBER(B43),MAX($A$4:A42)+1,""),"")</f>
        <v/>
      </c>
      <c r="B43" s="23" t="str">
        <f>IFERROR(VLOOKUP(C43,[1]Список!$B$2:$C$150,2,0),"")</f>
        <v/>
      </c>
      <c r="C43" s="28"/>
      <c r="D43" s="29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7">
        <f t="array" ref="AJ43">IF(ISNA(SUM(IF(RIGHTB(D43)="%",TEXT(INDEX(E$5:AI43,MATCH(LEFTB(C43,SEARCH("%",D43)),(C$5:C43),),),"0;0;12")*E43:AI43%,E43:AI43))),"",SUM(IF(RIGHTB(D43)="%",TEXT(INDEX(E$5:AI43,MATCH(LEFTB(C43,SEARCH("%",D43)),(C$5:C43),),),"0;0;12")*E43:AI43%,E43:AI43)))</f>
        <v>0</v>
      </c>
    </row>
    <row r="44" spans="1:36" ht="20.100000000000001" customHeight="1">
      <c r="A44" s="10" t="str">
        <f>IF(ISERROR(SEARCH("%",D44)),IF(ISNUMBER(B44),MAX($A$4:A43)+1,""),"")</f>
        <v/>
      </c>
      <c r="B44" s="23" t="str">
        <f>IFERROR(VLOOKUP(C44,[1]Список!$B$2:$C$150,2,0),"")</f>
        <v/>
      </c>
      <c r="C44" s="28"/>
      <c r="D44" s="2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7">
        <f t="array" ref="AJ44">IF(ISNA(SUM(IF(RIGHTB(D44)="%",TEXT(INDEX(E$5:AI44,MATCH(LEFTB(C44,SEARCH("%",D44)),(C$5:C44),),),"0;0;12")*E44:AI44%,E44:AI44))),"",SUM(IF(RIGHTB(D44)="%",TEXT(INDEX(E$5:AI44,MATCH(LEFTB(C44,SEARCH("%",D44)),(C$5:C44),),),"0;0;12")*E44:AI44%,E44:AI44)))</f>
        <v>0</v>
      </c>
    </row>
    <row r="45" spans="1:36" ht="20.100000000000001" customHeight="1">
      <c r="A45" s="10">
        <v>11</v>
      </c>
      <c r="B45" s="23">
        <f>IFERROR(VLOOKUP(C45,[1]Список!$B$2:$C$150,2,0),"")</f>
        <v>1538</v>
      </c>
      <c r="C45" s="28" t="s">
        <v>32</v>
      </c>
      <c r="D45" s="29" t="s">
        <v>33</v>
      </c>
      <c r="E45" s="26"/>
      <c r="F45" s="26"/>
      <c r="G45" s="26"/>
      <c r="H45" s="26"/>
      <c r="I45" s="26">
        <v>12</v>
      </c>
      <c r="J45" s="26"/>
      <c r="K45" s="26"/>
      <c r="L45" s="26">
        <v>12</v>
      </c>
      <c r="M45" s="26">
        <v>12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7">
        <f t="array" ref="AJ45">IF(ISNA(SUM(IF(RIGHTB(D45)="%",TEXT(INDEX(E$5:AI45,MATCH(LEFTB(C45,SEARCH("%",D45)),(C$5:C45),),),"0;0;12")*E45:AI45%,E45:AI45))),"",SUM(IF(RIGHTB(D45)="%",TEXT(INDEX(E$5:AI45,MATCH(LEFTB(C45,SEARCH("%",D45)),(C$5:C45),),),"0;0;12")*E45:AI45%,E45:AI45)))</f>
        <v>36</v>
      </c>
    </row>
    <row r="46" spans="1:36" ht="20.100000000000001" customHeight="1">
      <c r="A46" s="10" t="str">
        <f>IF(ISERROR(SEARCH("%",D46)),IF(ISNUMBER(B46),MAX($A$4:A45)+1,""),"")</f>
        <v/>
      </c>
      <c r="B46" s="23">
        <f>IFERROR(VLOOKUP(C46,[1]Список!$B$2:$C$150,2,0),"")</f>
        <v>1538</v>
      </c>
      <c r="C46" s="28" t="s">
        <v>32</v>
      </c>
      <c r="D46" s="29" t="s">
        <v>16</v>
      </c>
      <c r="E46" s="26"/>
      <c r="F46" s="26"/>
      <c r="G46" s="26"/>
      <c r="H46" s="26"/>
      <c r="I46" s="26">
        <v>100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7">
        <f t="array" ref="AJ46">IF(ISNA(SUM(IF(RIGHTB(D46)="%",TEXT(INDEX(E$5:AI46,MATCH(LEFTB(C46,SEARCH("%",D46)),(C$5:C46),),),"0;0;12")*E46:AI46%,E46:AI46))),"",SUM(IF(RIGHTB(D46)="%",TEXT(INDEX(E$5:AI46,MATCH(LEFTB(C46,SEARCH("%",D46)),(C$5:C46),),),"0;0;12")*E46:AI46%,E46:AI46)))</f>
        <v>12</v>
      </c>
    </row>
    <row r="47" spans="1:36" ht="20.100000000000001" customHeight="1">
      <c r="A47" s="10" t="str">
        <f>IF(ISERROR(SEARCH("%",D47)),IF(ISNUMBER(B47),MAX($A$4:A46)+1,""),"")</f>
        <v/>
      </c>
      <c r="B47" s="23" t="str">
        <f>IFERROR(VLOOKUP(C47,[1]Список!$B$2:$C$150,2,0),"")</f>
        <v/>
      </c>
      <c r="C47" s="28"/>
      <c r="D47" s="29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7">
        <f t="array" ref="AJ47">IF(ISNA(SUM(IF(RIGHTB(D47)="%",TEXT(INDEX(E$5:AI47,MATCH(LEFTB(C47,SEARCH("%",D47)),(C$5:C47),),),"0;0;12")*E47:AI47%,E47:AI47))),"",SUM(IF(RIGHTB(D47)="%",TEXT(INDEX(E$5:AI47,MATCH(LEFTB(C47,SEARCH("%",D47)),(C$5:C47),),),"0;0;12")*E47:AI47%,E47:AI47)))</f>
        <v>0</v>
      </c>
    </row>
    <row r="48" spans="1:36" ht="15.75">
      <c r="A48" s="1" t="str">
        <f>IF(ISERROR(SEARCH("%",D48)),IF(ISNUMBER(B48),MAX($A$4:A47)+1,""),"")</f>
        <v/>
      </c>
      <c r="B48" s="40"/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1:36" ht="15.75">
      <c r="A49" s="1" t="str">
        <f>IF(ISERROR(SEARCH("%",D49)),IF(ISNUMBER(B49),MAX($A$4:A48)+1,""),"")</f>
        <v/>
      </c>
      <c r="B49" s="44"/>
      <c r="C49" s="44"/>
      <c r="D49" s="44"/>
      <c r="E49" s="45" t="s">
        <v>34</v>
      </c>
      <c r="F49" s="45"/>
      <c r="G49" s="45"/>
      <c r="H49" s="45"/>
      <c r="I49" s="46" t="str">
        <f>[1]Начальная!C8</f>
        <v>Хомич Н.Н.</v>
      </c>
      <c r="J49" s="47"/>
      <c r="K49" s="47"/>
      <c r="L49" s="47"/>
      <c r="M49" s="47"/>
      <c r="N49" s="47"/>
      <c r="O49" s="45" t="s">
        <v>35</v>
      </c>
      <c r="P49" s="44"/>
      <c r="Q49" s="44"/>
      <c r="R49" s="44"/>
      <c r="S49" s="48">
        <f ca="1">TODAY()</f>
        <v>42243</v>
      </c>
      <c r="T49" s="48"/>
      <c r="U49" s="48"/>
      <c r="V49" s="48"/>
      <c r="W49" s="49"/>
      <c r="X49" s="49"/>
      <c r="Y49" s="49"/>
      <c r="Z49" s="49"/>
      <c r="AA49" s="49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ht="15.75">
      <c r="A50" s="1" t="str">
        <f>IF(ISERROR(SEARCH("%",D50)),IF(ISNUMBER(B50),MAX($A$4:A49)+1,""),"")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6" spans="1:36" ht="20.100000000000001" customHeight="1"/>
    <row r="57" spans="1:36" ht="20.100000000000001" customHeight="1"/>
    <row r="58" spans="1:36" ht="20.100000000000001" customHeight="1"/>
    <row r="59" spans="1:36" ht="20.100000000000001" customHeight="1"/>
    <row r="60" spans="1:36" ht="20.100000000000001" customHeight="1"/>
    <row r="61" spans="1:36" ht="20.100000000000001" customHeight="1"/>
    <row r="62" spans="1:36" ht="20.100000000000001" customHeight="1"/>
    <row r="63" spans="1:36" ht="20.100000000000001" customHeight="1"/>
    <row r="64" spans="1:3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</sheetData>
  <mergeCells count="10">
    <mergeCell ref="AJ3:AJ4"/>
    <mergeCell ref="I49:N49"/>
    <mergeCell ref="S49:V49"/>
    <mergeCell ref="W49:AA49"/>
    <mergeCell ref="B1:C1"/>
    <mergeCell ref="I1:N1"/>
    <mergeCell ref="O1:AE1"/>
    <mergeCell ref="B3:B4"/>
    <mergeCell ref="C3:D4"/>
    <mergeCell ref="E3:AI3"/>
  </mergeCells>
  <conditionalFormatting sqref="E5:AI47">
    <cfRule type="expression" dxfId="1" priority="3">
      <formula>OR($AJ5&gt;$D5,$AJ5&gt;$C5,ISERROR($AJ5),(RIGHT($D5,1)&lt;&gt;"%")*(SUM(E5)&gt;12),($C5&lt;&gt;"")*(COUNTIFS($C$5:$C$50,$C5,E$5:E$50,"&lt;=12")&lt;&gt;1)*(E5&lt;&gt;"")*(RIGHT($D5,1)&lt;&gt;"%"))</formula>
    </cfRule>
    <cfRule type="expression" dxfId="0" priority="4">
      <formula>($C5&lt;&gt;"")*(E$4=TODAY())*(E5="")</formula>
    </cfRule>
  </conditionalFormatting>
  <dataValidations count="3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  <dataValidation type="list" allowBlank="1" showInputMessage="1" showErrorMessage="1" sqref="D5:D47">
      <formula1>Профессия</formula1>
    </dataValidation>
    <dataValidation type="list" allowBlank="1" showInputMessage="1" showErrorMessage="1" sqref="I1">
      <formula1>Прочее</formula1>
    </dataValidation>
  </dataValidations>
  <printOptions horizontalCentered="1" verticalCentered="1"/>
  <pageMargins left="0" right="0.19685039370078741" top="0.19685039370078741" bottom="0.19685039370078741" header="0" footer="0"/>
  <pageSetup paperSize="8" scale="58" fitToHeight="2" orientation="landscape" blackAndWhite="1" horizontalDpi="300" verticalDpi="300" r:id="rId1"/>
  <rowBreaks count="1" manualBreakCount="1">
    <brk id="50" max="16383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F25" sqref="F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БДМ№1</vt:lpstr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2015-08-27T13:30:22Z</dcterms:created>
  <dcterms:modified xsi:type="dcterms:W3CDTF">2015-08-27T13:48:30Z</dcterms:modified>
</cp:coreProperties>
</file>