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20940" windowHeight="9600"/>
  </bookViews>
  <sheets>
    <sheet name="TBA-TBA" sheetId="1" r:id="rId1"/>
  </sheets>
  <definedNames>
    <definedName name="_xlnm.Print_Area" localSheetId="0">'TBA-TBA'!$A$1:$AL$60</definedName>
    <definedName name="_xlnm.Print_Titles" localSheetId="0">'TBA-TBA'!$11:$12</definedName>
  </definedNames>
  <calcPr calcId="125725"/>
</workbook>
</file>

<file path=xl/calcChain.xml><?xml version="1.0" encoding="utf-8"?>
<calcChain xmlns="http://schemas.openxmlformats.org/spreadsheetml/2006/main">
  <c r="D14" i="1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C14"/>
  <c r="AG29"/>
  <c r="Y29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C15"/>
  <c r="D15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C16"/>
  <c r="AA49" l="1"/>
  <c r="AB42"/>
  <c r="Z41"/>
  <c r="AG39"/>
  <c r="Y39"/>
  <c r="Q39"/>
  <c r="I39"/>
  <c r="AF38"/>
  <c r="X38"/>
  <c r="P38"/>
  <c r="H38"/>
  <c r="C37"/>
  <c r="AF39" s="1"/>
  <c r="AG36"/>
  <c r="T36"/>
  <c r="E36"/>
  <c r="T35"/>
  <c r="H35"/>
  <c r="AE27"/>
  <c r="Z27"/>
  <c r="O27"/>
  <c r="K27"/>
  <c r="AE26"/>
  <c r="AD26"/>
  <c r="S26"/>
  <c r="N26"/>
  <c r="C26"/>
  <c r="AF24"/>
  <c r="Y24"/>
  <c r="R24"/>
  <c r="J24"/>
  <c r="D24"/>
  <c r="AC23"/>
  <c r="W23"/>
  <c r="R23"/>
  <c r="M23"/>
  <c r="G23"/>
  <c r="AL5"/>
  <c r="C46"/>
  <c r="AE48" s="1"/>
  <c r="C43"/>
  <c r="C40"/>
  <c r="AA42" s="1"/>
  <c r="C34"/>
  <c r="AC36" s="1"/>
  <c r="C31"/>
  <c r="AA33" s="1"/>
  <c r="C28"/>
  <c r="C25"/>
  <c r="V27" s="1"/>
  <c r="C22"/>
  <c r="AD24" s="1"/>
  <c r="C19"/>
  <c r="X21" s="1"/>
  <c r="C13"/>
  <c r="D5"/>
  <c r="AE20" l="1"/>
  <c r="AF21"/>
  <c r="H21"/>
  <c r="I23"/>
  <c r="S23"/>
  <c r="Y23"/>
  <c r="E24"/>
  <c r="M24"/>
  <c r="T24"/>
  <c r="Z24"/>
  <c r="AA35"/>
  <c r="I38"/>
  <c r="Q38"/>
  <c r="Y38"/>
  <c r="AG38"/>
  <c r="J39"/>
  <c r="R39"/>
  <c r="Z39"/>
  <c r="AD47"/>
  <c r="O20"/>
  <c r="P21"/>
  <c r="E23"/>
  <c r="J23"/>
  <c r="O23"/>
  <c r="U23"/>
  <c r="Z23"/>
  <c r="AE23"/>
  <c r="H24"/>
  <c r="N24"/>
  <c r="U24"/>
  <c r="AC24"/>
  <c r="I26"/>
  <c r="U26"/>
  <c r="D27"/>
  <c r="T27"/>
  <c r="AF27"/>
  <c r="R33"/>
  <c r="P35"/>
  <c r="AB35"/>
  <c r="L36"/>
  <c r="AB36"/>
  <c r="D38"/>
  <c r="L38"/>
  <c r="T38"/>
  <c r="AB38"/>
  <c r="E39"/>
  <c r="M39"/>
  <c r="U39"/>
  <c r="AC39"/>
  <c r="AA41"/>
  <c r="W32"/>
  <c r="G20"/>
  <c r="C23"/>
  <c r="N23"/>
  <c r="AD23"/>
  <c r="C33"/>
  <c r="K35"/>
  <c r="I36"/>
  <c r="U36"/>
  <c r="W20"/>
  <c r="F23"/>
  <c r="K23"/>
  <c r="Q23"/>
  <c r="V23"/>
  <c r="AA23"/>
  <c r="AG23"/>
  <c r="I24"/>
  <c r="P24"/>
  <c r="X24"/>
  <c r="J26"/>
  <c r="Y26"/>
  <c r="J27"/>
  <c r="M32"/>
  <c r="D35"/>
  <c r="S35"/>
  <c r="AF35"/>
  <c r="Q36"/>
  <c r="E38"/>
  <c r="M38"/>
  <c r="U38"/>
  <c r="AC38"/>
  <c r="F39"/>
  <c r="N39"/>
  <c r="V39"/>
  <c r="AD39"/>
  <c r="AG18"/>
  <c r="AC18"/>
  <c r="Y18"/>
  <c r="U18"/>
  <c r="Q18"/>
  <c r="M18"/>
  <c r="I18"/>
  <c r="E18"/>
  <c r="AF17"/>
  <c r="AB17"/>
  <c r="AF18"/>
  <c r="AB18"/>
  <c r="X18"/>
  <c r="T18"/>
  <c r="P18"/>
  <c r="L18"/>
  <c r="H18"/>
  <c r="D18"/>
  <c r="AE17"/>
  <c r="AA17"/>
  <c r="AE30"/>
  <c r="AA30"/>
  <c r="W30"/>
  <c r="S30"/>
  <c r="O30"/>
  <c r="K30"/>
  <c r="G30"/>
  <c r="C30"/>
  <c r="AD29"/>
  <c r="Z29"/>
  <c r="V29"/>
  <c r="R29"/>
  <c r="N29"/>
  <c r="J29"/>
  <c r="F29"/>
  <c r="H29"/>
  <c r="AF30"/>
  <c r="Z30"/>
  <c r="U30"/>
  <c r="P30"/>
  <c r="J30"/>
  <c r="E30"/>
  <c r="AE29"/>
  <c r="T29"/>
  <c r="O29"/>
  <c r="I29"/>
  <c r="D29"/>
  <c r="AD30"/>
  <c r="Y30"/>
  <c r="T30"/>
  <c r="N30"/>
  <c r="I30"/>
  <c r="D30"/>
  <c r="AC29"/>
  <c r="X29"/>
  <c r="S29"/>
  <c r="M29"/>
  <c r="C29"/>
  <c r="AF45"/>
  <c r="AB45"/>
  <c r="X45"/>
  <c r="T45"/>
  <c r="P45"/>
  <c r="L45"/>
  <c r="H45"/>
  <c r="D45"/>
  <c r="AE44"/>
  <c r="AA44"/>
  <c r="W44"/>
  <c r="S44"/>
  <c r="O44"/>
  <c r="K44"/>
  <c r="G44"/>
  <c r="C44"/>
  <c r="AE45"/>
  <c r="AA45"/>
  <c r="W45"/>
  <c r="S45"/>
  <c r="O45"/>
  <c r="K45"/>
  <c r="G45"/>
  <c r="C45"/>
  <c r="AD44"/>
  <c r="Z44"/>
  <c r="V44"/>
  <c r="R44"/>
  <c r="N44"/>
  <c r="J44"/>
  <c r="F44"/>
  <c r="AG45"/>
  <c r="Y45"/>
  <c r="Q45"/>
  <c r="I45"/>
  <c r="AF44"/>
  <c r="X44"/>
  <c r="P44"/>
  <c r="H44"/>
  <c r="Z45"/>
  <c r="R45"/>
  <c r="J45"/>
  <c r="AG44"/>
  <c r="Y44"/>
  <c r="Q44"/>
  <c r="I44"/>
  <c r="U45"/>
  <c r="E45"/>
  <c r="T44"/>
  <c r="D44"/>
  <c r="V45"/>
  <c r="F45"/>
  <c r="U44"/>
  <c r="E44"/>
  <c r="AC17"/>
  <c r="F18"/>
  <c r="N18"/>
  <c r="V18"/>
  <c r="AD18"/>
  <c r="U29"/>
  <c r="AE21"/>
  <c r="AA21"/>
  <c r="W21"/>
  <c r="S21"/>
  <c r="O21"/>
  <c r="K21"/>
  <c r="G21"/>
  <c r="C21"/>
  <c r="AD20"/>
  <c r="Z20"/>
  <c r="V20"/>
  <c r="R20"/>
  <c r="N20"/>
  <c r="J20"/>
  <c r="F20"/>
  <c r="AD21"/>
  <c r="Z21"/>
  <c r="V21"/>
  <c r="R21"/>
  <c r="N21"/>
  <c r="J21"/>
  <c r="F21"/>
  <c r="AG20"/>
  <c r="AC20"/>
  <c r="Y20"/>
  <c r="U20"/>
  <c r="Q20"/>
  <c r="M20"/>
  <c r="I20"/>
  <c r="E20"/>
  <c r="AD48"/>
  <c r="Z48"/>
  <c r="V48"/>
  <c r="R48"/>
  <c r="N48"/>
  <c r="J48"/>
  <c r="F48"/>
  <c r="AG47"/>
  <c r="AC47"/>
  <c r="Y47"/>
  <c r="U47"/>
  <c r="Q47"/>
  <c r="M47"/>
  <c r="I47"/>
  <c r="E47"/>
  <c r="AG48"/>
  <c r="AC48"/>
  <c r="Y48"/>
  <c r="U48"/>
  <c r="Q48"/>
  <c r="M48"/>
  <c r="I48"/>
  <c r="E48"/>
  <c r="AF47"/>
  <c r="AB47"/>
  <c r="X47"/>
  <c r="T47"/>
  <c r="P47"/>
  <c r="L47"/>
  <c r="H47"/>
  <c r="D47"/>
  <c r="AA48"/>
  <c r="S48"/>
  <c r="K48"/>
  <c r="C48"/>
  <c r="Z47"/>
  <c r="R47"/>
  <c r="J47"/>
  <c r="AB48"/>
  <c r="T48"/>
  <c r="L48"/>
  <c r="D48"/>
  <c r="AA47"/>
  <c r="S47"/>
  <c r="K47"/>
  <c r="C47"/>
  <c r="W48"/>
  <c r="G48"/>
  <c r="V47"/>
  <c r="F47"/>
  <c r="X48"/>
  <c r="H48"/>
  <c r="W47"/>
  <c r="G47"/>
  <c r="G18"/>
  <c r="O18"/>
  <c r="AE18"/>
  <c r="H20"/>
  <c r="X20"/>
  <c r="AF20"/>
  <c r="I21"/>
  <c r="Q21"/>
  <c r="Y21"/>
  <c r="AG21"/>
  <c r="AC44"/>
  <c r="AD45"/>
  <c r="AF48"/>
  <c r="AG17"/>
  <c r="J18"/>
  <c r="Z18"/>
  <c r="K20"/>
  <c r="E29"/>
  <c r="AA29"/>
  <c r="F30"/>
  <c r="AB30"/>
  <c r="G32"/>
  <c r="AC32"/>
  <c r="J33"/>
  <c r="AG27"/>
  <c r="AC27"/>
  <c r="Y27"/>
  <c r="U27"/>
  <c r="Q27"/>
  <c r="M27"/>
  <c r="I27"/>
  <c r="E27"/>
  <c r="AF26"/>
  <c r="AB26"/>
  <c r="X26"/>
  <c r="T26"/>
  <c r="P26"/>
  <c r="L26"/>
  <c r="H26"/>
  <c r="D26"/>
  <c r="K26"/>
  <c r="AD27"/>
  <c r="X27"/>
  <c r="S27"/>
  <c r="N27"/>
  <c r="H27"/>
  <c r="C27"/>
  <c r="AC26"/>
  <c r="W26"/>
  <c r="R26"/>
  <c r="M26"/>
  <c r="G26"/>
  <c r="AB27"/>
  <c r="W27"/>
  <c r="R27"/>
  <c r="L27"/>
  <c r="G27"/>
  <c r="AG26"/>
  <c r="AA26"/>
  <c r="V26"/>
  <c r="Q26"/>
  <c r="F26"/>
  <c r="AD42"/>
  <c r="Z42"/>
  <c r="V42"/>
  <c r="R42"/>
  <c r="N42"/>
  <c r="J42"/>
  <c r="F42"/>
  <c r="AG41"/>
  <c r="AC41"/>
  <c r="Y41"/>
  <c r="U41"/>
  <c r="Q41"/>
  <c r="M41"/>
  <c r="I41"/>
  <c r="E41"/>
  <c r="AG42"/>
  <c r="AC42"/>
  <c r="Y42"/>
  <c r="U42"/>
  <c r="Q42"/>
  <c r="M42"/>
  <c r="I42"/>
  <c r="E42"/>
  <c r="AF41"/>
  <c r="AB41"/>
  <c r="X41"/>
  <c r="T41"/>
  <c r="P41"/>
  <c r="L41"/>
  <c r="H41"/>
  <c r="D41"/>
  <c r="AE42"/>
  <c r="W42"/>
  <c r="O42"/>
  <c r="G42"/>
  <c r="AD41"/>
  <c r="V41"/>
  <c r="N41"/>
  <c r="F41"/>
  <c r="AF42"/>
  <c r="X42"/>
  <c r="P42"/>
  <c r="H42"/>
  <c r="AE41"/>
  <c r="W41"/>
  <c r="O41"/>
  <c r="G41"/>
  <c r="S42"/>
  <c r="C42"/>
  <c r="R41"/>
  <c r="T42"/>
  <c r="D42"/>
  <c r="S41"/>
  <c r="C41"/>
  <c r="Z17"/>
  <c r="C18"/>
  <c r="K18"/>
  <c r="S18"/>
  <c r="AA18"/>
  <c r="D20"/>
  <c r="L20"/>
  <c r="T20"/>
  <c r="AB20"/>
  <c r="E21"/>
  <c r="M21"/>
  <c r="U21"/>
  <c r="AC21"/>
  <c r="E26"/>
  <c r="O26"/>
  <c r="Z26"/>
  <c r="F27"/>
  <c r="P27"/>
  <c r="AA27"/>
  <c r="G29"/>
  <c r="Q29"/>
  <c r="AB29"/>
  <c r="H30"/>
  <c r="R30"/>
  <c r="AC30"/>
  <c r="I32"/>
  <c r="S32"/>
  <c r="AD32"/>
  <c r="L33"/>
  <c r="K41"/>
  <c r="L42"/>
  <c r="M44"/>
  <c r="N45"/>
  <c r="O47"/>
  <c r="P48"/>
  <c r="K29"/>
  <c r="AF29"/>
  <c r="L30"/>
  <c r="V30"/>
  <c r="AG30"/>
  <c r="AB44"/>
  <c r="AC45"/>
  <c r="AG33"/>
  <c r="AC33"/>
  <c r="Y33"/>
  <c r="U33"/>
  <c r="Q33"/>
  <c r="M33"/>
  <c r="I33"/>
  <c r="E33"/>
  <c r="AF33"/>
  <c r="AB33"/>
  <c r="X33"/>
  <c r="AD33"/>
  <c r="V33"/>
  <c r="P33"/>
  <c r="K33"/>
  <c r="F33"/>
  <c r="AF32"/>
  <c r="AB32"/>
  <c r="X32"/>
  <c r="T32"/>
  <c r="P32"/>
  <c r="L32"/>
  <c r="H32"/>
  <c r="D32"/>
  <c r="W33"/>
  <c r="O33"/>
  <c r="H33"/>
  <c r="AG32"/>
  <c r="AA32"/>
  <c r="V32"/>
  <c r="Q32"/>
  <c r="K32"/>
  <c r="F32"/>
  <c r="AE33"/>
  <c r="T33"/>
  <c r="N33"/>
  <c r="G33"/>
  <c r="AE32"/>
  <c r="Z32"/>
  <c r="U32"/>
  <c r="O32"/>
  <c r="J32"/>
  <c r="E32"/>
  <c r="AD17"/>
  <c r="W18"/>
  <c r="P20"/>
  <c r="L29"/>
  <c r="W29"/>
  <c r="M30"/>
  <c r="X30"/>
  <c r="C32"/>
  <c r="N32"/>
  <c r="Y32"/>
  <c r="D33"/>
  <c r="S33"/>
  <c r="AE47"/>
  <c r="C17"/>
  <c r="Y17"/>
  <c r="R18"/>
  <c r="C20"/>
  <c r="S20"/>
  <c r="AA20"/>
  <c r="D21"/>
  <c r="L21"/>
  <c r="T21"/>
  <c r="AB21"/>
  <c r="P29"/>
  <c r="Q30"/>
  <c r="R32"/>
  <c r="Z33"/>
  <c r="J41"/>
  <c r="AH41" s="1"/>
  <c r="AI41" s="1"/>
  <c r="K42"/>
  <c r="L44"/>
  <c r="M45"/>
  <c r="N47"/>
  <c r="O48"/>
  <c r="AE24"/>
  <c r="AA24"/>
  <c r="W24"/>
  <c r="S24"/>
  <c r="O24"/>
  <c r="K24"/>
  <c r="G24"/>
  <c r="C24"/>
  <c r="AE36"/>
  <c r="AA36"/>
  <c r="W36"/>
  <c r="S36"/>
  <c r="O36"/>
  <c r="K36"/>
  <c r="G36"/>
  <c r="C36"/>
  <c r="AD35"/>
  <c r="Z35"/>
  <c r="V35"/>
  <c r="R35"/>
  <c r="N35"/>
  <c r="J35"/>
  <c r="F35"/>
  <c r="AD36"/>
  <c r="Z36"/>
  <c r="V36"/>
  <c r="R36"/>
  <c r="N36"/>
  <c r="J36"/>
  <c r="F36"/>
  <c r="AG35"/>
  <c r="AC35"/>
  <c r="Y35"/>
  <c r="U35"/>
  <c r="Q35"/>
  <c r="M35"/>
  <c r="I35"/>
  <c r="E35"/>
  <c r="AF36"/>
  <c r="X36"/>
  <c r="P36"/>
  <c r="H36"/>
  <c r="AE35"/>
  <c r="W35"/>
  <c r="O35"/>
  <c r="G35"/>
  <c r="D23"/>
  <c r="H23"/>
  <c r="L23"/>
  <c r="P23"/>
  <c r="T23"/>
  <c r="X23"/>
  <c r="AB23"/>
  <c r="AF23"/>
  <c r="F24"/>
  <c r="L24"/>
  <c r="Q24"/>
  <c r="V24"/>
  <c r="AB24"/>
  <c r="AG24"/>
  <c r="C35"/>
  <c r="L35"/>
  <c r="X35"/>
  <c r="D36"/>
  <c r="M36"/>
  <c r="Y36"/>
  <c r="F38"/>
  <c r="J38"/>
  <c r="N38"/>
  <c r="R38"/>
  <c r="V38"/>
  <c r="Z38"/>
  <c r="AD38"/>
  <c r="C39"/>
  <c r="G39"/>
  <c r="K39"/>
  <c r="O39"/>
  <c r="S39"/>
  <c r="W39"/>
  <c r="AA39"/>
  <c r="AE39"/>
  <c r="C38"/>
  <c r="G38"/>
  <c r="K38"/>
  <c r="O38"/>
  <c r="S38"/>
  <c r="W38"/>
  <c r="AA38"/>
  <c r="AE38"/>
  <c r="D39"/>
  <c r="H39"/>
  <c r="L39"/>
  <c r="P39"/>
  <c r="T39"/>
  <c r="X39"/>
  <c r="AB39"/>
  <c r="AL48"/>
  <c r="AL42"/>
  <c r="AJ38" l="1"/>
  <c r="AL18"/>
  <c r="AJ24"/>
  <c r="AJ26"/>
  <c r="AJ15"/>
  <c r="AL23"/>
  <c r="AH35"/>
  <c r="AI35" s="1"/>
  <c r="AH20"/>
  <c r="AI20" s="1"/>
  <c r="AJ41"/>
  <c r="AJ47"/>
  <c r="AL24"/>
  <c r="AL38"/>
  <c r="AJ23"/>
  <c r="AL21"/>
  <c r="AH33"/>
  <c r="AJ35"/>
  <c r="AJ33"/>
  <c r="AL30"/>
  <c r="AH26"/>
  <c r="AI26" s="1"/>
  <c r="AL27"/>
  <c r="AJ14"/>
  <c r="AL39"/>
  <c r="AL26"/>
  <c r="AL44"/>
  <c r="AJ44"/>
  <c r="AL45"/>
  <c r="AJ17"/>
  <c r="AH24"/>
  <c r="AI24" s="1"/>
  <c r="AH27"/>
  <c r="AI27" s="1"/>
  <c r="AH32"/>
  <c r="AI32" s="1"/>
  <c r="AH18"/>
  <c r="AI18" s="1"/>
  <c r="AL14"/>
  <c r="AH15"/>
  <c r="AJ29"/>
  <c r="AJ32"/>
  <c r="AH29"/>
  <c r="AI29" s="1"/>
  <c r="AH21"/>
  <c r="AI21" s="1"/>
  <c r="AJ39"/>
  <c r="AH47"/>
  <c r="AI47" s="1"/>
  <c r="AL33"/>
  <c r="AL32"/>
  <c r="AL35"/>
  <c r="AL17"/>
  <c r="AL15"/>
  <c r="AH42"/>
  <c r="AI42" s="1"/>
  <c r="AJ27"/>
  <c r="AL47"/>
  <c r="AJ48"/>
  <c r="AJ21"/>
  <c r="AJ30"/>
  <c r="AH17"/>
  <c r="AI17" s="1"/>
  <c r="AJ18"/>
  <c r="AH36"/>
  <c r="AI36" s="1"/>
  <c r="AJ42"/>
  <c r="AH14"/>
  <c r="AL20"/>
  <c r="AH23"/>
  <c r="AI23" s="1"/>
  <c r="AH30"/>
  <c r="AJ20"/>
  <c r="AL36"/>
  <c r="AH38"/>
  <c r="AH39"/>
  <c r="AI39" s="1"/>
  <c r="AL41"/>
  <c r="AM41" s="1"/>
  <c r="AJ36"/>
  <c r="AH48"/>
  <c r="AI48" s="1"/>
  <c r="AH45"/>
  <c r="AI45" s="1"/>
  <c r="AJ45"/>
  <c r="AH44"/>
  <c r="AI44" s="1"/>
  <c r="AL29"/>
  <c r="AI33"/>
  <c r="AM47"/>
  <c r="AM26" l="1"/>
  <c r="AM35"/>
  <c r="AM27"/>
  <c r="AM21"/>
  <c r="AM32"/>
  <c r="AM23"/>
  <c r="AM45"/>
  <c r="AJ50"/>
  <c r="AL50"/>
  <c r="AM33"/>
  <c r="AI30"/>
  <c r="AM30"/>
  <c r="AM39"/>
  <c r="AI38"/>
  <c r="AM38"/>
  <c r="AM48"/>
  <c r="AJ49"/>
  <c r="AH49"/>
  <c r="AM29"/>
  <c r="AM20"/>
  <c r="AM14"/>
  <c r="AI14"/>
  <c r="AI49" s="1"/>
  <c r="AM18"/>
  <c r="AI15"/>
  <c r="AM15"/>
  <c r="AM42"/>
  <c r="AM44"/>
  <c r="AH50"/>
  <c r="AM36"/>
  <c r="AL49"/>
  <c r="AM24"/>
  <c r="AM17"/>
  <c r="AI50" l="1"/>
  <c r="AI51" s="1"/>
  <c r="AH51"/>
  <c r="AI52" s="1"/>
  <c r="AM50"/>
  <c r="AL51"/>
  <c r="AJ51"/>
  <c r="AM49"/>
  <c r="AM51" l="1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AP12" authorId="0">
      <text>
        <r>
          <rPr>
            <sz val="8"/>
            <color indexed="81"/>
            <rFont val="Tahoma"/>
            <family val="2"/>
          </rPr>
          <t>If your shift schedule includes time in the Town office, enter the time here.  Otherwise, use zero.  This program assumes three part schedules are slope, R&amp;R, then town.</t>
        </r>
      </text>
    </comment>
    <comment ref="AP13" authorId="0">
      <text>
        <r>
          <rPr>
            <sz val="8"/>
            <color indexed="81"/>
            <rFont val="Tahoma"/>
            <family val="2"/>
          </rPr>
          <t>Enter the date on which you start a slope shift (this can be any shift in any year).  This information is used to determine J or K shift, and the day of the week on which your shift starts.</t>
        </r>
      </text>
    </comment>
  </commentList>
</comments>
</file>

<file path=xl/sharedStrings.xml><?xml version="1.0" encoding="utf-8"?>
<sst xmlns="http://schemas.openxmlformats.org/spreadsheetml/2006/main" count="63" uniqueCount="13">
  <si>
    <t>Год</t>
  </si>
  <si>
    <t>Рабочии дни</t>
  </si>
  <si>
    <t>Выходные дни</t>
  </si>
  <si>
    <t>Дорога</t>
  </si>
  <si>
    <t>Начало работы</t>
  </si>
  <si>
    <t>Должность</t>
  </si>
  <si>
    <t>ФИО</t>
  </si>
  <si>
    <t>РАБОЧЕЕ              ВРЕМЯ</t>
  </si>
  <si>
    <t xml:space="preserve">Дорога </t>
  </si>
  <si>
    <t>Кол-во выходных</t>
  </si>
  <si>
    <t>дни</t>
  </si>
  <si>
    <t>часы</t>
  </si>
  <si>
    <t>TBA</t>
  </si>
</sst>
</file>

<file path=xl/styles.xml><?xml version="1.0" encoding="utf-8"?>
<styleSheet xmlns="http://schemas.openxmlformats.org/spreadsheetml/2006/main">
  <numFmts count="3">
    <numFmt numFmtId="164" formatCode="0;;"/>
    <numFmt numFmtId="165" formatCode="0.0"/>
    <numFmt numFmtId="166" formatCode="mmmm"/>
  </numFmts>
  <fonts count="14">
    <font>
      <sz val="10"/>
      <name val="Arial Cyr"/>
    </font>
    <font>
      <b/>
      <sz val="11"/>
      <name val="Arial"/>
      <family val="2"/>
      <charset val="204"/>
    </font>
    <font>
      <b/>
      <sz val="10"/>
      <name val="Arial Cyr"/>
      <charset val="204"/>
    </font>
    <font>
      <sz val="10"/>
      <name val="Geneva"/>
      <family val="2"/>
    </font>
    <font>
      <b/>
      <sz val="10"/>
      <color theme="0"/>
      <name val="Arial Cyr"/>
    </font>
    <font>
      <sz val="10"/>
      <name val="Times New Roman"/>
      <family val="1"/>
      <charset val="204"/>
    </font>
    <font>
      <sz val="8"/>
      <name val="Arial Cyr"/>
    </font>
    <font>
      <sz val="10"/>
      <color theme="0"/>
      <name val="Arial Cyr"/>
    </font>
    <font>
      <b/>
      <sz val="9"/>
      <name val="Times New Roman"/>
      <family val="1"/>
      <charset val="204"/>
    </font>
    <font>
      <b/>
      <sz val="10"/>
      <name val="Arial Cy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color indexed="81"/>
      <name val="Tahoma"/>
      <family val="2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164" fontId="3" fillId="0" borderId="0" xfId="0" applyNumberFormat="1" applyFont="1" applyFill="1" applyAlignment="1">
      <alignment horizontal="center"/>
    </xf>
    <xf numFmtId="0" fontId="0" fillId="0" borderId="1" xfId="0" applyBorder="1"/>
    <xf numFmtId="0" fontId="3" fillId="0" borderId="0" xfId="0" applyNumberFormat="1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14" fontId="4" fillId="2" borderId="2" xfId="0" applyNumberFormat="1" applyFont="1" applyFill="1" applyBorder="1"/>
    <xf numFmtId="0" fontId="4" fillId="2" borderId="2" xfId="0" applyFont="1" applyFill="1" applyBorder="1"/>
    <xf numFmtId="15" fontId="3" fillId="0" borderId="0" xfId="0" applyNumberFormat="1" applyFont="1" applyFill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5" fontId="0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0" fillId="2" borderId="2" xfId="0" applyFill="1" applyBorder="1"/>
    <xf numFmtId="0" fontId="7" fillId="2" borderId="2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/>
    <xf numFmtId="0" fontId="9" fillId="0" borderId="2" xfId="0" applyFont="1" applyFill="1" applyBorder="1"/>
    <xf numFmtId="165" fontId="9" fillId="0" borderId="2" xfId="0" applyNumberFormat="1" applyFont="1" applyFill="1" applyBorder="1"/>
    <xf numFmtId="0" fontId="9" fillId="3" borderId="2" xfId="0" applyFont="1" applyFill="1" applyBorder="1"/>
    <xf numFmtId="165" fontId="9" fillId="3" borderId="2" xfId="0" applyNumberFormat="1" applyFont="1" applyFill="1" applyBorder="1"/>
    <xf numFmtId="0" fontId="0" fillId="0" borderId="0" xfId="0" applyFont="1"/>
    <xf numFmtId="0" fontId="10" fillId="0" borderId="0" xfId="0" applyFont="1" applyBorder="1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0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6" fontId="4" fillId="2" borderId="2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15" fontId="3" fillId="0" borderId="0" xfId="0" applyNumberFormat="1" applyFont="1" applyFill="1" applyAlignment="1">
      <alignment horizontal="center"/>
    </xf>
    <xf numFmtId="0" fontId="0" fillId="0" borderId="2" xfId="0" applyBorder="1" applyAlignment="1">
      <alignment horizontal="center" wrapText="1"/>
    </xf>
    <xf numFmtId="166" fontId="4" fillId="2" borderId="3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AQ59"/>
  <sheetViews>
    <sheetView tabSelected="1" zoomScale="93" zoomScaleNormal="93" zoomScaleSheetLayoutView="85" workbookViewId="0">
      <pane ySplit="12" topLeftCell="A13" activePane="bottomLeft" state="frozen"/>
      <selection activeCell="B1" sqref="B1"/>
      <selection pane="bottomLeft" activeCell="AE8" sqref="AE8"/>
    </sheetView>
  </sheetViews>
  <sheetFormatPr defaultRowHeight="12.75"/>
  <cols>
    <col min="1" max="1" width="20" customWidth="1"/>
    <col min="2" max="2" width="17.85546875" customWidth="1"/>
    <col min="3" max="3" width="6.5703125" customWidth="1"/>
    <col min="4" max="4" width="4" customWidth="1"/>
    <col min="5" max="6" width="4.28515625" bestFit="1" customWidth="1"/>
    <col min="7" max="7" width="4" customWidth="1"/>
    <col min="8" max="11" width="4.28515625" bestFit="1" customWidth="1"/>
    <col min="12" max="12" width="4" customWidth="1"/>
    <col min="13" max="13" width="4.28515625" bestFit="1" customWidth="1"/>
    <col min="14" max="14" width="4.140625" customWidth="1"/>
    <col min="15" max="15" width="4" customWidth="1"/>
    <col min="16" max="20" width="4.28515625" bestFit="1" customWidth="1"/>
    <col min="21" max="21" width="4.28515625" customWidth="1"/>
    <col min="22" max="22" width="4.42578125" customWidth="1"/>
    <col min="23" max="23" width="4" customWidth="1"/>
    <col min="24" max="24" width="4.140625" customWidth="1"/>
    <col min="25" max="25" width="4.42578125" customWidth="1"/>
    <col min="26" max="27" width="4" customWidth="1"/>
    <col min="28" max="28" width="4.28515625" customWidth="1"/>
    <col min="29" max="29" width="4.85546875" customWidth="1"/>
    <col min="30" max="30" width="4.7109375" customWidth="1"/>
    <col min="31" max="31" width="5" customWidth="1"/>
    <col min="32" max="32" width="4" customWidth="1"/>
    <col min="33" max="33" width="4.42578125" customWidth="1"/>
    <col min="34" max="34" width="6.28515625" customWidth="1"/>
    <col min="35" max="36" width="6.85546875" customWidth="1"/>
    <col min="37" max="37" width="6.85546875" hidden="1" customWidth="1"/>
    <col min="38" max="38" width="9.140625" customWidth="1"/>
    <col min="43" max="43" width="14.5703125" customWidth="1"/>
  </cols>
  <sheetData>
    <row r="1" spans="1:43" ht="15">
      <c r="AE1" s="1"/>
    </row>
    <row r="2" spans="1:43" ht="15">
      <c r="AE2" s="2"/>
    </row>
    <row r="3" spans="1:43" ht="15">
      <c r="A3" s="3"/>
      <c r="C3" s="4" t="s">
        <v>0</v>
      </c>
      <c r="D3" s="39">
        <v>2013</v>
      </c>
      <c r="E3" s="39"/>
      <c r="F3" s="39"/>
      <c r="AE3" s="2"/>
      <c r="AL3">
        <v>13</v>
      </c>
    </row>
    <row r="4" spans="1:43" ht="15" customHeight="1">
      <c r="A4" s="3"/>
      <c r="C4" s="5" t="s">
        <v>1</v>
      </c>
      <c r="D4" s="40">
        <v>28</v>
      </c>
      <c r="E4" s="40"/>
      <c r="F4" s="40"/>
      <c r="AE4" s="2"/>
      <c r="AL4">
        <v>28</v>
      </c>
    </row>
    <row r="5" spans="1:43" ht="14.25" customHeight="1">
      <c r="A5" s="3"/>
      <c r="C5" s="5" t="s">
        <v>2</v>
      </c>
      <c r="D5" s="40">
        <f>D4-D6</f>
        <v>26</v>
      </c>
      <c r="E5" s="40"/>
      <c r="F5" s="40"/>
      <c r="AE5" s="6"/>
      <c r="AL5">
        <f>AL3*AL4</f>
        <v>364</v>
      </c>
    </row>
    <row r="6" spans="1:43" ht="14.25" customHeight="1">
      <c r="C6" s="5" t="s">
        <v>3</v>
      </c>
      <c r="D6" s="40">
        <v>2</v>
      </c>
      <c r="E6" s="40"/>
      <c r="F6" s="40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43" ht="14.25" customHeight="1">
      <c r="C7" s="4" t="s">
        <v>4</v>
      </c>
      <c r="D7" s="41">
        <v>40911</v>
      </c>
      <c r="E7" s="41"/>
      <c r="F7" s="4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</row>
    <row r="8" spans="1:43" ht="15"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1:43" ht="1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P9" s="4"/>
      <c r="AQ9" s="8"/>
    </row>
    <row r="10" spans="1:4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P10" s="5"/>
      <c r="AQ10" s="10"/>
    </row>
    <row r="11" spans="1:43" ht="27.75" customHeight="1">
      <c r="A11" s="37" t="s">
        <v>5</v>
      </c>
      <c r="B11" s="37" t="s">
        <v>6</v>
      </c>
      <c r="C11" s="11">
        <v>1</v>
      </c>
      <c r="D11" s="11">
        <v>2</v>
      </c>
      <c r="E11" s="11">
        <v>3</v>
      </c>
      <c r="F11" s="11">
        <v>4</v>
      </c>
      <c r="G11" s="11">
        <v>5</v>
      </c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11">
        <v>11</v>
      </c>
      <c r="N11" s="11">
        <v>12</v>
      </c>
      <c r="O11" s="11">
        <v>13</v>
      </c>
      <c r="P11" s="11">
        <v>14</v>
      </c>
      <c r="Q11" s="11">
        <v>15</v>
      </c>
      <c r="R11" s="11">
        <v>16</v>
      </c>
      <c r="S11" s="11">
        <v>17</v>
      </c>
      <c r="T11" s="11">
        <v>18</v>
      </c>
      <c r="U11" s="11">
        <v>19</v>
      </c>
      <c r="V11" s="11">
        <v>20</v>
      </c>
      <c r="W11" s="11">
        <v>21</v>
      </c>
      <c r="X11" s="11">
        <v>22</v>
      </c>
      <c r="Y11" s="11">
        <v>23</v>
      </c>
      <c r="Z11" s="11">
        <v>24</v>
      </c>
      <c r="AA11" s="11">
        <v>25</v>
      </c>
      <c r="AB11" s="11">
        <v>26</v>
      </c>
      <c r="AC11" s="11">
        <v>27</v>
      </c>
      <c r="AD11" s="11">
        <v>28</v>
      </c>
      <c r="AE11" s="11">
        <v>29</v>
      </c>
      <c r="AF11" s="11">
        <v>30</v>
      </c>
      <c r="AG11" s="11">
        <v>31</v>
      </c>
      <c r="AH11" s="42" t="s">
        <v>7</v>
      </c>
      <c r="AI11" s="42"/>
      <c r="AJ11" s="42" t="s">
        <v>8</v>
      </c>
      <c r="AK11" s="42"/>
      <c r="AL11" s="12" t="s">
        <v>9</v>
      </c>
      <c r="AP11" s="5"/>
      <c r="AQ11" s="10"/>
    </row>
    <row r="12" spans="1:43" ht="12.75" customHeight="1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12" t="s">
        <v>10</v>
      </c>
      <c r="AI12" s="12" t="s">
        <v>11</v>
      </c>
      <c r="AJ12" s="12" t="s">
        <v>10</v>
      </c>
      <c r="AK12" s="12" t="s">
        <v>11</v>
      </c>
      <c r="AL12" s="12" t="s">
        <v>10</v>
      </c>
      <c r="AP12" s="5"/>
      <c r="AQ12" s="10"/>
    </row>
    <row r="13" spans="1:43">
      <c r="A13" s="13"/>
      <c r="B13" s="14"/>
      <c r="C13" s="38">
        <f>DATE(D$3,(ROW()-ROW(C$13))/3+1,1)</f>
        <v>41275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14"/>
      <c r="AI13" s="14"/>
      <c r="AJ13" s="14"/>
      <c r="AK13" s="14"/>
      <c r="AL13" s="14"/>
      <c r="AP13" s="4"/>
      <c r="AQ13" s="15"/>
    </row>
    <row r="14" spans="1:43" ht="27.75" customHeight="1">
      <c r="A14" s="36" t="s">
        <v>12</v>
      </c>
      <c r="B14" s="36" t="s">
        <v>12</v>
      </c>
      <c r="C14" s="17" t="str">
        <f t="shared" ref="C14:AC14" si="0">IF(MONTH($C13+C$11-1)=MONTH($C13),IF(ISEVEN(($C13+C$11-1-$D$7)/$D$4),10.5,IF(TYPE(SEARCH(",",($C13+C$11-1-$D$7)/$D$4))+TYPE(SEARCH(",",($C13+C$11-$D$7)/$D$4))=16,"Д","В")),"---")</f>
        <v>В</v>
      </c>
      <c r="D14" s="17" t="str">
        <f t="shared" ref="D14" si="1">IF(MONTH($C13+D$11-1)=MONTH($C13),IF(ISEVEN(($C13+D$11-1-$D$7)/$D$4),10.5,IF(TYPE(SEARCH(",",($C13+D$11-1-$D$7)/$D$4))+TYPE(SEARCH(",",($C13+D$11-$D$7)/$D$4))=16,"Д","В")),"---")</f>
        <v>В</v>
      </c>
      <c r="E14" s="17" t="str">
        <f t="shared" ref="E14" si="2">IF(MONTH($C13+E$11-1)=MONTH($C13),IF(ISEVEN(($C13+E$11-1-$D$7)/$D$4),10.5,IF(TYPE(SEARCH(",",($C13+E$11-1-$D$7)/$D$4))+TYPE(SEARCH(",",($C13+E$11-$D$7)/$D$4))=16,"Д","В")),"---")</f>
        <v>В</v>
      </c>
      <c r="F14" s="17" t="str">
        <f t="shared" ref="F14" si="3">IF(MONTH($C13+F$11-1)=MONTH($C13),IF(ISEVEN(($C13+F$11-1-$D$7)/$D$4),10.5,IF(TYPE(SEARCH(",",($C13+F$11-1-$D$7)/$D$4))+TYPE(SEARCH(",",($C13+F$11-$D$7)/$D$4))=16,"Д","В")),"---")</f>
        <v>В</v>
      </c>
      <c r="G14" s="17" t="str">
        <f t="shared" ref="G14" si="4">IF(MONTH($C13+G$11-1)=MONTH($C13),IF(ISEVEN(($C13+G$11-1-$D$7)/$D$4),10.5,IF(TYPE(SEARCH(",",($C13+G$11-1-$D$7)/$D$4))+TYPE(SEARCH(",",($C13+G$11-$D$7)/$D$4))=16,"Д","В")),"---")</f>
        <v>В</v>
      </c>
      <c r="H14" s="17" t="str">
        <f t="shared" ref="H14" si="5">IF(MONTH($C13+H$11-1)=MONTH($C13),IF(ISEVEN(($C13+H$11-1-$D$7)/$D$4),10.5,IF(TYPE(SEARCH(",",($C13+H$11-1-$D$7)/$D$4))+TYPE(SEARCH(",",($C13+H$11-$D$7)/$D$4))=16,"Д","В")),"---")</f>
        <v>В</v>
      </c>
      <c r="I14" s="17" t="str">
        <f t="shared" ref="I14" si="6">IF(MONTH($C13+I$11-1)=MONTH($C13),IF(ISEVEN(($C13+I$11-1-$D$7)/$D$4),10.5,IF(TYPE(SEARCH(",",($C13+I$11-1-$D$7)/$D$4))+TYPE(SEARCH(",",($C13+I$11-$D$7)/$D$4))=16,"Д","В")),"---")</f>
        <v>В</v>
      </c>
      <c r="J14" s="17" t="str">
        <f t="shared" ref="J14" si="7">IF(MONTH($C13+J$11-1)=MONTH($C13),IF(ISEVEN(($C13+J$11-1-$D$7)/$D$4),10.5,IF(TYPE(SEARCH(",",($C13+J$11-1-$D$7)/$D$4))+TYPE(SEARCH(",",($C13+J$11-$D$7)/$D$4))=16,"Д","В")),"---")</f>
        <v>В</v>
      </c>
      <c r="K14" s="17" t="str">
        <f t="shared" ref="K14" si="8">IF(MONTH($C13+K$11-1)=MONTH($C13),IF(ISEVEN(($C13+K$11-1-$D$7)/$D$4),10.5,IF(TYPE(SEARCH(",",($C13+K$11-1-$D$7)/$D$4))+TYPE(SEARCH(",",($C13+K$11-$D$7)/$D$4))=16,"Д","В")),"---")</f>
        <v>В</v>
      </c>
      <c r="L14" s="17" t="str">
        <f t="shared" ref="L14" si="9">IF(MONTH($C13+L$11-1)=MONTH($C13),IF(ISEVEN(($C13+L$11-1-$D$7)/$D$4),10.5,IF(TYPE(SEARCH(",",($C13+L$11-1-$D$7)/$D$4))+TYPE(SEARCH(",",($C13+L$11-$D$7)/$D$4))=16,"Д","В")),"---")</f>
        <v>В</v>
      </c>
      <c r="M14" s="17" t="str">
        <f t="shared" ref="M14" si="10">IF(MONTH($C13+M$11-1)=MONTH($C13),IF(ISEVEN(($C13+M$11-1-$D$7)/$D$4),10.5,IF(TYPE(SEARCH(",",($C13+M$11-1-$D$7)/$D$4))+TYPE(SEARCH(",",($C13+M$11-$D$7)/$D$4))=16,"Д","В")),"---")</f>
        <v>В</v>
      </c>
      <c r="N14" s="17" t="str">
        <f t="shared" ref="N14" si="11">IF(MONTH($C13+N$11-1)=MONTH($C13),IF(ISEVEN(($C13+N$11-1-$D$7)/$D$4),10.5,IF(TYPE(SEARCH(",",($C13+N$11-1-$D$7)/$D$4))+TYPE(SEARCH(",",($C13+N$11-$D$7)/$D$4))=16,"Д","В")),"---")</f>
        <v>В</v>
      </c>
      <c r="O14" s="17" t="str">
        <f t="shared" ref="O14" si="12">IF(MONTH($C13+O$11-1)=MONTH($C13),IF(ISEVEN(($C13+O$11-1-$D$7)/$D$4),10.5,IF(TYPE(SEARCH(",",($C13+O$11-1-$D$7)/$D$4))+TYPE(SEARCH(",",($C13+O$11-$D$7)/$D$4))=16,"Д","В")),"---")</f>
        <v>В</v>
      </c>
      <c r="P14" s="17" t="str">
        <f t="shared" ref="P14" si="13">IF(MONTH($C13+P$11-1)=MONTH($C13),IF(ISEVEN(($C13+P$11-1-$D$7)/$D$4),10.5,IF(TYPE(SEARCH(",",($C13+P$11-1-$D$7)/$D$4))+TYPE(SEARCH(",",($C13+P$11-$D$7)/$D$4))=16,"Д","В")),"---")</f>
        <v>В</v>
      </c>
      <c r="Q14" s="17" t="str">
        <f t="shared" ref="Q14" si="14">IF(MONTH($C13+Q$11-1)=MONTH($C13),IF(ISEVEN(($C13+Q$11-1-$D$7)/$D$4),10.5,IF(TYPE(SEARCH(",",($C13+Q$11-1-$D$7)/$D$4))+TYPE(SEARCH(",",($C13+Q$11-$D$7)/$D$4))=16,"Д","В")),"---")</f>
        <v>В</v>
      </c>
      <c r="R14" s="17" t="str">
        <f t="shared" ref="R14" si="15">IF(MONTH($C13+R$11-1)=MONTH($C13),IF(ISEVEN(($C13+R$11-1-$D$7)/$D$4),10.5,IF(TYPE(SEARCH(",",($C13+R$11-1-$D$7)/$D$4))+TYPE(SEARCH(",",($C13+R$11-$D$7)/$D$4))=16,"Д","В")),"---")</f>
        <v>В</v>
      </c>
      <c r="S14" s="17" t="str">
        <f t="shared" ref="S14" si="16">IF(MONTH($C13+S$11-1)=MONTH($C13),IF(ISEVEN(($C13+S$11-1-$D$7)/$D$4),10.5,IF(TYPE(SEARCH(",",($C13+S$11-1-$D$7)/$D$4))+TYPE(SEARCH(",",($C13+S$11-$D$7)/$D$4))=16,"Д","В")),"---")</f>
        <v>В</v>
      </c>
      <c r="T14" s="17" t="str">
        <f t="shared" ref="T14" si="17">IF(MONTH($C13+T$11-1)=MONTH($C13),IF(ISEVEN(($C13+T$11-1-$D$7)/$D$4),10.5,IF(TYPE(SEARCH(",",($C13+T$11-1-$D$7)/$D$4))+TYPE(SEARCH(",",($C13+T$11-$D$7)/$D$4))=16,"Д","В")),"---")</f>
        <v>В</v>
      </c>
      <c r="U14" s="17" t="str">
        <f t="shared" ref="U14" si="18">IF(MONTH($C13+U$11-1)=MONTH($C13),IF(ISEVEN(($C13+U$11-1-$D$7)/$D$4),10.5,IF(TYPE(SEARCH(",",($C13+U$11-1-$D$7)/$D$4))+TYPE(SEARCH(",",($C13+U$11-$D$7)/$D$4))=16,"Д","В")),"---")</f>
        <v>В</v>
      </c>
      <c r="V14" s="17" t="str">
        <f t="shared" ref="V14" si="19">IF(MONTH($C13+V$11-1)=MONTH($C13),IF(ISEVEN(($C13+V$11-1-$D$7)/$D$4),10.5,IF(TYPE(SEARCH(",",($C13+V$11-1-$D$7)/$D$4))+TYPE(SEARCH(",",($C13+V$11-$D$7)/$D$4))=16,"Д","В")),"---")</f>
        <v>В</v>
      </c>
      <c r="W14" s="17" t="str">
        <f t="shared" ref="W14" si="20">IF(MONTH($C13+W$11-1)=MONTH($C13),IF(ISEVEN(($C13+W$11-1-$D$7)/$D$4),10.5,IF(TYPE(SEARCH(",",($C13+W$11-1-$D$7)/$D$4))+TYPE(SEARCH(",",($C13+W$11-$D$7)/$D$4))=16,"Д","В")),"---")</f>
        <v>В</v>
      </c>
      <c r="X14" s="17" t="str">
        <f t="shared" ref="X14" si="21">IF(MONTH($C13+X$11-1)=MONTH($C13),IF(ISEVEN(($C13+X$11-1-$D$7)/$D$4),10.5,IF(TYPE(SEARCH(",",($C13+X$11-1-$D$7)/$D$4))+TYPE(SEARCH(",",($C13+X$11-$D$7)/$D$4))=16,"Д","В")),"---")</f>
        <v>В</v>
      </c>
      <c r="Y14" s="17" t="str">
        <f t="shared" ref="Y14" si="22">IF(MONTH($C13+Y$11-1)=MONTH($C13),IF(ISEVEN(($C13+Y$11-1-$D$7)/$D$4),10.5,IF(TYPE(SEARCH(",",($C13+Y$11-1-$D$7)/$D$4))+TYPE(SEARCH(",",($C13+Y$11-$D$7)/$D$4))=16,"Д","В")),"---")</f>
        <v>В</v>
      </c>
      <c r="Z14" s="17" t="str">
        <f t="shared" ref="Z14" si="23">IF(MONTH($C13+Z$11-1)=MONTH($C13),IF(ISEVEN(($C13+Z$11-1-$D$7)/$D$4),10.5,IF(TYPE(SEARCH(",",($C13+Z$11-1-$D$7)/$D$4))+TYPE(SEARCH(",",($C13+Z$11-$D$7)/$D$4))=16,"Д","В")),"---")</f>
        <v>В</v>
      </c>
      <c r="AA14" s="17" t="str">
        <f t="shared" ref="AA14" si="24">IF(MONTH($C13+AA$11-1)=MONTH($C13),IF(ISEVEN(($C13+AA$11-1-$D$7)/$D$4),10.5,IF(TYPE(SEARCH(",",($C13+AA$11-1-$D$7)/$D$4))+TYPE(SEARCH(",",($C13+AA$11-$D$7)/$D$4))=16,"Д","В")),"---")</f>
        <v>В</v>
      </c>
      <c r="AB14" s="17" t="str">
        <f t="shared" ref="AB14" si="25">IF(MONTH($C13+AB$11-1)=MONTH($C13),IF(ISEVEN(($C13+AB$11-1-$D$7)/$D$4),10.5,IF(TYPE(SEARCH(",",($C13+AB$11-1-$D$7)/$D$4))+TYPE(SEARCH(",",($C13+AB$11-$D$7)/$D$4))=16,"Д","В")),"---")</f>
        <v>В</v>
      </c>
      <c r="AC14" s="17" t="str">
        <f t="shared" ref="AC14" si="26">IF(MONTH($C13+AC$11-1)=MONTH($C13),IF(ISEVEN(($C13+AC$11-1-$D$7)/$D$4),10.5,IF(TYPE(SEARCH(",",($C13+AC$11-1-$D$7)/$D$4))+TYPE(SEARCH(",",($C13+AC$11-$D$7)/$D$4))=16,"Д","В")),"---")</f>
        <v>В</v>
      </c>
      <c r="AD14" s="17" t="str">
        <f t="shared" ref="AD14" si="27">IF(MONTH($C13+AD$11-1)=MONTH($C13),IF(ISEVEN(($C13+AD$11-1-$D$7)/$D$4),10.5,IF(TYPE(SEARCH(",",($C13+AD$11-1-$D$7)/$D$4))+TYPE(SEARCH(",",($C13+AD$11-$D$7)/$D$4))=16,"Д","В")),"---")</f>
        <v>В</v>
      </c>
      <c r="AE14" s="17">
        <f t="shared" ref="AE14" si="28">IF(MONTH($C13+AE$11-1)=MONTH($C13),IF(ISEVEN(($C13+AE$11-1-$D$7)/$D$4),10.5,IF(TYPE(SEARCH(",",($C13+AE$11-1-$D$7)/$D$4))+TYPE(SEARCH(",",($C13+AE$11-$D$7)/$D$4))=16,"Д","В")),"---")</f>
        <v>10.5</v>
      </c>
      <c r="AF14" s="17">
        <f t="shared" ref="AF14" si="29">IF(MONTH($C13+AF$11-1)=MONTH($C13),IF(ISEVEN(($C13+AF$11-1-$D$7)/$D$4),10.5,IF(TYPE(SEARCH(",",($C13+AF$11-1-$D$7)/$D$4))+TYPE(SEARCH(",",($C13+AF$11-$D$7)/$D$4))=16,"Д","В")),"---")</f>
        <v>10.5</v>
      </c>
      <c r="AG14" s="17">
        <f t="shared" ref="AG14" si="30">IF(MONTH($C13+AG$11-1)=MONTH($C13),IF(ISEVEN(($C13+AG$11-1-$D$7)/$D$4),10.5,IF(TYPE(SEARCH(",",($C13+AG$11-1-$D$7)/$D$4))+TYPE(SEARCH(",",($C13+AG$11-$D$7)/$D$4))=16,"Д","В")),"---")</f>
        <v>10.5</v>
      </c>
      <c r="AH14" s="18">
        <f>SUMPRODUCT(--ISNUMBER(C14:AG14))</f>
        <v>3</v>
      </c>
      <c r="AI14" s="19">
        <f>AH14*10.5</f>
        <v>31.5</v>
      </c>
      <c r="AJ14" s="18">
        <f>COUNTIF(C14:AG14,"Д")</f>
        <v>0</v>
      </c>
      <c r="AK14" s="18"/>
      <c r="AL14" s="18">
        <f>SUMPRODUCT(--(C14:AG14="В"))</f>
        <v>28</v>
      </c>
      <c r="AM14" s="20">
        <f>AH14+AJ14+AL14</f>
        <v>31</v>
      </c>
    </row>
    <row r="15" spans="1:43" ht="27.75" customHeight="1">
      <c r="A15" s="36" t="s">
        <v>12</v>
      </c>
      <c r="B15" s="36" t="s">
        <v>12</v>
      </c>
      <c r="C15" s="17">
        <f>IF(MONTH($C13+C$11-1)=MONTH($C13),IF(ISODD(($C13+C$11-1-$D$7)/$D$4),10.5,IF(TYPE(SEARCH(",",($C13+C$11-1-$D$7)/$D$4))+TYPE(SEARCH(",",($C13+C$11-$D$7)/$D$4))=17,"Д","В")),"---")</f>
        <v>10.5</v>
      </c>
      <c r="D15" s="17">
        <f t="shared" ref="D15:AG15" si="31">IF(MONTH($C13+D$11-1)=MONTH($C13),IF(ISODD(($C13+D$11-1-$D$7)/$D$4),10.5,IF(TYPE(SEARCH(",",($C13+D$11-1-$D$7)/$D$4))+TYPE(SEARCH(",",($C13+D$11-$D$7)/$D$4))=17,"Д","В")),"---")</f>
        <v>10.5</v>
      </c>
      <c r="E15" s="17">
        <f>IF(MONTH($C13+E$11-1)=MONTH($C13),IF(ISODD(($C13+E$11-1-$D$7)/$D$4),10.5,IF(TYPE(SEARCH(",",($C13+E$11-1-$D$7)/$D$4))+TYPE(SEARCH(",",($C13+E$11-$D$7)/$D$4))=17,"Д","В")),"---")</f>
        <v>10.5</v>
      </c>
      <c r="F15" s="17">
        <f t="shared" si="31"/>
        <v>10.5</v>
      </c>
      <c r="G15" s="17">
        <f t="shared" si="31"/>
        <v>10.5</v>
      </c>
      <c r="H15" s="17">
        <f t="shared" si="31"/>
        <v>10.5</v>
      </c>
      <c r="I15" s="17">
        <f t="shared" si="31"/>
        <v>10.5</v>
      </c>
      <c r="J15" s="17">
        <f t="shared" si="31"/>
        <v>10.5</v>
      </c>
      <c r="K15" s="17">
        <f t="shared" si="31"/>
        <v>10.5</v>
      </c>
      <c r="L15" s="17">
        <f t="shared" si="31"/>
        <v>10.5</v>
      </c>
      <c r="M15" s="17">
        <f t="shared" si="31"/>
        <v>10.5</v>
      </c>
      <c r="N15" s="17">
        <f t="shared" si="31"/>
        <v>10.5</v>
      </c>
      <c r="O15" s="17">
        <f t="shared" si="31"/>
        <v>10.5</v>
      </c>
      <c r="P15" s="17">
        <f t="shared" si="31"/>
        <v>10.5</v>
      </c>
      <c r="Q15" s="17">
        <f t="shared" si="31"/>
        <v>10.5</v>
      </c>
      <c r="R15" s="17">
        <f t="shared" si="31"/>
        <v>10.5</v>
      </c>
      <c r="S15" s="17">
        <f t="shared" si="31"/>
        <v>10.5</v>
      </c>
      <c r="T15" s="17">
        <f t="shared" si="31"/>
        <v>10.5</v>
      </c>
      <c r="U15" s="17">
        <f t="shared" si="31"/>
        <v>10.5</v>
      </c>
      <c r="V15" s="17">
        <f t="shared" si="31"/>
        <v>10.5</v>
      </c>
      <c r="W15" s="17">
        <f t="shared" si="31"/>
        <v>10.5</v>
      </c>
      <c r="X15" s="17">
        <f t="shared" si="31"/>
        <v>10.5</v>
      </c>
      <c r="Y15" s="17">
        <f t="shared" si="31"/>
        <v>10.5</v>
      </c>
      <c r="Z15" s="17">
        <f t="shared" si="31"/>
        <v>10.5</v>
      </c>
      <c r="AA15" s="17">
        <f t="shared" si="31"/>
        <v>10.5</v>
      </c>
      <c r="AB15" s="17">
        <f t="shared" si="31"/>
        <v>10.5</v>
      </c>
      <c r="AC15" s="17">
        <f t="shared" si="31"/>
        <v>10.5</v>
      </c>
      <c r="AD15" s="17">
        <f t="shared" si="31"/>
        <v>10.5</v>
      </c>
      <c r="AE15" s="17" t="str">
        <f t="shared" si="31"/>
        <v>В</v>
      </c>
      <c r="AF15" s="17" t="str">
        <f t="shared" si="31"/>
        <v>В</v>
      </c>
      <c r="AG15" s="17" t="str">
        <f t="shared" si="31"/>
        <v>В</v>
      </c>
      <c r="AH15" s="18">
        <f>SUMPRODUCT(--ISNUMBER(C15:AG15))</f>
        <v>28</v>
      </c>
      <c r="AI15" s="19">
        <f>AH15*10.5</f>
        <v>294</v>
      </c>
      <c r="AJ15" s="18">
        <f>COUNTIF(C15:AG15,"Д")</f>
        <v>0</v>
      </c>
      <c r="AK15" s="18"/>
      <c r="AL15" s="18">
        <f>SUMPRODUCT(--(C15:AG15="В"))</f>
        <v>3</v>
      </c>
      <c r="AM15" s="20">
        <f>AH15+AJ15+AL15</f>
        <v>31</v>
      </c>
    </row>
    <row r="16" spans="1:43">
      <c r="A16" s="13"/>
      <c r="B16" s="14"/>
      <c r="C16" s="38">
        <f>DATE(D$3,(ROW()-ROW(C$13))/3+1,1)</f>
        <v>41306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14"/>
      <c r="AI16" s="14"/>
      <c r="AJ16" s="14"/>
      <c r="AK16" s="14"/>
      <c r="AL16" s="14"/>
    </row>
    <row r="17" spans="1:39" ht="27.75" customHeight="1">
      <c r="A17" s="16" t="s">
        <v>12</v>
      </c>
      <c r="B17" s="16" t="s">
        <v>12</v>
      </c>
      <c r="C17" s="17">
        <f>IF(MONTH($C16+C$11-1)=MONTH($C16),IF(ISEVEN(($C16+C$11-1-$D$7)/$D$4),10.5,IF(TYPE(SEARCH(",",($C16+C$11-1-$D$7)/$D$4))+TYPE(SEARCH(",",($C16+C$11-$D$7)/$D$4))=17,"Д","В")),"---")</f>
        <v>10.5</v>
      </c>
      <c r="D17" s="17">
        <f t="shared" ref="D17" si="32">IF(MONTH($C16+D$11-1)=MONTH($C16),IF(ISEVEN(($C16+D$11-1-$D$7)/$D$4),10.5,IF(TYPE(SEARCH(",",($C16+D$11-1-$D$7)/$D$4))+TYPE(SEARCH(",",($C16+D$11-$D$7)/$D$4))=17,"Д","В")),"---")</f>
        <v>10.5</v>
      </c>
      <c r="E17" s="17">
        <f t="shared" ref="E17" si="33">IF(MONTH($C16+E$11-1)=MONTH($C16),IF(ISEVEN(($C16+E$11-1-$D$7)/$D$4),10.5,IF(TYPE(SEARCH(",",($C16+E$11-1-$D$7)/$D$4))+TYPE(SEARCH(",",($C16+E$11-$D$7)/$D$4))=17,"Д","В")),"---")</f>
        <v>10.5</v>
      </c>
      <c r="F17" s="17">
        <f t="shared" ref="F17" si="34">IF(MONTH($C16+F$11-1)=MONTH($C16),IF(ISEVEN(($C16+F$11-1-$D$7)/$D$4),10.5,IF(TYPE(SEARCH(",",($C16+F$11-1-$D$7)/$D$4))+TYPE(SEARCH(",",($C16+F$11-$D$7)/$D$4))=17,"Д","В")),"---")</f>
        <v>10.5</v>
      </c>
      <c r="G17" s="17">
        <f t="shared" ref="G17" si="35">IF(MONTH($C16+G$11-1)=MONTH($C16),IF(ISEVEN(($C16+G$11-1-$D$7)/$D$4),10.5,IF(TYPE(SEARCH(",",($C16+G$11-1-$D$7)/$D$4))+TYPE(SEARCH(",",($C16+G$11-$D$7)/$D$4))=17,"Д","В")),"---")</f>
        <v>10.5</v>
      </c>
      <c r="H17" s="17">
        <f t="shared" ref="H17" si="36">IF(MONTH($C16+H$11-1)=MONTH($C16),IF(ISEVEN(($C16+H$11-1-$D$7)/$D$4),10.5,IF(TYPE(SEARCH(",",($C16+H$11-1-$D$7)/$D$4))+TYPE(SEARCH(",",($C16+H$11-$D$7)/$D$4))=17,"Д","В")),"---")</f>
        <v>10.5</v>
      </c>
      <c r="I17" s="17">
        <f t="shared" ref="I17" si="37">IF(MONTH($C16+I$11-1)=MONTH($C16),IF(ISEVEN(($C16+I$11-1-$D$7)/$D$4),10.5,IF(TYPE(SEARCH(",",($C16+I$11-1-$D$7)/$D$4))+TYPE(SEARCH(",",($C16+I$11-$D$7)/$D$4))=17,"Д","В")),"---")</f>
        <v>10.5</v>
      </c>
      <c r="J17" s="17">
        <f t="shared" ref="J17" si="38">IF(MONTH($C16+J$11-1)=MONTH($C16),IF(ISEVEN(($C16+J$11-1-$D$7)/$D$4),10.5,IF(TYPE(SEARCH(",",($C16+J$11-1-$D$7)/$D$4))+TYPE(SEARCH(",",($C16+J$11-$D$7)/$D$4))=17,"Д","В")),"---")</f>
        <v>10.5</v>
      </c>
      <c r="K17" s="17">
        <f t="shared" ref="K17" si="39">IF(MONTH($C16+K$11-1)=MONTH($C16),IF(ISEVEN(($C16+K$11-1-$D$7)/$D$4),10.5,IF(TYPE(SEARCH(",",($C16+K$11-1-$D$7)/$D$4))+TYPE(SEARCH(",",($C16+K$11-$D$7)/$D$4))=17,"Д","В")),"---")</f>
        <v>10.5</v>
      </c>
      <c r="L17" s="17">
        <f t="shared" ref="L17" si="40">IF(MONTH($C16+L$11-1)=MONTH($C16),IF(ISEVEN(($C16+L$11-1-$D$7)/$D$4),10.5,IF(TYPE(SEARCH(",",($C16+L$11-1-$D$7)/$D$4))+TYPE(SEARCH(",",($C16+L$11-$D$7)/$D$4))=17,"Д","В")),"---")</f>
        <v>10.5</v>
      </c>
      <c r="M17" s="17">
        <f t="shared" ref="M17" si="41">IF(MONTH($C16+M$11-1)=MONTH($C16),IF(ISEVEN(($C16+M$11-1-$D$7)/$D$4),10.5,IF(TYPE(SEARCH(",",($C16+M$11-1-$D$7)/$D$4))+TYPE(SEARCH(",",($C16+M$11-$D$7)/$D$4))=17,"Д","В")),"---")</f>
        <v>10.5</v>
      </c>
      <c r="N17" s="17">
        <f t="shared" ref="N17" si="42">IF(MONTH($C16+N$11-1)=MONTH($C16),IF(ISEVEN(($C16+N$11-1-$D$7)/$D$4),10.5,IF(TYPE(SEARCH(",",($C16+N$11-1-$D$7)/$D$4))+TYPE(SEARCH(",",($C16+N$11-$D$7)/$D$4))=17,"Д","В")),"---")</f>
        <v>10.5</v>
      </c>
      <c r="O17" s="17">
        <f t="shared" ref="O17" si="43">IF(MONTH($C16+O$11-1)=MONTH($C16),IF(ISEVEN(($C16+O$11-1-$D$7)/$D$4),10.5,IF(TYPE(SEARCH(",",($C16+O$11-1-$D$7)/$D$4))+TYPE(SEARCH(",",($C16+O$11-$D$7)/$D$4))=17,"Д","В")),"---")</f>
        <v>10.5</v>
      </c>
      <c r="P17" s="17">
        <f t="shared" ref="P17" si="44">IF(MONTH($C16+P$11-1)=MONTH($C16),IF(ISEVEN(($C16+P$11-1-$D$7)/$D$4),10.5,IF(TYPE(SEARCH(",",($C16+P$11-1-$D$7)/$D$4))+TYPE(SEARCH(",",($C16+P$11-$D$7)/$D$4))=17,"Д","В")),"---")</f>
        <v>10.5</v>
      </c>
      <c r="Q17" s="17">
        <f t="shared" ref="Q17" si="45">IF(MONTH($C16+Q$11-1)=MONTH($C16),IF(ISEVEN(($C16+Q$11-1-$D$7)/$D$4),10.5,IF(TYPE(SEARCH(",",($C16+Q$11-1-$D$7)/$D$4))+TYPE(SEARCH(",",($C16+Q$11-$D$7)/$D$4))=17,"Д","В")),"---")</f>
        <v>10.5</v>
      </c>
      <c r="R17" s="17">
        <f t="shared" ref="R17" si="46">IF(MONTH($C16+R$11-1)=MONTH($C16),IF(ISEVEN(($C16+R$11-1-$D$7)/$D$4),10.5,IF(TYPE(SEARCH(",",($C16+R$11-1-$D$7)/$D$4))+TYPE(SEARCH(",",($C16+R$11-$D$7)/$D$4))=17,"Д","В")),"---")</f>
        <v>10.5</v>
      </c>
      <c r="S17" s="17">
        <f t="shared" ref="S17" si="47">IF(MONTH($C16+S$11-1)=MONTH($C16),IF(ISEVEN(($C16+S$11-1-$D$7)/$D$4),10.5,IF(TYPE(SEARCH(",",($C16+S$11-1-$D$7)/$D$4))+TYPE(SEARCH(",",($C16+S$11-$D$7)/$D$4))=17,"Д","В")),"---")</f>
        <v>10.5</v>
      </c>
      <c r="T17" s="17">
        <f t="shared" ref="T17" si="48">IF(MONTH($C16+T$11-1)=MONTH($C16),IF(ISEVEN(($C16+T$11-1-$D$7)/$D$4),10.5,IF(TYPE(SEARCH(",",($C16+T$11-1-$D$7)/$D$4))+TYPE(SEARCH(",",($C16+T$11-$D$7)/$D$4))=17,"Д","В")),"---")</f>
        <v>10.5</v>
      </c>
      <c r="U17" s="17">
        <f t="shared" ref="U17" si="49">IF(MONTH($C16+U$11-1)=MONTH($C16),IF(ISEVEN(($C16+U$11-1-$D$7)/$D$4),10.5,IF(TYPE(SEARCH(",",($C16+U$11-1-$D$7)/$D$4))+TYPE(SEARCH(",",($C16+U$11-$D$7)/$D$4))=17,"Д","В")),"---")</f>
        <v>10.5</v>
      </c>
      <c r="V17" s="17">
        <f t="shared" ref="V17" si="50">IF(MONTH($C16+V$11-1)=MONTH($C16),IF(ISEVEN(($C16+V$11-1-$D$7)/$D$4),10.5,IF(TYPE(SEARCH(",",($C16+V$11-1-$D$7)/$D$4))+TYPE(SEARCH(",",($C16+V$11-$D$7)/$D$4))=17,"Д","В")),"---")</f>
        <v>10.5</v>
      </c>
      <c r="W17" s="17">
        <f t="shared" ref="W17" si="51">IF(MONTH($C16+W$11-1)=MONTH($C16),IF(ISEVEN(($C16+W$11-1-$D$7)/$D$4),10.5,IF(TYPE(SEARCH(",",($C16+W$11-1-$D$7)/$D$4))+TYPE(SEARCH(",",($C16+W$11-$D$7)/$D$4))=17,"Д","В")),"---")</f>
        <v>10.5</v>
      </c>
      <c r="X17" s="17">
        <f t="shared" ref="X17" si="52">IF(MONTH($C16+X$11-1)=MONTH($C16),IF(ISEVEN(($C16+X$11-1-$D$7)/$D$4),10.5,IF(TYPE(SEARCH(",",($C16+X$11-1-$D$7)/$D$4))+TYPE(SEARCH(",",($C16+X$11-$D$7)/$D$4))=17,"Д","В")),"---")</f>
        <v>10.5</v>
      </c>
      <c r="Y17" s="17">
        <f t="shared" ref="Y17" si="53">IF(MONTH($C16+Y$11-1)=MONTH($C16),IF(ISEVEN(($C16+Y$11-1-$D$7)/$D$4),10.5,IF(TYPE(SEARCH(",",($C16+Y$11-1-$D$7)/$D$4))+TYPE(SEARCH(",",($C16+Y$11-$D$7)/$D$4))=17,"Д","В")),"---")</f>
        <v>10.5</v>
      </c>
      <c r="Z17" s="17">
        <f t="shared" ref="Z17" si="54">IF(MONTH($C16+Z$11-1)=MONTH($C16),IF(ISEVEN(($C16+Z$11-1-$D$7)/$D$4),10.5,IF(TYPE(SEARCH(",",($C16+Z$11-1-$D$7)/$D$4))+TYPE(SEARCH(",",($C16+Z$11-$D$7)/$D$4))=17,"Д","В")),"---")</f>
        <v>10.5</v>
      </c>
      <c r="AA17" s="17">
        <f t="shared" ref="AA17" si="55">IF(MONTH($C16+AA$11-1)=MONTH($C16),IF(ISEVEN(($C16+AA$11-1-$D$7)/$D$4),10.5,IF(TYPE(SEARCH(",",($C16+AA$11-1-$D$7)/$D$4))+TYPE(SEARCH(",",($C16+AA$11-$D$7)/$D$4))=17,"Д","В")),"---")</f>
        <v>10.5</v>
      </c>
      <c r="AB17" s="17" t="str">
        <f t="shared" ref="AB17" si="56">IF(MONTH($C16+AB$11-1)=MONTH($C16),IF(ISEVEN(($C16+AB$11-1-$D$7)/$D$4),10.5,IF(TYPE(SEARCH(",",($C16+AB$11-1-$D$7)/$D$4))+TYPE(SEARCH(",",($C16+AB$11-$D$7)/$D$4))=17,"Д","В")),"---")</f>
        <v>В</v>
      </c>
      <c r="AC17" s="17" t="str">
        <f t="shared" ref="AC17" si="57">IF(MONTH($C16+AC$11-1)=MONTH($C16),IF(ISEVEN(($C16+AC$11-1-$D$7)/$D$4),10.5,IF(TYPE(SEARCH(",",($C16+AC$11-1-$D$7)/$D$4))+TYPE(SEARCH(",",($C16+AC$11-$D$7)/$D$4))=17,"Д","В")),"---")</f>
        <v>В</v>
      </c>
      <c r="AD17" s="17" t="str">
        <f t="shared" ref="AD17" si="58">IF(MONTH($C16+AD$11-1)=MONTH($C16),IF(ISEVEN(($C16+AD$11-1-$D$7)/$D$4),10.5,IF(TYPE(SEARCH(",",($C16+AD$11-1-$D$7)/$D$4))+TYPE(SEARCH(",",($C16+AD$11-$D$7)/$D$4))=17,"Д","В")),"---")</f>
        <v>В</v>
      </c>
      <c r="AE17" s="17" t="str">
        <f t="shared" ref="AE17" si="59">IF(MONTH($C16+AE$11-1)=MONTH($C16),IF(ISEVEN(($C16+AE$11-1-$D$7)/$D$4),10.5,IF(TYPE(SEARCH(",",($C16+AE$11-1-$D$7)/$D$4))+TYPE(SEARCH(",",($C16+AE$11-$D$7)/$D$4))=17,"Д","В")),"---")</f>
        <v>---</v>
      </c>
      <c r="AF17" s="17" t="str">
        <f t="shared" ref="AF17" si="60">IF(MONTH($C16+AF$11-1)=MONTH($C16),IF(ISEVEN(($C16+AF$11-1-$D$7)/$D$4),10.5,IF(TYPE(SEARCH(",",($C16+AF$11-1-$D$7)/$D$4))+TYPE(SEARCH(",",($C16+AF$11-$D$7)/$D$4))=17,"Д","В")),"---")</f>
        <v>---</v>
      </c>
      <c r="AG17" s="17" t="str">
        <f t="shared" ref="AG17" si="61">IF(MONTH($C16+AG$11-1)=MONTH($C16),IF(ISEVEN(($C16+AG$11-1-$D$7)/$D$4),10.5,IF(TYPE(SEARCH(",",($C16+AG$11-1-$D$7)/$D$4))+TYPE(SEARCH(",",($C16+AG$11-$D$7)/$D$4))=17,"Д","В")),"---")</f>
        <v>---</v>
      </c>
      <c r="AH17" s="18">
        <f t="shared" ref="AH17:AH18" si="62">SUMPRODUCT(--ISNUMBER(C17:AG17))</f>
        <v>25</v>
      </c>
      <c r="AI17" s="19">
        <f>AH17*10.5</f>
        <v>262.5</v>
      </c>
      <c r="AJ17" s="18">
        <f t="shared" ref="AJ17:AJ18" si="63">COUNTIF(C17:AG17,"Д")</f>
        <v>0</v>
      </c>
      <c r="AK17" s="18"/>
      <c r="AL17" s="18">
        <f t="shared" ref="AL17:AL18" si="64">SUMPRODUCT(--(C17:AG17="В"))</f>
        <v>3</v>
      </c>
      <c r="AM17" s="20">
        <f>AH17+AJ17+AL17</f>
        <v>28</v>
      </c>
    </row>
    <row r="18" spans="1:39" ht="27.75" customHeight="1">
      <c r="A18" s="16" t="s">
        <v>12</v>
      </c>
      <c r="B18" s="16" t="s">
        <v>12</v>
      </c>
      <c r="C18" s="17" t="str">
        <f>IF(MONTH($C16+C$11-1)=MONTH($C16),IF(ISODD(($C16+C$11-1-$D$7)/$D$4),10.5,IF(TYPE(SEARCH(",",($C16+C$11-1-$D$7)/$D$4))+TYPE(SEARCH(",",($C16+C$11-$D$7)/$D$4))=17,"Д","В")),"---")</f>
        <v>В</v>
      </c>
      <c r="D18" s="17" t="str">
        <f t="shared" ref="D18:AG18" si="65">IF(MONTH($C16+D$11-1)=MONTH($C16),IF(ISODD(($C16+D$11-1-$D$7)/$D$4),10.5,IF(TYPE(SEARCH(",",($C16+D$11-1-$D$7)/$D$4))+TYPE(SEARCH(",",($C16+D$11-$D$7)/$D$4))=17,"Д","В")),"---")</f>
        <v>В</v>
      </c>
      <c r="E18" s="17" t="str">
        <f t="shared" si="65"/>
        <v>В</v>
      </c>
      <c r="F18" s="17" t="str">
        <f t="shared" si="65"/>
        <v>В</v>
      </c>
      <c r="G18" s="17" t="str">
        <f t="shared" si="65"/>
        <v>В</v>
      </c>
      <c r="H18" s="17" t="str">
        <f t="shared" si="65"/>
        <v>В</v>
      </c>
      <c r="I18" s="17" t="str">
        <f t="shared" si="65"/>
        <v>В</v>
      </c>
      <c r="J18" s="17" t="str">
        <f t="shared" si="65"/>
        <v>В</v>
      </c>
      <c r="K18" s="17" t="str">
        <f t="shared" si="65"/>
        <v>В</v>
      </c>
      <c r="L18" s="17" t="str">
        <f t="shared" si="65"/>
        <v>В</v>
      </c>
      <c r="M18" s="17" t="str">
        <f t="shared" si="65"/>
        <v>В</v>
      </c>
      <c r="N18" s="17" t="str">
        <f t="shared" si="65"/>
        <v>В</v>
      </c>
      <c r="O18" s="17" t="str">
        <f t="shared" si="65"/>
        <v>В</v>
      </c>
      <c r="P18" s="17" t="str">
        <f t="shared" si="65"/>
        <v>В</v>
      </c>
      <c r="Q18" s="17" t="str">
        <f t="shared" si="65"/>
        <v>В</v>
      </c>
      <c r="R18" s="17" t="str">
        <f t="shared" si="65"/>
        <v>В</v>
      </c>
      <c r="S18" s="17" t="str">
        <f t="shared" si="65"/>
        <v>В</v>
      </c>
      <c r="T18" s="17" t="str">
        <f t="shared" si="65"/>
        <v>В</v>
      </c>
      <c r="U18" s="17" t="str">
        <f t="shared" si="65"/>
        <v>В</v>
      </c>
      <c r="V18" s="17" t="str">
        <f t="shared" si="65"/>
        <v>В</v>
      </c>
      <c r="W18" s="17" t="str">
        <f t="shared" si="65"/>
        <v>В</v>
      </c>
      <c r="X18" s="17" t="str">
        <f t="shared" si="65"/>
        <v>В</v>
      </c>
      <c r="Y18" s="17" t="str">
        <f t="shared" si="65"/>
        <v>В</v>
      </c>
      <c r="Z18" s="17" t="str">
        <f t="shared" si="65"/>
        <v>В</v>
      </c>
      <c r="AA18" s="17" t="str">
        <f t="shared" si="65"/>
        <v>В</v>
      </c>
      <c r="AB18" s="17">
        <f t="shared" si="65"/>
        <v>10.5</v>
      </c>
      <c r="AC18" s="17">
        <f t="shared" si="65"/>
        <v>10.5</v>
      </c>
      <c r="AD18" s="17">
        <f t="shared" si="65"/>
        <v>10.5</v>
      </c>
      <c r="AE18" s="17" t="str">
        <f t="shared" si="65"/>
        <v>---</v>
      </c>
      <c r="AF18" s="17" t="str">
        <f t="shared" si="65"/>
        <v>---</v>
      </c>
      <c r="AG18" s="17" t="str">
        <f t="shared" si="65"/>
        <v>---</v>
      </c>
      <c r="AH18" s="18">
        <f t="shared" si="62"/>
        <v>3</v>
      </c>
      <c r="AI18" s="19">
        <f>AH18*10.5</f>
        <v>31.5</v>
      </c>
      <c r="AJ18" s="18">
        <f t="shared" si="63"/>
        <v>0</v>
      </c>
      <c r="AK18" s="18"/>
      <c r="AL18" s="18">
        <f t="shared" si="64"/>
        <v>25</v>
      </c>
      <c r="AM18" s="20">
        <f>AH18+AJ18+AL18</f>
        <v>28</v>
      </c>
    </row>
    <row r="19" spans="1:39">
      <c r="A19" s="13"/>
      <c r="B19" s="21"/>
      <c r="C19" s="38">
        <f>DATE(D$3,(ROW()-ROW(C$13))/3+1,1)</f>
        <v>41334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14"/>
      <c r="AI19" s="14"/>
      <c r="AJ19" s="14"/>
      <c r="AK19" s="14"/>
      <c r="AL19" s="14"/>
    </row>
    <row r="20" spans="1:39" ht="27.75" customHeight="1">
      <c r="A20" s="16" t="s">
        <v>12</v>
      </c>
      <c r="B20" s="16" t="s">
        <v>12</v>
      </c>
      <c r="C20" s="17" t="str">
        <f>IF(MONTH($C19+C$11-1)=MONTH($C19),IF(ISEVEN(($C19+C$11-1-$D$7)/$D$4),10.5,IF(TYPE(SEARCH(",",($C19+C$11-1-$D$7)/$D$4))+TYPE(SEARCH(",",($C19+C$11-$D$7)/$D$4))=17,"Д","В")),"---")</f>
        <v>В</v>
      </c>
      <c r="D20" s="17" t="str">
        <f t="shared" ref="D20" si="66">IF(MONTH($C19+D$11-1)=MONTH($C19),IF(ISEVEN(($C19+D$11-1-$D$7)/$D$4),10.5,IF(TYPE(SEARCH(",",($C19+D$11-1-$D$7)/$D$4))+TYPE(SEARCH(",",($C19+D$11-$D$7)/$D$4))=17,"Д","В")),"---")</f>
        <v>В</v>
      </c>
      <c r="E20" s="17" t="str">
        <f t="shared" ref="E20" si="67">IF(MONTH($C19+E$11-1)=MONTH($C19),IF(ISEVEN(($C19+E$11-1-$D$7)/$D$4),10.5,IF(TYPE(SEARCH(",",($C19+E$11-1-$D$7)/$D$4))+TYPE(SEARCH(",",($C19+E$11-$D$7)/$D$4))=17,"Д","В")),"---")</f>
        <v>В</v>
      </c>
      <c r="F20" s="17" t="str">
        <f t="shared" ref="F20" si="68">IF(MONTH($C19+F$11-1)=MONTH($C19),IF(ISEVEN(($C19+F$11-1-$D$7)/$D$4),10.5,IF(TYPE(SEARCH(",",($C19+F$11-1-$D$7)/$D$4))+TYPE(SEARCH(",",($C19+F$11-$D$7)/$D$4))=17,"Д","В")),"---")</f>
        <v>В</v>
      </c>
      <c r="G20" s="17" t="str">
        <f t="shared" ref="G20" si="69">IF(MONTH($C19+G$11-1)=MONTH($C19),IF(ISEVEN(($C19+G$11-1-$D$7)/$D$4),10.5,IF(TYPE(SEARCH(",",($C19+G$11-1-$D$7)/$D$4))+TYPE(SEARCH(",",($C19+G$11-$D$7)/$D$4))=17,"Д","В")),"---")</f>
        <v>В</v>
      </c>
      <c r="H20" s="17" t="str">
        <f t="shared" ref="H20" si="70">IF(MONTH($C19+H$11-1)=MONTH($C19),IF(ISEVEN(($C19+H$11-1-$D$7)/$D$4),10.5,IF(TYPE(SEARCH(",",($C19+H$11-1-$D$7)/$D$4))+TYPE(SEARCH(",",($C19+H$11-$D$7)/$D$4))=17,"Д","В")),"---")</f>
        <v>В</v>
      </c>
      <c r="I20" s="17" t="str">
        <f t="shared" ref="I20" si="71">IF(MONTH($C19+I$11-1)=MONTH($C19),IF(ISEVEN(($C19+I$11-1-$D$7)/$D$4),10.5,IF(TYPE(SEARCH(",",($C19+I$11-1-$D$7)/$D$4))+TYPE(SEARCH(",",($C19+I$11-$D$7)/$D$4))=17,"Д","В")),"---")</f>
        <v>В</v>
      </c>
      <c r="J20" s="17" t="str">
        <f t="shared" ref="J20" si="72">IF(MONTH($C19+J$11-1)=MONTH($C19),IF(ISEVEN(($C19+J$11-1-$D$7)/$D$4),10.5,IF(TYPE(SEARCH(",",($C19+J$11-1-$D$7)/$D$4))+TYPE(SEARCH(",",($C19+J$11-$D$7)/$D$4))=17,"Д","В")),"---")</f>
        <v>В</v>
      </c>
      <c r="K20" s="17" t="str">
        <f t="shared" ref="K20" si="73">IF(MONTH($C19+K$11-1)=MONTH($C19),IF(ISEVEN(($C19+K$11-1-$D$7)/$D$4),10.5,IF(TYPE(SEARCH(",",($C19+K$11-1-$D$7)/$D$4))+TYPE(SEARCH(",",($C19+K$11-$D$7)/$D$4))=17,"Д","В")),"---")</f>
        <v>В</v>
      </c>
      <c r="L20" s="17" t="str">
        <f t="shared" ref="L20" si="74">IF(MONTH($C19+L$11-1)=MONTH($C19),IF(ISEVEN(($C19+L$11-1-$D$7)/$D$4),10.5,IF(TYPE(SEARCH(",",($C19+L$11-1-$D$7)/$D$4))+TYPE(SEARCH(",",($C19+L$11-$D$7)/$D$4))=17,"Д","В")),"---")</f>
        <v>В</v>
      </c>
      <c r="M20" s="17" t="str">
        <f t="shared" ref="M20" si="75">IF(MONTH($C19+M$11-1)=MONTH($C19),IF(ISEVEN(($C19+M$11-1-$D$7)/$D$4),10.5,IF(TYPE(SEARCH(",",($C19+M$11-1-$D$7)/$D$4))+TYPE(SEARCH(",",($C19+M$11-$D$7)/$D$4))=17,"Д","В")),"---")</f>
        <v>В</v>
      </c>
      <c r="N20" s="17" t="str">
        <f t="shared" ref="N20" si="76">IF(MONTH($C19+N$11-1)=MONTH($C19),IF(ISEVEN(($C19+N$11-1-$D$7)/$D$4),10.5,IF(TYPE(SEARCH(",",($C19+N$11-1-$D$7)/$D$4))+TYPE(SEARCH(",",($C19+N$11-$D$7)/$D$4))=17,"Д","В")),"---")</f>
        <v>В</v>
      </c>
      <c r="O20" s="17" t="str">
        <f t="shared" ref="O20" si="77">IF(MONTH($C19+O$11-1)=MONTH($C19),IF(ISEVEN(($C19+O$11-1-$D$7)/$D$4),10.5,IF(TYPE(SEARCH(",",($C19+O$11-1-$D$7)/$D$4))+TYPE(SEARCH(",",($C19+O$11-$D$7)/$D$4))=17,"Д","В")),"---")</f>
        <v>В</v>
      </c>
      <c r="P20" s="17" t="str">
        <f t="shared" ref="P20" si="78">IF(MONTH($C19+P$11-1)=MONTH($C19),IF(ISEVEN(($C19+P$11-1-$D$7)/$D$4),10.5,IF(TYPE(SEARCH(",",($C19+P$11-1-$D$7)/$D$4))+TYPE(SEARCH(",",($C19+P$11-$D$7)/$D$4))=17,"Д","В")),"---")</f>
        <v>В</v>
      </c>
      <c r="Q20" s="17" t="str">
        <f t="shared" ref="Q20" si="79">IF(MONTH($C19+Q$11-1)=MONTH($C19),IF(ISEVEN(($C19+Q$11-1-$D$7)/$D$4),10.5,IF(TYPE(SEARCH(",",($C19+Q$11-1-$D$7)/$D$4))+TYPE(SEARCH(",",($C19+Q$11-$D$7)/$D$4))=17,"Д","В")),"---")</f>
        <v>В</v>
      </c>
      <c r="R20" s="17" t="str">
        <f t="shared" ref="R20" si="80">IF(MONTH($C19+R$11-1)=MONTH($C19),IF(ISEVEN(($C19+R$11-1-$D$7)/$D$4),10.5,IF(TYPE(SEARCH(",",($C19+R$11-1-$D$7)/$D$4))+TYPE(SEARCH(",",($C19+R$11-$D$7)/$D$4))=17,"Д","В")),"---")</f>
        <v>В</v>
      </c>
      <c r="S20" s="17" t="str">
        <f t="shared" ref="S20" si="81">IF(MONTH($C19+S$11-1)=MONTH($C19),IF(ISEVEN(($C19+S$11-1-$D$7)/$D$4),10.5,IF(TYPE(SEARCH(",",($C19+S$11-1-$D$7)/$D$4))+TYPE(SEARCH(",",($C19+S$11-$D$7)/$D$4))=17,"Д","В")),"---")</f>
        <v>В</v>
      </c>
      <c r="T20" s="17" t="str">
        <f t="shared" ref="T20" si="82">IF(MONTH($C19+T$11-1)=MONTH($C19),IF(ISEVEN(($C19+T$11-1-$D$7)/$D$4),10.5,IF(TYPE(SEARCH(",",($C19+T$11-1-$D$7)/$D$4))+TYPE(SEARCH(",",($C19+T$11-$D$7)/$D$4))=17,"Д","В")),"---")</f>
        <v>В</v>
      </c>
      <c r="U20" s="17" t="str">
        <f t="shared" ref="U20" si="83">IF(MONTH($C19+U$11-1)=MONTH($C19),IF(ISEVEN(($C19+U$11-1-$D$7)/$D$4),10.5,IF(TYPE(SEARCH(",",($C19+U$11-1-$D$7)/$D$4))+TYPE(SEARCH(",",($C19+U$11-$D$7)/$D$4))=17,"Д","В")),"---")</f>
        <v>В</v>
      </c>
      <c r="V20" s="17" t="str">
        <f t="shared" ref="V20" si="84">IF(MONTH($C19+V$11-1)=MONTH($C19),IF(ISEVEN(($C19+V$11-1-$D$7)/$D$4),10.5,IF(TYPE(SEARCH(",",($C19+V$11-1-$D$7)/$D$4))+TYPE(SEARCH(",",($C19+V$11-$D$7)/$D$4))=17,"Д","В")),"---")</f>
        <v>В</v>
      </c>
      <c r="W20" s="17" t="str">
        <f t="shared" ref="W20" si="85">IF(MONTH($C19+W$11-1)=MONTH($C19),IF(ISEVEN(($C19+W$11-1-$D$7)/$D$4),10.5,IF(TYPE(SEARCH(",",($C19+W$11-1-$D$7)/$D$4))+TYPE(SEARCH(",",($C19+W$11-$D$7)/$D$4))=17,"Д","В")),"---")</f>
        <v>В</v>
      </c>
      <c r="X20" s="17" t="str">
        <f t="shared" ref="X20" si="86">IF(MONTH($C19+X$11-1)=MONTH($C19),IF(ISEVEN(($C19+X$11-1-$D$7)/$D$4),10.5,IF(TYPE(SEARCH(",",($C19+X$11-1-$D$7)/$D$4))+TYPE(SEARCH(",",($C19+X$11-$D$7)/$D$4))=17,"Д","В")),"---")</f>
        <v>В</v>
      </c>
      <c r="Y20" s="17" t="str">
        <f t="shared" ref="Y20" si="87">IF(MONTH($C19+Y$11-1)=MONTH($C19),IF(ISEVEN(($C19+Y$11-1-$D$7)/$D$4),10.5,IF(TYPE(SEARCH(",",($C19+Y$11-1-$D$7)/$D$4))+TYPE(SEARCH(",",($C19+Y$11-$D$7)/$D$4))=17,"Д","В")),"---")</f>
        <v>В</v>
      </c>
      <c r="Z20" s="17" t="str">
        <f t="shared" ref="Z20" si="88">IF(MONTH($C19+Z$11-1)=MONTH($C19),IF(ISEVEN(($C19+Z$11-1-$D$7)/$D$4),10.5,IF(TYPE(SEARCH(",",($C19+Z$11-1-$D$7)/$D$4))+TYPE(SEARCH(",",($C19+Z$11-$D$7)/$D$4))=17,"Д","В")),"---")</f>
        <v>В</v>
      </c>
      <c r="AA20" s="17" t="str">
        <f t="shared" ref="AA20" si="89">IF(MONTH($C19+AA$11-1)=MONTH($C19),IF(ISEVEN(($C19+AA$11-1-$D$7)/$D$4),10.5,IF(TYPE(SEARCH(",",($C19+AA$11-1-$D$7)/$D$4))+TYPE(SEARCH(",",($C19+AA$11-$D$7)/$D$4))=17,"Д","В")),"---")</f>
        <v>В</v>
      </c>
      <c r="AB20" s="17">
        <f t="shared" ref="AB20" si="90">IF(MONTH($C19+AB$11-1)=MONTH($C19),IF(ISEVEN(($C19+AB$11-1-$D$7)/$D$4),10.5,IF(TYPE(SEARCH(",",($C19+AB$11-1-$D$7)/$D$4))+TYPE(SEARCH(",",($C19+AB$11-$D$7)/$D$4))=17,"Д","В")),"---")</f>
        <v>10.5</v>
      </c>
      <c r="AC20" s="17">
        <f t="shared" ref="AC20" si="91">IF(MONTH($C19+AC$11-1)=MONTH($C19),IF(ISEVEN(($C19+AC$11-1-$D$7)/$D$4),10.5,IF(TYPE(SEARCH(",",($C19+AC$11-1-$D$7)/$D$4))+TYPE(SEARCH(",",($C19+AC$11-$D$7)/$D$4))=17,"Д","В")),"---")</f>
        <v>10.5</v>
      </c>
      <c r="AD20" s="17">
        <f t="shared" ref="AD20" si="92">IF(MONTH($C19+AD$11-1)=MONTH($C19),IF(ISEVEN(($C19+AD$11-1-$D$7)/$D$4),10.5,IF(TYPE(SEARCH(",",($C19+AD$11-1-$D$7)/$D$4))+TYPE(SEARCH(",",($C19+AD$11-$D$7)/$D$4))=17,"Д","В")),"---")</f>
        <v>10.5</v>
      </c>
      <c r="AE20" s="17">
        <f t="shared" ref="AE20" si="93">IF(MONTH($C19+AE$11-1)=MONTH($C19),IF(ISEVEN(($C19+AE$11-1-$D$7)/$D$4),10.5,IF(TYPE(SEARCH(",",($C19+AE$11-1-$D$7)/$D$4))+TYPE(SEARCH(",",($C19+AE$11-$D$7)/$D$4))=17,"Д","В")),"---")</f>
        <v>10.5</v>
      </c>
      <c r="AF20" s="17">
        <f t="shared" ref="AF20" si="94">IF(MONTH($C19+AF$11-1)=MONTH($C19),IF(ISEVEN(($C19+AF$11-1-$D$7)/$D$4),10.5,IF(TYPE(SEARCH(",",($C19+AF$11-1-$D$7)/$D$4))+TYPE(SEARCH(",",($C19+AF$11-$D$7)/$D$4))=17,"Д","В")),"---")</f>
        <v>10.5</v>
      </c>
      <c r="AG20" s="17">
        <f t="shared" ref="AG20" si="95">IF(MONTH($C19+AG$11-1)=MONTH($C19),IF(ISEVEN(($C19+AG$11-1-$D$7)/$D$4),10.5,IF(TYPE(SEARCH(",",($C19+AG$11-1-$D$7)/$D$4))+TYPE(SEARCH(",",($C19+AG$11-$D$7)/$D$4))=17,"Д","В")),"---")</f>
        <v>10.5</v>
      </c>
      <c r="AH20" s="18">
        <f t="shared" ref="AH20:AH21" si="96">SUMPRODUCT(--ISNUMBER(C20:AG20))</f>
        <v>6</v>
      </c>
      <c r="AI20" s="19">
        <f>AH20*10.5</f>
        <v>63</v>
      </c>
      <c r="AJ20" s="18">
        <f t="shared" ref="AJ20:AJ21" si="97">COUNTIF(C20:AG20,"Д")</f>
        <v>0</v>
      </c>
      <c r="AK20" s="18"/>
      <c r="AL20" s="18">
        <f t="shared" ref="AL20:AL21" si="98">SUMPRODUCT(--(C20:AG20="В"))</f>
        <v>25</v>
      </c>
      <c r="AM20" s="20">
        <f>AL20+AH20+AJ20</f>
        <v>31</v>
      </c>
    </row>
    <row r="21" spans="1:39" ht="27.75" customHeight="1">
      <c r="A21" s="16" t="s">
        <v>12</v>
      </c>
      <c r="B21" s="16" t="s">
        <v>12</v>
      </c>
      <c r="C21" s="17">
        <f>IF(MONTH($C19+C$11-1)=MONTH($C19),IF(ISODD(($C19+C$11-1-$D$7)/$D$4),10.5,IF(TYPE(SEARCH(",",($C19+C$11-1-$D$7)/$D$4))+TYPE(SEARCH(",",($C19+C$11-$D$7)/$D$4))=17,"Д","В")),"---")</f>
        <v>10.5</v>
      </c>
      <c r="D21" s="17">
        <f t="shared" ref="D21:AG21" si="99">IF(MONTH($C19+D$11-1)=MONTH($C19),IF(ISODD(($C19+D$11-1-$D$7)/$D$4),10.5,IF(TYPE(SEARCH(",",($C19+D$11-1-$D$7)/$D$4))+TYPE(SEARCH(",",($C19+D$11-$D$7)/$D$4))=17,"Д","В")),"---")</f>
        <v>10.5</v>
      </c>
      <c r="E21" s="17">
        <f t="shared" si="99"/>
        <v>10.5</v>
      </c>
      <c r="F21" s="17">
        <f t="shared" si="99"/>
        <v>10.5</v>
      </c>
      <c r="G21" s="17">
        <f t="shared" si="99"/>
        <v>10.5</v>
      </c>
      <c r="H21" s="17">
        <f t="shared" si="99"/>
        <v>10.5</v>
      </c>
      <c r="I21" s="17">
        <f t="shared" si="99"/>
        <v>10.5</v>
      </c>
      <c r="J21" s="17">
        <f t="shared" si="99"/>
        <v>10.5</v>
      </c>
      <c r="K21" s="17">
        <f t="shared" si="99"/>
        <v>10.5</v>
      </c>
      <c r="L21" s="17">
        <f t="shared" si="99"/>
        <v>10.5</v>
      </c>
      <c r="M21" s="17">
        <f t="shared" si="99"/>
        <v>10.5</v>
      </c>
      <c r="N21" s="17">
        <f t="shared" si="99"/>
        <v>10.5</v>
      </c>
      <c r="O21" s="17">
        <f t="shared" si="99"/>
        <v>10.5</v>
      </c>
      <c r="P21" s="17">
        <f t="shared" si="99"/>
        <v>10.5</v>
      </c>
      <c r="Q21" s="17">
        <f t="shared" si="99"/>
        <v>10.5</v>
      </c>
      <c r="R21" s="17">
        <f t="shared" si="99"/>
        <v>10.5</v>
      </c>
      <c r="S21" s="17">
        <f t="shared" si="99"/>
        <v>10.5</v>
      </c>
      <c r="T21" s="17">
        <f t="shared" si="99"/>
        <v>10.5</v>
      </c>
      <c r="U21" s="17">
        <f t="shared" si="99"/>
        <v>10.5</v>
      </c>
      <c r="V21" s="17">
        <f t="shared" si="99"/>
        <v>10.5</v>
      </c>
      <c r="W21" s="17">
        <f t="shared" si="99"/>
        <v>10.5</v>
      </c>
      <c r="X21" s="17">
        <f t="shared" si="99"/>
        <v>10.5</v>
      </c>
      <c r="Y21" s="17">
        <f t="shared" si="99"/>
        <v>10.5</v>
      </c>
      <c r="Z21" s="17">
        <f t="shared" si="99"/>
        <v>10.5</v>
      </c>
      <c r="AA21" s="17">
        <f t="shared" si="99"/>
        <v>10.5</v>
      </c>
      <c r="AB21" s="17" t="str">
        <f t="shared" si="99"/>
        <v>В</v>
      </c>
      <c r="AC21" s="17" t="str">
        <f t="shared" si="99"/>
        <v>В</v>
      </c>
      <c r="AD21" s="17" t="str">
        <f t="shared" si="99"/>
        <v>В</v>
      </c>
      <c r="AE21" s="17" t="str">
        <f t="shared" si="99"/>
        <v>В</v>
      </c>
      <c r="AF21" s="17" t="str">
        <f t="shared" si="99"/>
        <v>В</v>
      </c>
      <c r="AG21" s="17" t="str">
        <f t="shared" si="99"/>
        <v>В</v>
      </c>
      <c r="AH21" s="18">
        <f t="shared" si="96"/>
        <v>25</v>
      </c>
      <c r="AI21" s="19">
        <f>AH21*10.5</f>
        <v>262.5</v>
      </c>
      <c r="AJ21" s="18">
        <f t="shared" si="97"/>
        <v>0</v>
      </c>
      <c r="AK21" s="18"/>
      <c r="AL21" s="18">
        <f t="shared" si="98"/>
        <v>6</v>
      </c>
      <c r="AM21" s="20">
        <f>AH21+AJ21+AL21</f>
        <v>31</v>
      </c>
    </row>
    <row r="22" spans="1:39">
      <c r="A22" s="13"/>
      <c r="B22" s="21"/>
      <c r="C22" s="38">
        <f>DATE(D$3,(ROW()-ROW(C$13))/3+1,1)</f>
        <v>41365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14"/>
      <c r="AI22" s="14"/>
      <c r="AJ22" s="14"/>
      <c r="AK22" s="14"/>
      <c r="AL22" s="14"/>
    </row>
    <row r="23" spans="1:39" ht="27.75" customHeight="1">
      <c r="A23" s="16" t="s">
        <v>12</v>
      </c>
      <c r="B23" s="16" t="s">
        <v>12</v>
      </c>
      <c r="C23" s="17">
        <f>IF(MONTH($C22+C$11-1)=MONTH($C22),IF(ISEVEN(($C22+C$11-1-$D$7)/$D$4),10.5,IF(TYPE(SEARCH(",",($C22+C$11-1-$D$7)/$D$4))+TYPE(SEARCH(",",($C22+C$11-$D$7)/$D$4))=17,"Д","В")),"---")</f>
        <v>10.5</v>
      </c>
      <c r="D23" s="17">
        <f t="shared" ref="D23" si="100">IF(MONTH($C22+D$11-1)=MONTH($C22),IF(ISEVEN(($C22+D$11-1-$D$7)/$D$4),10.5,IF(TYPE(SEARCH(",",($C22+D$11-1-$D$7)/$D$4))+TYPE(SEARCH(",",($C22+D$11-$D$7)/$D$4))=17,"Д","В")),"---")</f>
        <v>10.5</v>
      </c>
      <c r="E23" s="17">
        <f t="shared" ref="E23" si="101">IF(MONTH($C22+E$11-1)=MONTH($C22),IF(ISEVEN(($C22+E$11-1-$D$7)/$D$4),10.5,IF(TYPE(SEARCH(",",($C22+E$11-1-$D$7)/$D$4))+TYPE(SEARCH(",",($C22+E$11-$D$7)/$D$4))=17,"Д","В")),"---")</f>
        <v>10.5</v>
      </c>
      <c r="F23" s="17">
        <f t="shared" ref="F23" si="102">IF(MONTH($C22+F$11-1)=MONTH($C22),IF(ISEVEN(($C22+F$11-1-$D$7)/$D$4),10.5,IF(TYPE(SEARCH(",",($C22+F$11-1-$D$7)/$D$4))+TYPE(SEARCH(",",($C22+F$11-$D$7)/$D$4))=17,"Д","В")),"---")</f>
        <v>10.5</v>
      </c>
      <c r="G23" s="17">
        <f t="shared" ref="G23" si="103">IF(MONTH($C22+G$11-1)=MONTH($C22),IF(ISEVEN(($C22+G$11-1-$D$7)/$D$4),10.5,IF(TYPE(SEARCH(",",($C22+G$11-1-$D$7)/$D$4))+TYPE(SEARCH(",",($C22+G$11-$D$7)/$D$4))=17,"Д","В")),"---")</f>
        <v>10.5</v>
      </c>
      <c r="H23" s="17">
        <f t="shared" ref="H23" si="104">IF(MONTH($C22+H$11-1)=MONTH($C22),IF(ISEVEN(($C22+H$11-1-$D$7)/$D$4),10.5,IF(TYPE(SEARCH(",",($C22+H$11-1-$D$7)/$D$4))+TYPE(SEARCH(",",($C22+H$11-$D$7)/$D$4))=17,"Д","В")),"---")</f>
        <v>10.5</v>
      </c>
      <c r="I23" s="17">
        <f t="shared" ref="I23" si="105">IF(MONTH($C22+I$11-1)=MONTH($C22),IF(ISEVEN(($C22+I$11-1-$D$7)/$D$4),10.5,IF(TYPE(SEARCH(",",($C22+I$11-1-$D$7)/$D$4))+TYPE(SEARCH(",",($C22+I$11-$D$7)/$D$4))=17,"Д","В")),"---")</f>
        <v>10.5</v>
      </c>
      <c r="J23" s="17">
        <f t="shared" ref="J23" si="106">IF(MONTH($C22+J$11-1)=MONTH($C22),IF(ISEVEN(($C22+J$11-1-$D$7)/$D$4),10.5,IF(TYPE(SEARCH(",",($C22+J$11-1-$D$7)/$D$4))+TYPE(SEARCH(",",($C22+J$11-$D$7)/$D$4))=17,"Д","В")),"---")</f>
        <v>10.5</v>
      </c>
      <c r="K23" s="17">
        <f t="shared" ref="K23" si="107">IF(MONTH($C22+K$11-1)=MONTH($C22),IF(ISEVEN(($C22+K$11-1-$D$7)/$D$4),10.5,IF(TYPE(SEARCH(",",($C22+K$11-1-$D$7)/$D$4))+TYPE(SEARCH(",",($C22+K$11-$D$7)/$D$4))=17,"Д","В")),"---")</f>
        <v>10.5</v>
      </c>
      <c r="L23" s="17">
        <f t="shared" ref="L23" si="108">IF(MONTH($C22+L$11-1)=MONTH($C22),IF(ISEVEN(($C22+L$11-1-$D$7)/$D$4),10.5,IF(TYPE(SEARCH(",",($C22+L$11-1-$D$7)/$D$4))+TYPE(SEARCH(",",($C22+L$11-$D$7)/$D$4))=17,"Д","В")),"---")</f>
        <v>10.5</v>
      </c>
      <c r="M23" s="17">
        <f t="shared" ref="M23" si="109">IF(MONTH($C22+M$11-1)=MONTH($C22),IF(ISEVEN(($C22+M$11-1-$D$7)/$D$4),10.5,IF(TYPE(SEARCH(",",($C22+M$11-1-$D$7)/$D$4))+TYPE(SEARCH(",",($C22+M$11-$D$7)/$D$4))=17,"Д","В")),"---")</f>
        <v>10.5</v>
      </c>
      <c r="N23" s="17">
        <f t="shared" ref="N23" si="110">IF(MONTH($C22+N$11-1)=MONTH($C22),IF(ISEVEN(($C22+N$11-1-$D$7)/$D$4),10.5,IF(TYPE(SEARCH(",",($C22+N$11-1-$D$7)/$D$4))+TYPE(SEARCH(",",($C22+N$11-$D$7)/$D$4))=17,"Д","В")),"---")</f>
        <v>10.5</v>
      </c>
      <c r="O23" s="17">
        <f t="shared" ref="O23" si="111">IF(MONTH($C22+O$11-1)=MONTH($C22),IF(ISEVEN(($C22+O$11-1-$D$7)/$D$4),10.5,IF(TYPE(SEARCH(",",($C22+O$11-1-$D$7)/$D$4))+TYPE(SEARCH(",",($C22+O$11-$D$7)/$D$4))=17,"Д","В")),"---")</f>
        <v>10.5</v>
      </c>
      <c r="P23" s="17">
        <f t="shared" ref="P23" si="112">IF(MONTH($C22+P$11-1)=MONTH($C22),IF(ISEVEN(($C22+P$11-1-$D$7)/$D$4),10.5,IF(TYPE(SEARCH(",",($C22+P$11-1-$D$7)/$D$4))+TYPE(SEARCH(",",($C22+P$11-$D$7)/$D$4))=17,"Д","В")),"---")</f>
        <v>10.5</v>
      </c>
      <c r="Q23" s="17">
        <f t="shared" ref="Q23" si="113">IF(MONTH($C22+Q$11-1)=MONTH($C22),IF(ISEVEN(($C22+Q$11-1-$D$7)/$D$4),10.5,IF(TYPE(SEARCH(",",($C22+Q$11-1-$D$7)/$D$4))+TYPE(SEARCH(",",($C22+Q$11-$D$7)/$D$4))=17,"Д","В")),"---")</f>
        <v>10.5</v>
      </c>
      <c r="R23" s="17">
        <f t="shared" ref="R23" si="114">IF(MONTH($C22+R$11-1)=MONTH($C22),IF(ISEVEN(($C22+R$11-1-$D$7)/$D$4),10.5,IF(TYPE(SEARCH(",",($C22+R$11-1-$D$7)/$D$4))+TYPE(SEARCH(",",($C22+R$11-$D$7)/$D$4))=17,"Д","В")),"---")</f>
        <v>10.5</v>
      </c>
      <c r="S23" s="17">
        <f t="shared" ref="S23" si="115">IF(MONTH($C22+S$11-1)=MONTH($C22),IF(ISEVEN(($C22+S$11-1-$D$7)/$D$4),10.5,IF(TYPE(SEARCH(",",($C22+S$11-1-$D$7)/$D$4))+TYPE(SEARCH(",",($C22+S$11-$D$7)/$D$4))=17,"Д","В")),"---")</f>
        <v>10.5</v>
      </c>
      <c r="T23" s="17">
        <f t="shared" ref="T23" si="116">IF(MONTH($C22+T$11-1)=MONTH($C22),IF(ISEVEN(($C22+T$11-1-$D$7)/$D$4),10.5,IF(TYPE(SEARCH(",",($C22+T$11-1-$D$7)/$D$4))+TYPE(SEARCH(",",($C22+T$11-$D$7)/$D$4))=17,"Д","В")),"---")</f>
        <v>10.5</v>
      </c>
      <c r="U23" s="17">
        <f t="shared" ref="U23" si="117">IF(MONTH($C22+U$11-1)=MONTH($C22),IF(ISEVEN(($C22+U$11-1-$D$7)/$D$4),10.5,IF(TYPE(SEARCH(",",($C22+U$11-1-$D$7)/$D$4))+TYPE(SEARCH(",",($C22+U$11-$D$7)/$D$4))=17,"Д","В")),"---")</f>
        <v>10.5</v>
      </c>
      <c r="V23" s="17">
        <f t="shared" ref="V23" si="118">IF(MONTH($C22+V$11-1)=MONTH($C22),IF(ISEVEN(($C22+V$11-1-$D$7)/$D$4),10.5,IF(TYPE(SEARCH(",",($C22+V$11-1-$D$7)/$D$4))+TYPE(SEARCH(",",($C22+V$11-$D$7)/$D$4))=17,"Д","В")),"---")</f>
        <v>10.5</v>
      </c>
      <c r="W23" s="17">
        <f t="shared" ref="W23" si="119">IF(MONTH($C22+W$11-1)=MONTH($C22),IF(ISEVEN(($C22+W$11-1-$D$7)/$D$4),10.5,IF(TYPE(SEARCH(",",($C22+W$11-1-$D$7)/$D$4))+TYPE(SEARCH(",",($C22+W$11-$D$7)/$D$4))=17,"Д","В")),"---")</f>
        <v>10.5</v>
      </c>
      <c r="X23" s="17">
        <f t="shared" ref="X23" si="120">IF(MONTH($C22+X$11-1)=MONTH($C22),IF(ISEVEN(($C22+X$11-1-$D$7)/$D$4),10.5,IF(TYPE(SEARCH(",",($C22+X$11-1-$D$7)/$D$4))+TYPE(SEARCH(",",($C22+X$11-$D$7)/$D$4))=17,"Д","В")),"---")</f>
        <v>10.5</v>
      </c>
      <c r="Y23" s="17" t="str">
        <f t="shared" ref="Y23" si="121">IF(MONTH($C22+Y$11-1)=MONTH($C22),IF(ISEVEN(($C22+Y$11-1-$D$7)/$D$4),10.5,IF(TYPE(SEARCH(",",($C22+Y$11-1-$D$7)/$D$4))+TYPE(SEARCH(",",($C22+Y$11-$D$7)/$D$4))=17,"Д","В")),"---")</f>
        <v>В</v>
      </c>
      <c r="Z23" s="17" t="str">
        <f t="shared" ref="Z23" si="122">IF(MONTH($C22+Z$11-1)=MONTH($C22),IF(ISEVEN(($C22+Z$11-1-$D$7)/$D$4),10.5,IF(TYPE(SEARCH(",",($C22+Z$11-1-$D$7)/$D$4))+TYPE(SEARCH(",",($C22+Z$11-$D$7)/$D$4))=17,"Д","В")),"---")</f>
        <v>В</v>
      </c>
      <c r="AA23" s="17" t="str">
        <f t="shared" ref="AA23" si="123">IF(MONTH($C22+AA$11-1)=MONTH($C22),IF(ISEVEN(($C22+AA$11-1-$D$7)/$D$4),10.5,IF(TYPE(SEARCH(",",($C22+AA$11-1-$D$7)/$D$4))+TYPE(SEARCH(",",($C22+AA$11-$D$7)/$D$4))=17,"Д","В")),"---")</f>
        <v>В</v>
      </c>
      <c r="AB23" s="17" t="str">
        <f t="shared" ref="AB23" si="124">IF(MONTH($C22+AB$11-1)=MONTH($C22),IF(ISEVEN(($C22+AB$11-1-$D$7)/$D$4),10.5,IF(TYPE(SEARCH(",",($C22+AB$11-1-$D$7)/$D$4))+TYPE(SEARCH(",",($C22+AB$11-$D$7)/$D$4))=17,"Д","В")),"---")</f>
        <v>В</v>
      </c>
      <c r="AC23" s="17" t="str">
        <f t="shared" ref="AC23" si="125">IF(MONTH($C22+AC$11-1)=MONTH($C22),IF(ISEVEN(($C22+AC$11-1-$D$7)/$D$4),10.5,IF(TYPE(SEARCH(",",($C22+AC$11-1-$D$7)/$D$4))+TYPE(SEARCH(",",($C22+AC$11-$D$7)/$D$4))=17,"Д","В")),"---")</f>
        <v>В</v>
      </c>
      <c r="AD23" s="17" t="str">
        <f t="shared" ref="AD23" si="126">IF(MONTH($C22+AD$11-1)=MONTH($C22),IF(ISEVEN(($C22+AD$11-1-$D$7)/$D$4),10.5,IF(TYPE(SEARCH(",",($C22+AD$11-1-$D$7)/$D$4))+TYPE(SEARCH(",",($C22+AD$11-$D$7)/$D$4))=17,"Д","В")),"---")</f>
        <v>В</v>
      </c>
      <c r="AE23" s="17" t="str">
        <f t="shared" ref="AE23" si="127">IF(MONTH($C22+AE$11-1)=MONTH($C22),IF(ISEVEN(($C22+AE$11-1-$D$7)/$D$4),10.5,IF(TYPE(SEARCH(",",($C22+AE$11-1-$D$7)/$D$4))+TYPE(SEARCH(",",($C22+AE$11-$D$7)/$D$4))=17,"Д","В")),"---")</f>
        <v>В</v>
      </c>
      <c r="AF23" s="17" t="str">
        <f t="shared" ref="AF23" si="128">IF(MONTH($C22+AF$11-1)=MONTH($C22),IF(ISEVEN(($C22+AF$11-1-$D$7)/$D$4),10.5,IF(TYPE(SEARCH(",",($C22+AF$11-1-$D$7)/$D$4))+TYPE(SEARCH(",",($C22+AF$11-$D$7)/$D$4))=17,"Д","В")),"---")</f>
        <v>В</v>
      </c>
      <c r="AG23" s="17" t="str">
        <f t="shared" ref="AG23" si="129">IF(MONTH($C22+AG$11-1)=MONTH($C22),IF(ISEVEN(($C22+AG$11-1-$D$7)/$D$4),10.5,IF(TYPE(SEARCH(",",($C22+AG$11-1-$D$7)/$D$4))+TYPE(SEARCH(",",($C22+AG$11-$D$7)/$D$4))=17,"Д","В")),"---")</f>
        <v>---</v>
      </c>
      <c r="AH23" s="18">
        <f t="shared" ref="AH23:AH24" si="130">SUMPRODUCT(--ISNUMBER(C23:AG23))</f>
        <v>22</v>
      </c>
      <c r="AI23" s="19">
        <f>AH23*10.5</f>
        <v>231</v>
      </c>
      <c r="AJ23" s="18">
        <f t="shared" ref="AJ23:AJ24" si="131">COUNTIF(C23:AG23,"Д")</f>
        <v>0</v>
      </c>
      <c r="AK23" s="18"/>
      <c r="AL23" s="18">
        <f t="shared" ref="AL23:AL24" si="132">SUMPRODUCT(--(C23:AG23="В"))</f>
        <v>8</v>
      </c>
      <c r="AM23" s="20">
        <f>AH23+AJ23+AL23</f>
        <v>30</v>
      </c>
    </row>
    <row r="24" spans="1:39" ht="27.75" customHeight="1">
      <c r="A24" s="16" t="s">
        <v>12</v>
      </c>
      <c r="B24" s="16" t="s">
        <v>12</v>
      </c>
      <c r="C24" s="17" t="str">
        <f>IF(MONTH($C22+C$11-1)=MONTH($C22),IF(ISODD(($C22+C$11-1-$D$7)/$D$4),10.5,IF(TYPE(SEARCH(",",($C22+C$11-1-$D$7)/$D$4))+TYPE(SEARCH(",",($C22+C$11-$D$7)/$D$4))=17,"Д","В")),"---")</f>
        <v>В</v>
      </c>
      <c r="D24" s="17" t="str">
        <f t="shared" ref="D24:AG24" si="133">IF(MONTH($C22+D$11-1)=MONTH($C22),IF(ISODD(($C22+D$11-1-$D$7)/$D$4),10.5,IF(TYPE(SEARCH(",",($C22+D$11-1-$D$7)/$D$4))+TYPE(SEARCH(",",($C22+D$11-$D$7)/$D$4))=17,"Д","В")),"---")</f>
        <v>В</v>
      </c>
      <c r="E24" s="17" t="str">
        <f t="shared" si="133"/>
        <v>В</v>
      </c>
      <c r="F24" s="17" t="str">
        <f t="shared" si="133"/>
        <v>В</v>
      </c>
      <c r="G24" s="17" t="str">
        <f t="shared" si="133"/>
        <v>В</v>
      </c>
      <c r="H24" s="17" t="str">
        <f t="shared" si="133"/>
        <v>В</v>
      </c>
      <c r="I24" s="17" t="str">
        <f t="shared" si="133"/>
        <v>В</v>
      </c>
      <c r="J24" s="17" t="str">
        <f t="shared" si="133"/>
        <v>В</v>
      </c>
      <c r="K24" s="17" t="str">
        <f t="shared" si="133"/>
        <v>В</v>
      </c>
      <c r="L24" s="17" t="str">
        <f t="shared" si="133"/>
        <v>В</v>
      </c>
      <c r="M24" s="17" t="str">
        <f t="shared" si="133"/>
        <v>В</v>
      </c>
      <c r="N24" s="17" t="str">
        <f t="shared" si="133"/>
        <v>В</v>
      </c>
      <c r="O24" s="17" t="str">
        <f t="shared" si="133"/>
        <v>В</v>
      </c>
      <c r="P24" s="17" t="str">
        <f t="shared" si="133"/>
        <v>В</v>
      </c>
      <c r="Q24" s="17" t="str">
        <f t="shared" si="133"/>
        <v>В</v>
      </c>
      <c r="R24" s="17" t="str">
        <f t="shared" si="133"/>
        <v>В</v>
      </c>
      <c r="S24" s="17" t="str">
        <f t="shared" si="133"/>
        <v>В</v>
      </c>
      <c r="T24" s="17" t="str">
        <f t="shared" si="133"/>
        <v>В</v>
      </c>
      <c r="U24" s="17" t="str">
        <f t="shared" si="133"/>
        <v>В</v>
      </c>
      <c r="V24" s="17" t="str">
        <f t="shared" si="133"/>
        <v>В</v>
      </c>
      <c r="W24" s="17" t="str">
        <f t="shared" si="133"/>
        <v>В</v>
      </c>
      <c r="X24" s="17" t="str">
        <f t="shared" si="133"/>
        <v>В</v>
      </c>
      <c r="Y24" s="17">
        <f t="shared" si="133"/>
        <v>10.5</v>
      </c>
      <c r="Z24" s="17">
        <f t="shared" si="133"/>
        <v>10.5</v>
      </c>
      <c r="AA24" s="17">
        <f t="shared" si="133"/>
        <v>10.5</v>
      </c>
      <c r="AB24" s="17">
        <f t="shared" si="133"/>
        <v>10.5</v>
      </c>
      <c r="AC24" s="17">
        <f t="shared" si="133"/>
        <v>10.5</v>
      </c>
      <c r="AD24" s="17">
        <f t="shared" si="133"/>
        <v>10.5</v>
      </c>
      <c r="AE24" s="17">
        <f t="shared" si="133"/>
        <v>10.5</v>
      </c>
      <c r="AF24" s="17">
        <f t="shared" si="133"/>
        <v>10.5</v>
      </c>
      <c r="AG24" s="17" t="str">
        <f t="shared" si="133"/>
        <v>---</v>
      </c>
      <c r="AH24" s="18">
        <f t="shared" si="130"/>
        <v>8</v>
      </c>
      <c r="AI24" s="19">
        <f>AH24*10.5</f>
        <v>84</v>
      </c>
      <c r="AJ24" s="18">
        <f t="shared" si="131"/>
        <v>0</v>
      </c>
      <c r="AK24" s="18"/>
      <c r="AL24" s="18">
        <f t="shared" si="132"/>
        <v>22</v>
      </c>
      <c r="AM24" s="20">
        <f>AH24+AJ24+AL24</f>
        <v>30</v>
      </c>
    </row>
    <row r="25" spans="1:39">
      <c r="A25" s="13"/>
      <c r="B25" s="22"/>
      <c r="C25" s="38">
        <f>DATE(D$3,(ROW()-ROW(C$13))/3+1,1)</f>
        <v>41395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14"/>
      <c r="AI25" s="14"/>
      <c r="AJ25" s="14"/>
      <c r="AK25" s="14"/>
      <c r="AL25" s="14"/>
    </row>
    <row r="26" spans="1:39" ht="27.75" customHeight="1">
      <c r="A26" s="16" t="s">
        <v>12</v>
      </c>
      <c r="B26" s="16" t="s">
        <v>12</v>
      </c>
      <c r="C26" s="17" t="str">
        <f>IF(MONTH($C25+C$11-1)=MONTH($C25),IF(ISEVEN(($C25+C$11-1-$D$7)/$D$4),10.5,IF(TYPE(SEARCH(",",($C25+C$11-1-$D$7)/$D$4))+TYPE(SEARCH(",",($C25+C$11-$D$7)/$D$4))=17,"Д","В")),"---")</f>
        <v>В</v>
      </c>
      <c r="D26" s="17" t="str">
        <f t="shared" ref="D26" si="134">IF(MONTH($C25+D$11-1)=MONTH($C25),IF(ISEVEN(($C25+D$11-1-$D$7)/$D$4),10.5,IF(TYPE(SEARCH(",",($C25+D$11-1-$D$7)/$D$4))+TYPE(SEARCH(",",($C25+D$11-$D$7)/$D$4))=17,"Д","В")),"---")</f>
        <v>В</v>
      </c>
      <c r="E26" s="17" t="str">
        <f t="shared" ref="E26" si="135">IF(MONTH($C25+E$11-1)=MONTH($C25),IF(ISEVEN(($C25+E$11-1-$D$7)/$D$4),10.5,IF(TYPE(SEARCH(",",($C25+E$11-1-$D$7)/$D$4))+TYPE(SEARCH(",",($C25+E$11-$D$7)/$D$4))=17,"Д","В")),"---")</f>
        <v>В</v>
      </c>
      <c r="F26" s="17" t="str">
        <f t="shared" ref="F26" si="136">IF(MONTH($C25+F$11-1)=MONTH($C25),IF(ISEVEN(($C25+F$11-1-$D$7)/$D$4),10.5,IF(TYPE(SEARCH(",",($C25+F$11-1-$D$7)/$D$4))+TYPE(SEARCH(",",($C25+F$11-$D$7)/$D$4))=17,"Д","В")),"---")</f>
        <v>В</v>
      </c>
      <c r="G26" s="17" t="str">
        <f t="shared" ref="G26" si="137">IF(MONTH($C25+G$11-1)=MONTH($C25),IF(ISEVEN(($C25+G$11-1-$D$7)/$D$4),10.5,IF(TYPE(SEARCH(",",($C25+G$11-1-$D$7)/$D$4))+TYPE(SEARCH(",",($C25+G$11-$D$7)/$D$4))=17,"Д","В")),"---")</f>
        <v>В</v>
      </c>
      <c r="H26" s="17" t="str">
        <f t="shared" ref="H26" si="138">IF(MONTH($C25+H$11-1)=MONTH($C25),IF(ISEVEN(($C25+H$11-1-$D$7)/$D$4),10.5,IF(TYPE(SEARCH(",",($C25+H$11-1-$D$7)/$D$4))+TYPE(SEARCH(",",($C25+H$11-$D$7)/$D$4))=17,"Д","В")),"---")</f>
        <v>В</v>
      </c>
      <c r="I26" s="17" t="str">
        <f t="shared" ref="I26" si="139">IF(MONTH($C25+I$11-1)=MONTH($C25),IF(ISEVEN(($C25+I$11-1-$D$7)/$D$4),10.5,IF(TYPE(SEARCH(",",($C25+I$11-1-$D$7)/$D$4))+TYPE(SEARCH(",",($C25+I$11-$D$7)/$D$4))=17,"Д","В")),"---")</f>
        <v>В</v>
      </c>
      <c r="J26" s="17" t="str">
        <f t="shared" ref="J26" si="140">IF(MONTH($C25+J$11-1)=MONTH($C25),IF(ISEVEN(($C25+J$11-1-$D$7)/$D$4),10.5,IF(TYPE(SEARCH(",",($C25+J$11-1-$D$7)/$D$4))+TYPE(SEARCH(",",($C25+J$11-$D$7)/$D$4))=17,"Д","В")),"---")</f>
        <v>В</v>
      </c>
      <c r="K26" s="17" t="str">
        <f t="shared" ref="K26" si="141">IF(MONTH($C25+K$11-1)=MONTH($C25),IF(ISEVEN(($C25+K$11-1-$D$7)/$D$4),10.5,IF(TYPE(SEARCH(",",($C25+K$11-1-$D$7)/$D$4))+TYPE(SEARCH(",",($C25+K$11-$D$7)/$D$4))=17,"Д","В")),"---")</f>
        <v>В</v>
      </c>
      <c r="L26" s="17" t="str">
        <f t="shared" ref="L26" si="142">IF(MONTH($C25+L$11-1)=MONTH($C25),IF(ISEVEN(($C25+L$11-1-$D$7)/$D$4),10.5,IF(TYPE(SEARCH(",",($C25+L$11-1-$D$7)/$D$4))+TYPE(SEARCH(",",($C25+L$11-$D$7)/$D$4))=17,"Д","В")),"---")</f>
        <v>В</v>
      </c>
      <c r="M26" s="17" t="str">
        <f t="shared" ref="M26" si="143">IF(MONTH($C25+M$11-1)=MONTH($C25),IF(ISEVEN(($C25+M$11-1-$D$7)/$D$4),10.5,IF(TYPE(SEARCH(",",($C25+M$11-1-$D$7)/$D$4))+TYPE(SEARCH(",",($C25+M$11-$D$7)/$D$4))=17,"Д","В")),"---")</f>
        <v>В</v>
      </c>
      <c r="N26" s="17" t="str">
        <f t="shared" ref="N26" si="144">IF(MONTH($C25+N$11-1)=MONTH($C25),IF(ISEVEN(($C25+N$11-1-$D$7)/$D$4),10.5,IF(TYPE(SEARCH(",",($C25+N$11-1-$D$7)/$D$4))+TYPE(SEARCH(",",($C25+N$11-$D$7)/$D$4))=17,"Д","В")),"---")</f>
        <v>В</v>
      </c>
      <c r="O26" s="17" t="str">
        <f t="shared" ref="O26" si="145">IF(MONTH($C25+O$11-1)=MONTH($C25),IF(ISEVEN(($C25+O$11-1-$D$7)/$D$4),10.5,IF(TYPE(SEARCH(",",($C25+O$11-1-$D$7)/$D$4))+TYPE(SEARCH(",",($C25+O$11-$D$7)/$D$4))=17,"Д","В")),"---")</f>
        <v>В</v>
      </c>
      <c r="P26" s="17" t="str">
        <f t="shared" ref="P26" si="146">IF(MONTH($C25+P$11-1)=MONTH($C25),IF(ISEVEN(($C25+P$11-1-$D$7)/$D$4),10.5,IF(TYPE(SEARCH(",",($C25+P$11-1-$D$7)/$D$4))+TYPE(SEARCH(",",($C25+P$11-$D$7)/$D$4))=17,"Д","В")),"---")</f>
        <v>В</v>
      </c>
      <c r="Q26" s="17" t="str">
        <f t="shared" ref="Q26" si="147">IF(MONTH($C25+Q$11-1)=MONTH($C25),IF(ISEVEN(($C25+Q$11-1-$D$7)/$D$4),10.5,IF(TYPE(SEARCH(",",($C25+Q$11-1-$D$7)/$D$4))+TYPE(SEARCH(",",($C25+Q$11-$D$7)/$D$4))=17,"Д","В")),"---")</f>
        <v>В</v>
      </c>
      <c r="R26" s="17" t="str">
        <f t="shared" ref="R26" si="148">IF(MONTH($C25+R$11-1)=MONTH($C25),IF(ISEVEN(($C25+R$11-1-$D$7)/$D$4),10.5,IF(TYPE(SEARCH(",",($C25+R$11-1-$D$7)/$D$4))+TYPE(SEARCH(",",($C25+R$11-$D$7)/$D$4))=17,"Д","В")),"---")</f>
        <v>В</v>
      </c>
      <c r="S26" s="17" t="str">
        <f t="shared" ref="S26" si="149">IF(MONTH($C25+S$11-1)=MONTH($C25),IF(ISEVEN(($C25+S$11-1-$D$7)/$D$4),10.5,IF(TYPE(SEARCH(",",($C25+S$11-1-$D$7)/$D$4))+TYPE(SEARCH(",",($C25+S$11-$D$7)/$D$4))=17,"Д","В")),"---")</f>
        <v>В</v>
      </c>
      <c r="T26" s="17" t="str">
        <f t="shared" ref="T26" si="150">IF(MONTH($C25+T$11-1)=MONTH($C25),IF(ISEVEN(($C25+T$11-1-$D$7)/$D$4),10.5,IF(TYPE(SEARCH(",",($C25+T$11-1-$D$7)/$D$4))+TYPE(SEARCH(",",($C25+T$11-$D$7)/$D$4))=17,"Д","В")),"---")</f>
        <v>В</v>
      </c>
      <c r="U26" s="17" t="str">
        <f t="shared" ref="U26" si="151">IF(MONTH($C25+U$11-1)=MONTH($C25),IF(ISEVEN(($C25+U$11-1-$D$7)/$D$4),10.5,IF(TYPE(SEARCH(",",($C25+U$11-1-$D$7)/$D$4))+TYPE(SEARCH(",",($C25+U$11-$D$7)/$D$4))=17,"Д","В")),"---")</f>
        <v>В</v>
      </c>
      <c r="V26" s="17" t="str">
        <f t="shared" ref="V26" si="152">IF(MONTH($C25+V$11-1)=MONTH($C25),IF(ISEVEN(($C25+V$11-1-$D$7)/$D$4),10.5,IF(TYPE(SEARCH(",",($C25+V$11-1-$D$7)/$D$4))+TYPE(SEARCH(",",($C25+V$11-$D$7)/$D$4))=17,"Д","В")),"---")</f>
        <v>В</v>
      </c>
      <c r="W26" s="17">
        <f t="shared" ref="W26" si="153">IF(MONTH($C25+W$11-1)=MONTH($C25),IF(ISEVEN(($C25+W$11-1-$D$7)/$D$4),10.5,IF(TYPE(SEARCH(",",($C25+W$11-1-$D$7)/$D$4))+TYPE(SEARCH(",",($C25+W$11-$D$7)/$D$4))=17,"Д","В")),"---")</f>
        <v>10.5</v>
      </c>
      <c r="X26" s="17">
        <f t="shared" ref="X26" si="154">IF(MONTH($C25+X$11-1)=MONTH($C25),IF(ISEVEN(($C25+X$11-1-$D$7)/$D$4),10.5,IF(TYPE(SEARCH(",",($C25+X$11-1-$D$7)/$D$4))+TYPE(SEARCH(",",($C25+X$11-$D$7)/$D$4))=17,"Д","В")),"---")</f>
        <v>10.5</v>
      </c>
      <c r="Y26" s="17">
        <f t="shared" ref="Y26" si="155">IF(MONTH($C25+Y$11-1)=MONTH($C25),IF(ISEVEN(($C25+Y$11-1-$D$7)/$D$4),10.5,IF(TYPE(SEARCH(",",($C25+Y$11-1-$D$7)/$D$4))+TYPE(SEARCH(",",($C25+Y$11-$D$7)/$D$4))=17,"Д","В")),"---")</f>
        <v>10.5</v>
      </c>
      <c r="Z26" s="17">
        <f t="shared" ref="Z26" si="156">IF(MONTH($C25+Z$11-1)=MONTH($C25),IF(ISEVEN(($C25+Z$11-1-$D$7)/$D$4),10.5,IF(TYPE(SEARCH(",",($C25+Z$11-1-$D$7)/$D$4))+TYPE(SEARCH(",",($C25+Z$11-$D$7)/$D$4))=17,"Д","В")),"---")</f>
        <v>10.5</v>
      </c>
      <c r="AA26" s="17">
        <f t="shared" ref="AA26" si="157">IF(MONTH($C25+AA$11-1)=MONTH($C25),IF(ISEVEN(($C25+AA$11-1-$D$7)/$D$4),10.5,IF(TYPE(SEARCH(",",($C25+AA$11-1-$D$7)/$D$4))+TYPE(SEARCH(",",($C25+AA$11-$D$7)/$D$4))=17,"Д","В")),"---")</f>
        <v>10.5</v>
      </c>
      <c r="AB26" s="17">
        <f t="shared" ref="AB26" si="158">IF(MONTH($C25+AB$11-1)=MONTH($C25),IF(ISEVEN(($C25+AB$11-1-$D$7)/$D$4),10.5,IF(TYPE(SEARCH(",",($C25+AB$11-1-$D$7)/$D$4))+TYPE(SEARCH(",",($C25+AB$11-$D$7)/$D$4))=17,"Д","В")),"---")</f>
        <v>10.5</v>
      </c>
      <c r="AC26" s="17">
        <f t="shared" ref="AC26" si="159">IF(MONTH($C25+AC$11-1)=MONTH($C25),IF(ISEVEN(($C25+AC$11-1-$D$7)/$D$4),10.5,IF(TYPE(SEARCH(",",($C25+AC$11-1-$D$7)/$D$4))+TYPE(SEARCH(",",($C25+AC$11-$D$7)/$D$4))=17,"Д","В")),"---")</f>
        <v>10.5</v>
      </c>
      <c r="AD26" s="17">
        <f t="shared" ref="AD26" si="160">IF(MONTH($C25+AD$11-1)=MONTH($C25),IF(ISEVEN(($C25+AD$11-1-$D$7)/$D$4),10.5,IF(TYPE(SEARCH(",",($C25+AD$11-1-$D$7)/$D$4))+TYPE(SEARCH(",",($C25+AD$11-$D$7)/$D$4))=17,"Д","В")),"---")</f>
        <v>10.5</v>
      </c>
      <c r="AE26" s="17">
        <f t="shared" ref="AE26" si="161">IF(MONTH($C25+AE$11-1)=MONTH($C25),IF(ISEVEN(($C25+AE$11-1-$D$7)/$D$4),10.5,IF(TYPE(SEARCH(",",($C25+AE$11-1-$D$7)/$D$4))+TYPE(SEARCH(",",($C25+AE$11-$D$7)/$D$4))=17,"Д","В")),"---")</f>
        <v>10.5</v>
      </c>
      <c r="AF26" s="17">
        <f t="shared" ref="AF26" si="162">IF(MONTH($C25+AF$11-1)=MONTH($C25),IF(ISEVEN(($C25+AF$11-1-$D$7)/$D$4),10.5,IF(TYPE(SEARCH(",",($C25+AF$11-1-$D$7)/$D$4))+TYPE(SEARCH(",",($C25+AF$11-$D$7)/$D$4))=17,"Д","В")),"---")</f>
        <v>10.5</v>
      </c>
      <c r="AG26" s="17">
        <f t="shared" ref="AG26" si="163">IF(MONTH($C25+AG$11-1)=MONTH($C25),IF(ISEVEN(($C25+AG$11-1-$D$7)/$D$4),10.5,IF(TYPE(SEARCH(",",($C25+AG$11-1-$D$7)/$D$4))+TYPE(SEARCH(",",($C25+AG$11-$D$7)/$D$4))=17,"Д","В")),"---")</f>
        <v>10.5</v>
      </c>
      <c r="AH26" s="18">
        <f t="shared" ref="AH26:AH27" si="164">SUMPRODUCT(--ISNUMBER(C26:AG26))</f>
        <v>11</v>
      </c>
      <c r="AI26" s="19">
        <f>AH26*10.5</f>
        <v>115.5</v>
      </c>
      <c r="AJ26" s="18">
        <f t="shared" ref="AJ26:AJ27" si="165">COUNTIF(C26:AG26,"Д")</f>
        <v>0</v>
      </c>
      <c r="AK26" s="18"/>
      <c r="AL26" s="18">
        <f t="shared" ref="AL26:AL27" si="166">SUMPRODUCT(--(C26:AG26="В"))</f>
        <v>20</v>
      </c>
      <c r="AM26" s="20">
        <f>AH26+AJ26+AL26</f>
        <v>31</v>
      </c>
    </row>
    <row r="27" spans="1:39" ht="27.75" customHeight="1">
      <c r="A27" s="16" t="s">
        <v>12</v>
      </c>
      <c r="B27" s="16" t="s">
        <v>12</v>
      </c>
      <c r="C27" s="17">
        <f>IF(MONTH($C25+C$11-1)=MONTH($C25),IF(ISODD(($C25+C$11-1-$D$7)/$D$4),10.5,IF(TYPE(SEARCH(",",($C25+C$11-1-$D$7)/$D$4))+TYPE(SEARCH(",",($C25+C$11-$D$7)/$D$4))=17,"Д","В")),"---")</f>
        <v>10.5</v>
      </c>
      <c r="D27" s="17">
        <f t="shared" ref="D27:AG27" si="167">IF(MONTH($C25+D$11-1)=MONTH($C25),IF(ISODD(($C25+D$11-1-$D$7)/$D$4),10.5,IF(TYPE(SEARCH(",",($C25+D$11-1-$D$7)/$D$4))+TYPE(SEARCH(",",($C25+D$11-$D$7)/$D$4))=17,"Д","В")),"---")</f>
        <v>10.5</v>
      </c>
      <c r="E27" s="17">
        <f t="shared" si="167"/>
        <v>10.5</v>
      </c>
      <c r="F27" s="17">
        <f t="shared" si="167"/>
        <v>10.5</v>
      </c>
      <c r="G27" s="17">
        <f t="shared" si="167"/>
        <v>10.5</v>
      </c>
      <c r="H27" s="17">
        <f t="shared" si="167"/>
        <v>10.5</v>
      </c>
      <c r="I27" s="17">
        <f t="shared" si="167"/>
        <v>10.5</v>
      </c>
      <c r="J27" s="17">
        <f t="shared" si="167"/>
        <v>10.5</v>
      </c>
      <c r="K27" s="17">
        <f t="shared" si="167"/>
        <v>10.5</v>
      </c>
      <c r="L27" s="17">
        <f t="shared" si="167"/>
        <v>10.5</v>
      </c>
      <c r="M27" s="17">
        <f t="shared" si="167"/>
        <v>10.5</v>
      </c>
      <c r="N27" s="17">
        <f t="shared" si="167"/>
        <v>10.5</v>
      </c>
      <c r="O27" s="17">
        <f t="shared" si="167"/>
        <v>10.5</v>
      </c>
      <c r="P27" s="17">
        <f t="shared" si="167"/>
        <v>10.5</v>
      </c>
      <c r="Q27" s="17">
        <f t="shared" si="167"/>
        <v>10.5</v>
      </c>
      <c r="R27" s="17">
        <f t="shared" si="167"/>
        <v>10.5</v>
      </c>
      <c r="S27" s="17">
        <f t="shared" si="167"/>
        <v>10.5</v>
      </c>
      <c r="T27" s="17">
        <f t="shared" si="167"/>
        <v>10.5</v>
      </c>
      <c r="U27" s="17">
        <f t="shared" si="167"/>
        <v>10.5</v>
      </c>
      <c r="V27" s="17">
        <f t="shared" si="167"/>
        <v>10.5</v>
      </c>
      <c r="W27" s="17" t="str">
        <f t="shared" si="167"/>
        <v>В</v>
      </c>
      <c r="X27" s="17" t="str">
        <f t="shared" si="167"/>
        <v>В</v>
      </c>
      <c r="Y27" s="17" t="str">
        <f t="shared" si="167"/>
        <v>В</v>
      </c>
      <c r="Z27" s="17" t="str">
        <f t="shared" si="167"/>
        <v>В</v>
      </c>
      <c r="AA27" s="17" t="str">
        <f t="shared" si="167"/>
        <v>В</v>
      </c>
      <c r="AB27" s="17" t="str">
        <f t="shared" si="167"/>
        <v>В</v>
      </c>
      <c r="AC27" s="17" t="str">
        <f t="shared" si="167"/>
        <v>В</v>
      </c>
      <c r="AD27" s="17" t="str">
        <f t="shared" si="167"/>
        <v>В</v>
      </c>
      <c r="AE27" s="17" t="str">
        <f t="shared" si="167"/>
        <v>В</v>
      </c>
      <c r="AF27" s="17" t="str">
        <f t="shared" si="167"/>
        <v>В</v>
      </c>
      <c r="AG27" s="17" t="str">
        <f t="shared" si="167"/>
        <v>В</v>
      </c>
      <c r="AH27" s="18">
        <f t="shared" si="164"/>
        <v>20</v>
      </c>
      <c r="AI27" s="19">
        <f>AH27*10.5</f>
        <v>210</v>
      </c>
      <c r="AJ27" s="18">
        <f t="shared" si="165"/>
        <v>0</v>
      </c>
      <c r="AK27" s="18"/>
      <c r="AL27" s="18">
        <f t="shared" si="166"/>
        <v>11</v>
      </c>
      <c r="AM27" s="20">
        <f>AH27+AJ27+AL27</f>
        <v>31</v>
      </c>
    </row>
    <row r="28" spans="1:39">
      <c r="A28" s="13"/>
      <c r="B28" s="14"/>
      <c r="C28" s="38">
        <f>DATE(D$3,(ROW()-ROW(C$13))/3+1,1)</f>
        <v>41426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14"/>
      <c r="AI28" s="14"/>
      <c r="AJ28" s="14"/>
      <c r="AK28" s="14"/>
      <c r="AL28" s="14"/>
    </row>
    <row r="29" spans="1:39" ht="27.75" customHeight="1">
      <c r="A29" s="16" t="s">
        <v>12</v>
      </c>
      <c r="B29" s="16" t="s">
        <v>12</v>
      </c>
      <c r="C29" s="17">
        <f>IF(MONTH($C28+C$11-1)=MONTH($C28),IF(ISEVEN(($C28+C$11-1-$D$7)/$D$4),10.5,IF(TYPE(SEARCH(",",($C28+C$11-1-$D$7)/$D$4))+TYPE(SEARCH(",",($C28+C$11-$D$7)/$D$4))=17,"Д","В")),"---")</f>
        <v>10.5</v>
      </c>
      <c r="D29" s="17">
        <f t="shared" ref="D29" si="168">IF(MONTH($C28+D$11-1)=MONTH($C28),IF(ISEVEN(($C28+D$11-1-$D$7)/$D$4),10.5,IF(TYPE(SEARCH(",",($C28+D$11-1-$D$7)/$D$4))+TYPE(SEARCH(",",($C28+D$11-$D$7)/$D$4))=17,"Д","В")),"---")</f>
        <v>10.5</v>
      </c>
      <c r="E29" s="17">
        <f t="shared" ref="E29" si="169">IF(MONTH($C28+E$11-1)=MONTH($C28),IF(ISEVEN(($C28+E$11-1-$D$7)/$D$4),10.5,IF(TYPE(SEARCH(",",($C28+E$11-1-$D$7)/$D$4))+TYPE(SEARCH(",",($C28+E$11-$D$7)/$D$4))=17,"Д","В")),"---")</f>
        <v>10.5</v>
      </c>
      <c r="F29" s="17">
        <f t="shared" ref="F29" si="170">IF(MONTH($C28+F$11-1)=MONTH($C28),IF(ISEVEN(($C28+F$11-1-$D$7)/$D$4),10.5,IF(TYPE(SEARCH(",",($C28+F$11-1-$D$7)/$D$4))+TYPE(SEARCH(",",($C28+F$11-$D$7)/$D$4))=17,"Д","В")),"---")</f>
        <v>10.5</v>
      </c>
      <c r="G29" s="17">
        <f t="shared" ref="G29" si="171">IF(MONTH($C28+G$11-1)=MONTH($C28),IF(ISEVEN(($C28+G$11-1-$D$7)/$D$4),10.5,IF(TYPE(SEARCH(",",($C28+G$11-1-$D$7)/$D$4))+TYPE(SEARCH(",",($C28+G$11-$D$7)/$D$4))=17,"Д","В")),"---")</f>
        <v>10.5</v>
      </c>
      <c r="H29" s="17">
        <f t="shared" ref="H29" si="172">IF(MONTH($C28+H$11-1)=MONTH($C28),IF(ISEVEN(($C28+H$11-1-$D$7)/$D$4),10.5,IF(TYPE(SEARCH(",",($C28+H$11-1-$D$7)/$D$4))+TYPE(SEARCH(",",($C28+H$11-$D$7)/$D$4))=17,"Д","В")),"---")</f>
        <v>10.5</v>
      </c>
      <c r="I29" s="17">
        <f t="shared" ref="I29" si="173">IF(MONTH($C28+I$11-1)=MONTH($C28),IF(ISEVEN(($C28+I$11-1-$D$7)/$D$4),10.5,IF(TYPE(SEARCH(",",($C28+I$11-1-$D$7)/$D$4))+TYPE(SEARCH(",",($C28+I$11-$D$7)/$D$4))=17,"Д","В")),"---")</f>
        <v>10.5</v>
      </c>
      <c r="J29" s="17">
        <f t="shared" ref="J29" si="174">IF(MONTH($C28+J$11-1)=MONTH($C28),IF(ISEVEN(($C28+J$11-1-$D$7)/$D$4),10.5,IF(TYPE(SEARCH(",",($C28+J$11-1-$D$7)/$D$4))+TYPE(SEARCH(",",($C28+J$11-$D$7)/$D$4))=17,"Д","В")),"---")</f>
        <v>10.5</v>
      </c>
      <c r="K29" s="17">
        <f t="shared" ref="K29" si="175">IF(MONTH($C28+K$11-1)=MONTH($C28),IF(ISEVEN(($C28+K$11-1-$D$7)/$D$4),10.5,IF(TYPE(SEARCH(",",($C28+K$11-1-$D$7)/$D$4))+TYPE(SEARCH(",",($C28+K$11-$D$7)/$D$4))=17,"Д","В")),"---")</f>
        <v>10.5</v>
      </c>
      <c r="L29" s="17">
        <f t="shared" ref="L29" si="176">IF(MONTH($C28+L$11-1)=MONTH($C28),IF(ISEVEN(($C28+L$11-1-$D$7)/$D$4),10.5,IF(TYPE(SEARCH(",",($C28+L$11-1-$D$7)/$D$4))+TYPE(SEARCH(",",($C28+L$11-$D$7)/$D$4))=17,"Д","В")),"---")</f>
        <v>10.5</v>
      </c>
      <c r="M29" s="17">
        <f t="shared" ref="M29" si="177">IF(MONTH($C28+M$11-1)=MONTH($C28),IF(ISEVEN(($C28+M$11-1-$D$7)/$D$4),10.5,IF(TYPE(SEARCH(",",($C28+M$11-1-$D$7)/$D$4))+TYPE(SEARCH(",",($C28+M$11-$D$7)/$D$4))=17,"Д","В")),"---")</f>
        <v>10.5</v>
      </c>
      <c r="N29" s="17">
        <f t="shared" ref="N29" si="178">IF(MONTH($C28+N$11-1)=MONTH($C28),IF(ISEVEN(($C28+N$11-1-$D$7)/$D$4),10.5,IF(TYPE(SEARCH(",",($C28+N$11-1-$D$7)/$D$4))+TYPE(SEARCH(",",($C28+N$11-$D$7)/$D$4))=17,"Д","В")),"---")</f>
        <v>10.5</v>
      </c>
      <c r="O29" s="17">
        <f t="shared" ref="O29" si="179">IF(MONTH($C28+O$11-1)=MONTH($C28),IF(ISEVEN(($C28+O$11-1-$D$7)/$D$4),10.5,IF(TYPE(SEARCH(",",($C28+O$11-1-$D$7)/$D$4))+TYPE(SEARCH(",",($C28+O$11-$D$7)/$D$4))=17,"Д","В")),"---")</f>
        <v>10.5</v>
      </c>
      <c r="P29" s="17">
        <f t="shared" ref="P29" si="180">IF(MONTH($C28+P$11-1)=MONTH($C28),IF(ISEVEN(($C28+P$11-1-$D$7)/$D$4),10.5,IF(TYPE(SEARCH(",",($C28+P$11-1-$D$7)/$D$4))+TYPE(SEARCH(",",($C28+P$11-$D$7)/$D$4))=17,"Д","В")),"---")</f>
        <v>10.5</v>
      </c>
      <c r="Q29" s="17">
        <f t="shared" ref="Q29" si="181">IF(MONTH($C28+Q$11-1)=MONTH($C28),IF(ISEVEN(($C28+Q$11-1-$D$7)/$D$4),10.5,IF(TYPE(SEARCH(",",($C28+Q$11-1-$D$7)/$D$4))+TYPE(SEARCH(",",($C28+Q$11-$D$7)/$D$4))=17,"Д","В")),"---")</f>
        <v>10.5</v>
      </c>
      <c r="R29" s="17">
        <f t="shared" ref="R29" si="182">IF(MONTH($C28+R$11-1)=MONTH($C28),IF(ISEVEN(($C28+R$11-1-$D$7)/$D$4),10.5,IF(TYPE(SEARCH(",",($C28+R$11-1-$D$7)/$D$4))+TYPE(SEARCH(",",($C28+R$11-$D$7)/$D$4))=17,"Д","В")),"---")</f>
        <v>10.5</v>
      </c>
      <c r="S29" s="17">
        <f t="shared" ref="S29" si="183">IF(MONTH($C28+S$11-1)=MONTH($C28),IF(ISEVEN(($C28+S$11-1-$D$7)/$D$4),10.5,IF(TYPE(SEARCH(",",($C28+S$11-1-$D$7)/$D$4))+TYPE(SEARCH(",",($C28+S$11-$D$7)/$D$4))=17,"Д","В")),"---")</f>
        <v>10.5</v>
      </c>
      <c r="T29" s="17" t="str">
        <f t="shared" ref="T29" si="184">IF(MONTH($C28+T$11-1)=MONTH($C28),IF(ISEVEN(($C28+T$11-1-$D$7)/$D$4),10.5,IF(TYPE(SEARCH(",",($C28+T$11-1-$D$7)/$D$4))+TYPE(SEARCH(",",($C28+T$11-$D$7)/$D$4))=17,"Д","В")),"---")</f>
        <v>В</v>
      </c>
      <c r="U29" s="17" t="str">
        <f t="shared" ref="U29" si="185">IF(MONTH($C28+U$11-1)=MONTH($C28),IF(ISEVEN(($C28+U$11-1-$D$7)/$D$4),10.5,IF(TYPE(SEARCH(",",($C28+U$11-1-$D$7)/$D$4))+TYPE(SEARCH(",",($C28+U$11-$D$7)/$D$4))=17,"Д","В")),"---")</f>
        <v>В</v>
      </c>
      <c r="V29" s="17" t="str">
        <f t="shared" ref="V29" si="186">IF(MONTH($C28+V$11-1)=MONTH($C28),IF(ISEVEN(($C28+V$11-1-$D$7)/$D$4),10.5,IF(TYPE(SEARCH(",",($C28+V$11-1-$D$7)/$D$4))+TYPE(SEARCH(",",($C28+V$11-$D$7)/$D$4))=17,"Д","В")),"---")</f>
        <v>В</v>
      </c>
      <c r="W29" s="17" t="str">
        <f t="shared" ref="W29" si="187">IF(MONTH($C28+W$11-1)=MONTH($C28),IF(ISEVEN(($C28+W$11-1-$D$7)/$D$4),10.5,IF(TYPE(SEARCH(",",($C28+W$11-1-$D$7)/$D$4))+TYPE(SEARCH(",",($C28+W$11-$D$7)/$D$4))=17,"Д","В")),"---")</f>
        <v>В</v>
      </c>
      <c r="X29" s="17" t="str">
        <f t="shared" ref="X29" si="188">IF(MONTH($C28+X$11-1)=MONTH($C28),IF(ISEVEN(($C28+X$11-1-$D$7)/$D$4),10.5,IF(TYPE(SEARCH(",",($C28+X$11-1-$D$7)/$D$4))+TYPE(SEARCH(",",($C28+X$11-$D$7)/$D$4))=17,"Д","В")),"---")</f>
        <v>В</v>
      </c>
      <c r="Y29" s="17" t="str">
        <f>IF(MONTH($C28+Y$11-1)=MONTH($C28),IF(ISEVEN(($C28+Y$11-1-$D$7)/$D$4),10.5,IF(TYPE(SEARCH(",",($C28+Y$11-1-$D$7)/$D$4))+TYPE(SEARCH(",",($C28+Y$11-$D$7)/$D$4))=17,"Д","В")),"---")</f>
        <v>В</v>
      </c>
      <c r="Z29" s="17" t="str">
        <f t="shared" ref="Z29" si="189">IF(MONTH($C28+Z$11-1)=MONTH($C28),IF(ISEVEN(($C28+Z$11-1-$D$7)/$D$4),10.5,IF(TYPE(SEARCH(",",($C28+Z$11-1-$D$7)/$D$4))+TYPE(SEARCH(",",($C28+Z$11-$D$7)/$D$4))=17,"Д","В")),"---")</f>
        <v>В</v>
      </c>
      <c r="AA29" s="17" t="str">
        <f t="shared" ref="AA29" si="190">IF(MONTH($C28+AA$11-1)=MONTH($C28),IF(ISEVEN(($C28+AA$11-1-$D$7)/$D$4),10.5,IF(TYPE(SEARCH(",",($C28+AA$11-1-$D$7)/$D$4))+TYPE(SEARCH(",",($C28+AA$11-$D$7)/$D$4))=17,"Д","В")),"---")</f>
        <v>В</v>
      </c>
      <c r="AB29" s="17" t="str">
        <f t="shared" ref="AB29" si="191">IF(MONTH($C28+AB$11-1)=MONTH($C28),IF(ISEVEN(($C28+AB$11-1-$D$7)/$D$4),10.5,IF(TYPE(SEARCH(",",($C28+AB$11-1-$D$7)/$D$4))+TYPE(SEARCH(",",($C28+AB$11-$D$7)/$D$4))=17,"Д","В")),"---")</f>
        <v>В</v>
      </c>
      <c r="AC29" s="17" t="str">
        <f t="shared" ref="AC29" si="192">IF(MONTH($C28+AC$11-1)=MONTH($C28),IF(ISEVEN(($C28+AC$11-1-$D$7)/$D$4),10.5,IF(TYPE(SEARCH(",",($C28+AC$11-1-$D$7)/$D$4))+TYPE(SEARCH(",",($C28+AC$11-$D$7)/$D$4))=17,"Д","В")),"---")</f>
        <v>В</v>
      </c>
      <c r="AD29" s="17" t="str">
        <f t="shared" ref="AD29" si="193">IF(MONTH($C28+AD$11-1)=MONTH($C28),IF(ISEVEN(($C28+AD$11-1-$D$7)/$D$4),10.5,IF(TYPE(SEARCH(",",($C28+AD$11-1-$D$7)/$D$4))+TYPE(SEARCH(",",($C28+AD$11-$D$7)/$D$4))=17,"Д","В")),"---")</f>
        <v>В</v>
      </c>
      <c r="AE29" s="17" t="str">
        <f t="shared" ref="AE29" si="194">IF(MONTH($C28+AE$11-1)=MONTH($C28),IF(ISEVEN(($C28+AE$11-1-$D$7)/$D$4),10.5,IF(TYPE(SEARCH(",",($C28+AE$11-1-$D$7)/$D$4))+TYPE(SEARCH(",",($C28+AE$11-$D$7)/$D$4))=17,"Д","В")),"---")</f>
        <v>В</v>
      </c>
      <c r="AF29" s="17" t="str">
        <f t="shared" ref="AF29" si="195">IF(MONTH($C28+AF$11-1)=MONTH($C28),IF(ISEVEN(($C28+AF$11-1-$D$7)/$D$4),10.5,IF(TYPE(SEARCH(",",($C28+AF$11-1-$D$7)/$D$4))+TYPE(SEARCH(",",($C28+AF$11-$D$7)/$D$4))=17,"Д","В")),"---")</f>
        <v>В</v>
      </c>
      <c r="AG29" s="17" t="str">
        <f>IF(MONTH($C28+AG$11-1)=MONTH($C28),IF(ISEVEN(($C28+AG$11-1-$D$7)/$D$4),10.5,IF(TYPE(SEARCH(",",($C28+AG$11-1-$D$7)/$D$4))+TYPE(SEARCH(",",($C28+AG$11-$D$7)/$D$4))=17,"Д","В")),"---")</f>
        <v>---</v>
      </c>
      <c r="AH29" s="18">
        <f t="shared" ref="AH29:AH30" si="196">SUMPRODUCT(--ISNUMBER(C29:AG29))</f>
        <v>17</v>
      </c>
      <c r="AI29" s="19">
        <f>AH29*10.5</f>
        <v>178.5</v>
      </c>
      <c r="AJ29" s="18">
        <f t="shared" ref="AJ29:AJ30" si="197">COUNTIF(C29:AG29,"Д")</f>
        <v>0</v>
      </c>
      <c r="AK29" s="18"/>
      <c r="AL29" s="18">
        <f t="shared" ref="AL29:AL30" si="198">SUMPRODUCT(--(C29:AG29="В"))</f>
        <v>13</v>
      </c>
      <c r="AM29" s="20">
        <f>AH29+AJ29+AL29</f>
        <v>30</v>
      </c>
    </row>
    <row r="30" spans="1:39" ht="27.75" customHeight="1">
      <c r="A30" s="16" t="s">
        <v>12</v>
      </c>
      <c r="B30" s="16" t="s">
        <v>12</v>
      </c>
      <c r="C30" s="17" t="str">
        <f>IF(MONTH($C28+C$11-1)=MONTH($C28),IF(ISODD(($C28+C$11-1-$D$7)/$D$4),10.5,IF(TYPE(SEARCH(",",($C28+C$11-1-$D$7)/$D$4))+TYPE(SEARCH(",",($C28+C$11-$D$7)/$D$4))=17,"Д","В")),"---")</f>
        <v>В</v>
      </c>
      <c r="D30" s="17" t="str">
        <f t="shared" ref="D30:AG30" si="199">IF(MONTH($C28+D$11-1)=MONTH($C28),IF(ISODD(($C28+D$11-1-$D$7)/$D$4),10.5,IF(TYPE(SEARCH(",",($C28+D$11-1-$D$7)/$D$4))+TYPE(SEARCH(",",($C28+D$11-$D$7)/$D$4))=17,"Д","В")),"---")</f>
        <v>В</v>
      </c>
      <c r="E30" s="17" t="str">
        <f t="shared" si="199"/>
        <v>В</v>
      </c>
      <c r="F30" s="17" t="str">
        <f t="shared" si="199"/>
        <v>В</v>
      </c>
      <c r="G30" s="17" t="str">
        <f t="shared" si="199"/>
        <v>В</v>
      </c>
      <c r="H30" s="17" t="str">
        <f t="shared" si="199"/>
        <v>В</v>
      </c>
      <c r="I30" s="17" t="str">
        <f t="shared" si="199"/>
        <v>В</v>
      </c>
      <c r="J30" s="17" t="str">
        <f t="shared" si="199"/>
        <v>В</v>
      </c>
      <c r="K30" s="17" t="str">
        <f t="shared" si="199"/>
        <v>В</v>
      </c>
      <c r="L30" s="17" t="str">
        <f t="shared" si="199"/>
        <v>В</v>
      </c>
      <c r="M30" s="17" t="str">
        <f t="shared" si="199"/>
        <v>В</v>
      </c>
      <c r="N30" s="17" t="str">
        <f t="shared" si="199"/>
        <v>В</v>
      </c>
      <c r="O30" s="17" t="str">
        <f t="shared" si="199"/>
        <v>В</v>
      </c>
      <c r="P30" s="17" t="str">
        <f t="shared" si="199"/>
        <v>В</v>
      </c>
      <c r="Q30" s="17" t="str">
        <f t="shared" si="199"/>
        <v>В</v>
      </c>
      <c r="R30" s="17" t="str">
        <f t="shared" si="199"/>
        <v>В</v>
      </c>
      <c r="S30" s="17" t="str">
        <f t="shared" si="199"/>
        <v>В</v>
      </c>
      <c r="T30" s="17">
        <f t="shared" si="199"/>
        <v>10.5</v>
      </c>
      <c r="U30" s="17">
        <f t="shared" si="199"/>
        <v>10.5</v>
      </c>
      <c r="V30" s="17">
        <f t="shared" si="199"/>
        <v>10.5</v>
      </c>
      <c r="W30" s="17">
        <f t="shared" si="199"/>
        <v>10.5</v>
      </c>
      <c r="X30" s="17">
        <f t="shared" si="199"/>
        <v>10.5</v>
      </c>
      <c r="Y30" s="17">
        <f t="shared" si="199"/>
        <v>10.5</v>
      </c>
      <c r="Z30" s="17">
        <f t="shared" si="199"/>
        <v>10.5</v>
      </c>
      <c r="AA30" s="17">
        <f t="shared" si="199"/>
        <v>10.5</v>
      </c>
      <c r="AB30" s="17">
        <f t="shared" si="199"/>
        <v>10.5</v>
      </c>
      <c r="AC30" s="17">
        <f t="shared" si="199"/>
        <v>10.5</v>
      </c>
      <c r="AD30" s="17">
        <f t="shared" si="199"/>
        <v>10.5</v>
      </c>
      <c r="AE30" s="17">
        <f t="shared" si="199"/>
        <v>10.5</v>
      </c>
      <c r="AF30" s="17">
        <f t="shared" si="199"/>
        <v>10.5</v>
      </c>
      <c r="AG30" s="17" t="str">
        <f t="shared" si="199"/>
        <v>---</v>
      </c>
      <c r="AH30" s="18">
        <f t="shared" si="196"/>
        <v>13</v>
      </c>
      <c r="AI30" s="19">
        <f>AH30*10.5</f>
        <v>136.5</v>
      </c>
      <c r="AJ30" s="18">
        <f t="shared" si="197"/>
        <v>0</v>
      </c>
      <c r="AK30" s="18"/>
      <c r="AL30" s="18">
        <f t="shared" si="198"/>
        <v>17</v>
      </c>
      <c r="AM30" s="20">
        <f>AH30+AJ30+AL30</f>
        <v>30</v>
      </c>
    </row>
    <row r="31" spans="1:39">
      <c r="A31" s="13"/>
      <c r="B31" s="21"/>
      <c r="C31" s="38">
        <f>DATE(D$3,(ROW()-ROW(C$13))/3+1,1)</f>
        <v>41456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14"/>
      <c r="AI31" s="14"/>
      <c r="AJ31" s="14"/>
      <c r="AK31" s="14"/>
      <c r="AL31" s="14"/>
    </row>
    <row r="32" spans="1:39" ht="27.75" customHeight="1">
      <c r="A32" s="16" t="s">
        <v>12</v>
      </c>
      <c r="B32" s="16" t="s">
        <v>12</v>
      </c>
      <c r="C32" s="17" t="str">
        <f>IF(MONTH($C31+C$11-1)=MONTH($C31),IF(ISEVEN(($C31+C$11-1-$D$7)/$D$4),10.5,IF(TYPE(SEARCH(",",($C31+C$11-1-$D$7)/$D$4))+TYPE(SEARCH(",",($C31+C$11-$D$7)/$D$4))=17,"Д","В")),"---")</f>
        <v>В</v>
      </c>
      <c r="D32" s="17" t="str">
        <f t="shared" ref="D32" si="200">IF(MONTH($C31+D$11-1)=MONTH($C31),IF(ISEVEN(($C31+D$11-1-$D$7)/$D$4),10.5,IF(TYPE(SEARCH(",",($C31+D$11-1-$D$7)/$D$4))+TYPE(SEARCH(",",($C31+D$11-$D$7)/$D$4))=17,"Д","В")),"---")</f>
        <v>В</v>
      </c>
      <c r="E32" s="17" t="str">
        <f t="shared" ref="E32" si="201">IF(MONTH($C31+E$11-1)=MONTH($C31),IF(ISEVEN(($C31+E$11-1-$D$7)/$D$4),10.5,IF(TYPE(SEARCH(",",($C31+E$11-1-$D$7)/$D$4))+TYPE(SEARCH(",",($C31+E$11-$D$7)/$D$4))=17,"Д","В")),"---")</f>
        <v>В</v>
      </c>
      <c r="F32" s="17" t="str">
        <f t="shared" ref="F32" si="202">IF(MONTH($C31+F$11-1)=MONTH($C31),IF(ISEVEN(($C31+F$11-1-$D$7)/$D$4),10.5,IF(TYPE(SEARCH(",",($C31+F$11-1-$D$7)/$D$4))+TYPE(SEARCH(",",($C31+F$11-$D$7)/$D$4))=17,"Д","В")),"---")</f>
        <v>В</v>
      </c>
      <c r="G32" s="17" t="str">
        <f t="shared" ref="G32" si="203">IF(MONTH($C31+G$11-1)=MONTH($C31),IF(ISEVEN(($C31+G$11-1-$D$7)/$D$4),10.5,IF(TYPE(SEARCH(",",($C31+G$11-1-$D$7)/$D$4))+TYPE(SEARCH(",",($C31+G$11-$D$7)/$D$4))=17,"Д","В")),"---")</f>
        <v>В</v>
      </c>
      <c r="H32" s="17" t="str">
        <f t="shared" ref="H32" si="204">IF(MONTH($C31+H$11-1)=MONTH($C31),IF(ISEVEN(($C31+H$11-1-$D$7)/$D$4),10.5,IF(TYPE(SEARCH(",",($C31+H$11-1-$D$7)/$D$4))+TYPE(SEARCH(",",($C31+H$11-$D$7)/$D$4))=17,"Д","В")),"---")</f>
        <v>В</v>
      </c>
      <c r="I32" s="17" t="str">
        <f t="shared" ref="I32" si="205">IF(MONTH($C31+I$11-1)=MONTH($C31),IF(ISEVEN(($C31+I$11-1-$D$7)/$D$4),10.5,IF(TYPE(SEARCH(",",($C31+I$11-1-$D$7)/$D$4))+TYPE(SEARCH(",",($C31+I$11-$D$7)/$D$4))=17,"Д","В")),"---")</f>
        <v>В</v>
      </c>
      <c r="J32" s="17" t="str">
        <f t="shared" ref="J32" si="206">IF(MONTH($C31+J$11-1)=MONTH($C31),IF(ISEVEN(($C31+J$11-1-$D$7)/$D$4),10.5,IF(TYPE(SEARCH(",",($C31+J$11-1-$D$7)/$D$4))+TYPE(SEARCH(",",($C31+J$11-$D$7)/$D$4))=17,"Д","В")),"---")</f>
        <v>В</v>
      </c>
      <c r="K32" s="17" t="str">
        <f t="shared" ref="K32" si="207">IF(MONTH($C31+K$11-1)=MONTH($C31),IF(ISEVEN(($C31+K$11-1-$D$7)/$D$4),10.5,IF(TYPE(SEARCH(",",($C31+K$11-1-$D$7)/$D$4))+TYPE(SEARCH(",",($C31+K$11-$D$7)/$D$4))=17,"Д","В")),"---")</f>
        <v>В</v>
      </c>
      <c r="L32" s="17" t="str">
        <f t="shared" ref="L32" si="208">IF(MONTH($C31+L$11-1)=MONTH($C31),IF(ISEVEN(($C31+L$11-1-$D$7)/$D$4),10.5,IF(TYPE(SEARCH(",",($C31+L$11-1-$D$7)/$D$4))+TYPE(SEARCH(",",($C31+L$11-$D$7)/$D$4))=17,"Д","В")),"---")</f>
        <v>В</v>
      </c>
      <c r="M32" s="17" t="str">
        <f t="shared" ref="M32" si="209">IF(MONTH($C31+M$11-1)=MONTH($C31),IF(ISEVEN(($C31+M$11-1-$D$7)/$D$4),10.5,IF(TYPE(SEARCH(",",($C31+M$11-1-$D$7)/$D$4))+TYPE(SEARCH(",",($C31+M$11-$D$7)/$D$4))=17,"Д","В")),"---")</f>
        <v>В</v>
      </c>
      <c r="N32" s="17" t="str">
        <f t="shared" ref="N32" si="210">IF(MONTH($C31+N$11-1)=MONTH($C31),IF(ISEVEN(($C31+N$11-1-$D$7)/$D$4),10.5,IF(TYPE(SEARCH(",",($C31+N$11-1-$D$7)/$D$4))+TYPE(SEARCH(",",($C31+N$11-$D$7)/$D$4))=17,"Д","В")),"---")</f>
        <v>В</v>
      </c>
      <c r="O32" s="17" t="str">
        <f t="shared" ref="O32" si="211">IF(MONTH($C31+O$11-1)=MONTH($C31),IF(ISEVEN(($C31+O$11-1-$D$7)/$D$4),10.5,IF(TYPE(SEARCH(",",($C31+O$11-1-$D$7)/$D$4))+TYPE(SEARCH(",",($C31+O$11-$D$7)/$D$4))=17,"Д","В")),"---")</f>
        <v>В</v>
      </c>
      <c r="P32" s="17" t="str">
        <f t="shared" ref="P32" si="212">IF(MONTH($C31+P$11-1)=MONTH($C31),IF(ISEVEN(($C31+P$11-1-$D$7)/$D$4),10.5,IF(TYPE(SEARCH(",",($C31+P$11-1-$D$7)/$D$4))+TYPE(SEARCH(",",($C31+P$11-$D$7)/$D$4))=17,"Д","В")),"---")</f>
        <v>В</v>
      </c>
      <c r="Q32" s="17" t="str">
        <f t="shared" ref="Q32" si="213">IF(MONTH($C31+Q$11-1)=MONTH($C31),IF(ISEVEN(($C31+Q$11-1-$D$7)/$D$4),10.5,IF(TYPE(SEARCH(",",($C31+Q$11-1-$D$7)/$D$4))+TYPE(SEARCH(",",($C31+Q$11-$D$7)/$D$4))=17,"Д","В")),"---")</f>
        <v>В</v>
      </c>
      <c r="R32" s="17">
        <f t="shared" ref="R32" si="214">IF(MONTH($C31+R$11-1)=MONTH($C31),IF(ISEVEN(($C31+R$11-1-$D$7)/$D$4),10.5,IF(TYPE(SEARCH(",",($C31+R$11-1-$D$7)/$D$4))+TYPE(SEARCH(",",($C31+R$11-$D$7)/$D$4))=17,"Д","В")),"---")</f>
        <v>10.5</v>
      </c>
      <c r="S32" s="17">
        <f t="shared" ref="S32" si="215">IF(MONTH($C31+S$11-1)=MONTH($C31),IF(ISEVEN(($C31+S$11-1-$D$7)/$D$4),10.5,IF(TYPE(SEARCH(",",($C31+S$11-1-$D$7)/$D$4))+TYPE(SEARCH(",",($C31+S$11-$D$7)/$D$4))=17,"Д","В")),"---")</f>
        <v>10.5</v>
      </c>
      <c r="T32" s="17">
        <f t="shared" ref="T32" si="216">IF(MONTH($C31+T$11-1)=MONTH($C31),IF(ISEVEN(($C31+T$11-1-$D$7)/$D$4),10.5,IF(TYPE(SEARCH(",",($C31+T$11-1-$D$7)/$D$4))+TYPE(SEARCH(",",($C31+T$11-$D$7)/$D$4))=17,"Д","В")),"---")</f>
        <v>10.5</v>
      </c>
      <c r="U32" s="17">
        <f t="shared" ref="U32" si="217">IF(MONTH($C31+U$11-1)=MONTH($C31),IF(ISEVEN(($C31+U$11-1-$D$7)/$D$4),10.5,IF(TYPE(SEARCH(",",($C31+U$11-1-$D$7)/$D$4))+TYPE(SEARCH(",",($C31+U$11-$D$7)/$D$4))=17,"Д","В")),"---")</f>
        <v>10.5</v>
      </c>
      <c r="V32" s="17">
        <f t="shared" ref="V32" si="218">IF(MONTH($C31+V$11-1)=MONTH($C31),IF(ISEVEN(($C31+V$11-1-$D$7)/$D$4),10.5,IF(TYPE(SEARCH(",",($C31+V$11-1-$D$7)/$D$4))+TYPE(SEARCH(",",($C31+V$11-$D$7)/$D$4))=17,"Д","В")),"---")</f>
        <v>10.5</v>
      </c>
      <c r="W32" s="17">
        <f t="shared" ref="W32" si="219">IF(MONTH($C31+W$11-1)=MONTH($C31),IF(ISEVEN(($C31+W$11-1-$D$7)/$D$4),10.5,IF(TYPE(SEARCH(",",($C31+W$11-1-$D$7)/$D$4))+TYPE(SEARCH(",",($C31+W$11-$D$7)/$D$4))=17,"Д","В")),"---")</f>
        <v>10.5</v>
      </c>
      <c r="X32" s="17">
        <f t="shared" ref="X32" si="220">IF(MONTH($C31+X$11-1)=MONTH($C31),IF(ISEVEN(($C31+X$11-1-$D$7)/$D$4),10.5,IF(TYPE(SEARCH(",",($C31+X$11-1-$D$7)/$D$4))+TYPE(SEARCH(",",($C31+X$11-$D$7)/$D$4))=17,"Д","В")),"---")</f>
        <v>10.5</v>
      </c>
      <c r="Y32" s="17">
        <f t="shared" ref="Y32" si="221">IF(MONTH($C31+Y$11-1)=MONTH($C31),IF(ISEVEN(($C31+Y$11-1-$D$7)/$D$4),10.5,IF(TYPE(SEARCH(",",($C31+Y$11-1-$D$7)/$D$4))+TYPE(SEARCH(",",($C31+Y$11-$D$7)/$D$4))=17,"Д","В")),"---")</f>
        <v>10.5</v>
      </c>
      <c r="Z32" s="17">
        <f t="shared" ref="Z32" si="222">IF(MONTH($C31+Z$11-1)=MONTH($C31),IF(ISEVEN(($C31+Z$11-1-$D$7)/$D$4),10.5,IF(TYPE(SEARCH(",",($C31+Z$11-1-$D$7)/$D$4))+TYPE(SEARCH(",",($C31+Z$11-$D$7)/$D$4))=17,"Д","В")),"---")</f>
        <v>10.5</v>
      </c>
      <c r="AA32" s="17">
        <f t="shared" ref="AA32" si="223">IF(MONTH($C31+AA$11-1)=MONTH($C31),IF(ISEVEN(($C31+AA$11-1-$D$7)/$D$4),10.5,IF(TYPE(SEARCH(",",($C31+AA$11-1-$D$7)/$D$4))+TYPE(SEARCH(",",($C31+AA$11-$D$7)/$D$4))=17,"Д","В")),"---")</f>
        <v>10.5</v>
      </c>
      <c r="AB32" s="17">
        <f t="shared" ref="AB32" si="224">IF(MONTH($C31+AB$11-1)=MONTH($C31),IF(ISEVEN(($C31+AB$11-1-$D$7)/$D$4),10.5,IF(TYPE(SEARCH(",",($C31+AB$11-1-$D$7)/$D$4))+TYPE(SEARCH(",",($C31+AB$11-$D$7)/$D$4))=17,"Д","В")),"---")</f>
        <v>10.5</v>
      </c>
      <c r="AC32" s="17">
        <f t="shared" ref="AC32" si="225">IF(MONTH($C31+AC$11-1)=MONTH($C31),IF(ISEVEN(($C31+AC$11-1-$D$7)/$D$4),10.5,IF(TYPE(SEARCH(",",($C31+AC$11-1-$D$7)/$D$4))+TYPE(SEARCH(",",($C31+AC$11-$D$7)/$D$4))=17,"Д","В")),"---")</f>
        <v>10.5</v>
      </c>
      <c r="AD32" s="17">
        <f t="shared" ref="AD32" si="226">IF(MONTH($C31+AD$11-1)=MONTH($C31),IF(ISEVEN(($C31+AD$11-1-$D$7)/$D$4),10.5,IF(TYPE(SEARCH(",",($C31+AD$11-1-$D$7)/$D$4))+TYPE(SEARCH(",",($C31+AD$11-$D$7)/$D$4))=17,"Д","В")),"---")</f>
        <v>10.5</v>
      </c>
      <c r="AE32" s="17">
        <f t="shared" ref="AE32" si="227">IF(MONTH($C31+AE$11-1)=MONTH($C31),IF(ISEVEN(($C31+AE$11-1-$D$7)/$D$4),10.5,IF(TYPE(SEARCH(",",($C31+AE$11-1-$D$7)/$D$4))+TYPE(SEARCH(",",($C31+AE$11-$D$7)/$D$4))=17,"Д","В")),"---")</f>
        <v>10.5</v>
      </c>
      <c r="AF32" s="17">
        <f t="shared" ref="AF32" si="228">IF(MONTH($C31+AF$11-1)=MONTH($C31),IF(ISEVEN(($C31+AF$11-1-$D$7)/$D$4),10.5,IF(TYPE(SEARCH(",",($C31+AF$11-1-$D$7)/$D$4))+TYPE(SEARCH(",",($C31+AF$11-$D$7)/$D$4))=17,"Д","В")),"---")</f>
        <v>10.5</v>
      </c>
      <c r="AG32" s="17">
        <f t="shared" ref="AG32" si="229">IF(MONTH($C31+AG$11-1)=MONTH($C31),IF(ISEVEN(($C31+AG$11-1-$D$7)/$D$4),10.5,IF(TYPE(SEARCH(",",($C31+AG$11-1-$D$7)/$D$4))+TYPE(SEARCH(",",($C31+AG$11-$D$7)/$D$4))=17,"Д","В")),"---")</f>
        <v>10.5</v>
      </c>
      <c r="AH32" s="18">
        <f t="shared" ref="AH32:AH33" si="230">SUMPRODUCT(--ISNUMBER(C32:AG32))</f>
        <v>16</v>
      </c>
      <c r="AI32" s="19">
        <f>AH32*10.5</f>
        <v>168</v>
      </c>
      <c r="AJ32" s="18">
        <f t="shared" ref="AJ32:AJ33" si="231">COUNTIF(C32:AG32,"Д")</f>
        <v>0</v>
      </c>
      <c r="AK32" s="18"/>
      <c r="AL32" s="18">
        <f t="shared" ref="AL32:AL33" si="232">SUMPRODUCT(--(C32:AG32="В"))</f>
        <v>15</v>
      </c>
      <c r="AM32" s="20">
        <f>AH32+AJ32+AL32</f>
        <v>31</v>
      </c>
    </row>
    <row r="33" spans="1:39" ht="27.75" customHeight="1">
      <c r="A33" s="16" t="s">
        <v>12</v>
      </c>
      <c r="B33" s="16" t="s">
        <v>12</v>
      </c>
      <c r="C33" s="17">
        <f>IF(MONTH($C31+C$11-1)=MONTH($C31),IF(ISODD(($C31+C$11-1-$D$7)/$D$4),10.5,IF(TYPE(SEARCH(",",($C31+C$11-1-$D$7)/$D$4))+TYPE(SEARCH(",",($C31+C$11-$D$7)/$D$4))=17,"Д","В")),"---")</f>
        <v>10.5</v>
      </c>
      <c r="D33" s="17">
        <f t="shared" ref="D33:AG33" si="233">IF(MONTH($C31+D$11-1)=MONTH($C31),IF(ISODD(($C31+D$11-1-$D$7)/$D$4),10.5,IF(TYPE(SEARCH(",",($C31+D$11-1-$D$7)/$D$4))+TYPE(SEARCH(",",($C31+D$11-$D$7)/$D$4))=17,"Д","В")),"---")</f>
        <v>10.5</v>
      </c>
      <c r="E33" s="17">
        <f t="shared" si="233"/>
        <v>10.5</v>
      </c>
      <c r="F33" s="17">
        <f t="shared" si="233"/>
        <v>10.5</v>
      </c>
      <c r="G33" s="17">
        <f t="shared" si="233"/>
        <v>10.5</v>
      </c>
      <c r="H33" s="17">
        <f t="shared" si="233"/>
        <v>10.5</v>
      </c>
      <c r="I33" s="17">
        <f t="shared" si="233"/>
        <v>10.5</v>
      </c>
      <c r="J33" s="17">
        <f t="shared" si="233"/>
        <v>10.5</v>
      </c>
      <c r="K33" s="17">
        <f t="shared" si="233"/>
        <v>10.5</v>
      </c>
      <c r="L33" s="17">
        <f t="shared" si="233"/>
        <v>10.5</v>
      </c>
      <c r="M33" s="17">
        <f t="shared" si="233"/>
        <v>10.5</v>
      </c>
      <c r="N33" s="17">
        <f t="shared" si="233"/>
        <v>10.5</v>
      </c>
      <c r="O33" s="17">
        <f t="shared" si="233"/>
        <v>10.5</v>
      </c>
      <c r="P33" s="17">
        <f t="shared" si="233"/>
        <v>10.5</v>
      </c>
      <c r="Q33" s="17">
        <f t="shared" si="233"/>
        <v>10.5</v>
      </c>
      <c r="R33" s="17" t="str">
        <f t="shared" si="233"/>
        <v>В</v>
      </c>
      <c r="S33" s="17" t="str">
        <f t="shared" si="233"/>
        <v>В</v>
      </c>
      <c r="T33" s="17" t="str">
        <f t="shared" si="233"/>
        <v>В</v>
      </c>
      <c r="U33" s="17" t="str">
        <f t="shared" si="233"/>
        <v>В</v>
      </c>
      <c r="V33" s="17" t="str">
        <f t="shared" si="233"/>
        <v>В</v>
      </c>
      <c r="W33" s="17" t="str">
        <f t="shared" si="233"/>
        <v>В</v>
      </c>
      <c r="X33" s="17" t="str">
        <f t="shared" si="233"/>
        <v>В</v>
      </c>
      <c r="Y33" s="17" t="str">
        <f t="shared" si="233"/>
        <v>В</v>
      </c>
      <c r="Z33" s="17" t="str">
        <f t="shared" si="233"/>
        <v>В</v>
      </c>
      <c r="AA33" s="17" t="str">
        <f t="shared" si="233"/>
        <v>В</v>
      </c>
      <c r="AB33" s="17" t="str">
        <f t="shared" si="233"/>
        <v>В</v>
      </c>
      <c r="AC33" s="17" t="str">
        <f t="shared" si="233"/>
        <v>В</v>
      </c>
      <c r="AD33" s="17" t="str">
        <f t="shared" si="233"/>
        <v>В</v>
      </c>
      <c r="AE33" s="17" t="str">
        <f t="shared" si="233"/>
        <v>В</v>
      </c>
      <c r="AF33" s="17" t="str">
        <f t="shared" si="233"/>
        <v>В</v>
      </c>
      <c r="AG33" s="17" t="str">
        <f t="shared" si="233"/>
        <v>В</v>
      </c>
      <c r="AH33" s="18">
        <f t="shared" si="230"/>
        <v>15</v>
      </c>
      <c r="AI33" s="19">
        <f>AH33*10.5</f>
        <v>157.5</v>
      </c>
      <c r="AJ33" s="18">
        <f t="shared" si="231"/>
        <v>0</v>
      </c>
      <c r="AK33" s="18"/>
      <c r="AL33" s="18">
        <f t="shared" si="232"/>
        <v>16</v>
      </c>
      <c r="AM33" s="20">
        <f>AH33+AJ33+AL33</f>
        <v>31</v>
      </c>
    </row>
    <row r="34" spans="1:39">
      <c r="A34" s="13"/>
      <c r="B34" s="14"/>
      <c r="C34" s="38">
        <f>DATE(D$3,(ROW()-ROW(C$13))/3+1,1)</f>
        <v>41487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14"/>
      <c r="AI34" s="14"/>
      <c r="AJ34" s="14"/>
      <c r="AK34" s="14"/>
      <c r="AL34" s="14"/>
    </row>
    <row r="35" spans="1:39" ht="27.75" customHeight="1">
      <c r="A35" s="16" t="s">
        <v>12</v>
      </c>
      <c r="B35" s="16" t="s">
        <v>12</v>
      </c>
      <c r="C35" s="17">
        <f>IF(MONTH($C34+C$11-1)=MONTH($C34),IF(ISEVEN(($C34+C$11-1-$D$7)/$D$4),10.5,IF(TYPE(SEARCH(",",($C34+C$11-1-$D$7)/$D$4))+TYPE(SEARCH(",",($C34+C$11-$D$7)/$D$4))=17,"Д","В")),"---")</f>
        <v>10.5</v>
      </c>
      <c r="D35" s="17">
        <f t="shared" ref="D35" si="234">IF(MONTH($C34+D$11-1)=MONTH($C34),IF(ISEVEN(($C34+D$11-1-$D$7)/$D$4),10.5,IF(TYPE(SEARCH(",",($C34+D$11-1-$D$7)/$D$4))+TYPE(SEARCH(",",($C34+D$11-$D$7)/$D$4))=17,"Д","В")),"---")</f>
        <v>10.5</v>
      </c>
      <c r="E35" s="17">
        <f t="shared" ref="E35" si="235">IF(MONTH($C34+E$11-1)=MONTH($C34),IF(ISEVEN(($C34+E$11-1-$D$7)/$D$4),10.5,IF(TYPE(SEARCH(",",($C34+E$11-1-$D$7)/$D$4))+TYPE(SEARCH(",",($C34+E$11-$D$7)/$D$4))=17,"Д","В")),"---")</f>
        <v>10.5</v>
      </c>
      <c r="F35" s="17">
        <f t="shared" ref="F35" si="236">IF(MONTH($C34+F$11-1)=MONTH($C34),IF(ISEVEN(($C34+F$11-1-$D$7)/$D$4),10.5,IF(TYPE(SEARCH(",",($C34+F$11-1-$D$7)/$D$4))+TYPE(SEARCH(",",($C34+F$11-$D$7)/$D$4))=17,"Д","В")),"---")</f>
        <v>10.5</v>
      </c>
      <c r="G35" s="17">
        <f t="shared" ref="G35" si="237">IF(MONTH($C34+G$11-1)=MONTH($C34),IF(ISEVEN(($C34+G$11-1-$D$7)/$D$4),10.5,IF(TYPE(SEARCH(",",($C34+G$11-1-$D$7)/$D$4))+TYPE(SEARCH(",",($C34+G$11-$D$7)/$D$4))=17,"Д","В")),"---")</f>
        <v>10.5</v>
      </c>
      <c r="H35" s="17">
        <f t="shared" ref="H35" si="238">IF(MONTH($C34+H$11-1)=MONTH($C34),IF(ISEVEN(($C34+H$11-1-$D$7)/$D$4),10.5,IF(TYPE(SEARCH(",",($C34+H$11-1-$D$7)/$D$4))+TYPE(SEARCH(",",($C34+H$11-$D$7)/$D$4))=17,"Д","В")),"---")</f>
        <v>10.5</v>
      </c>
      <c r="I35" s="17">
        <f t="shared" ref="I35" si="239">IF(MONTH($C34+I$11-1)=MONTH($C34),IF(ISEVEN(($C34+I$11-1-$D$7)/$D$4),10.5,IF(TYPE(SEARCH(",",($C34+I$11-1-$D$7)/$D$4))+TYPE(SEARCH(",",($C34+I$11-$D$7)/$D$4))=17,"Д","В")),"---")</f>
        <v>10.5</v>
      </c>
      <c r="J35" s="17">
        <f t="shared" ref="J35" si="240">IF(MONTH($C34+J$11-1)=MONTH($C34),IF(ISEVEN(($C34+J$11-1-$D$7)/$D$4),10.5,IF(TYPE(SEARCH(",",($C34+J$11-1-$D$7)/$D$4))+TYPE(SEARCH(",",($C34+J$11-$D$7)/$D$4))=17,"Д","В")),"---")</f>
        <v>10.5</v>
      </c>
      <c r="K35" s="17">
        <f t="shared" ref="K35" si="241">IF(MONTH($C34+K$11-1)=MONTH($C34),IF(ISEVEN(($C34+K$11-1-$D$7)/$D$4),10.5,IF(TYPE(SEARCH(",",($C34+K$11-1-$D$7)/$D$4))+TYPE(SEARCH(",",($C34+K$11-$D$7)/$D$4))=17,"Д","В")),"---")</f>
        <v>10.5</v>
      </c>
      <c r="L35" s="17">
        <f t="shared" ref="L35" si="242">IF(MONTH($C34+L$11-1)=MONTH($C34),IF(ISEVEN(($C34+L$11-1-$D$7)/$D$4),10.5,IF(TYPE(SEARCH(",",($C34+L$11-1-$D$7)/$D$4))+TYPE(SEARCH(",",($C34+L$11-$D$7)/$D$4))=17,"Д","В")),"---")</f>
        <v>10.5</v>
      </c>
      <c r="M35" s="17">
        <f t="shared" ref="M35" si="243">IF(MONTH($C34+M$11-1)=MONTH($C34),IF(ISEVEN(($C34+M$11-1-$D$7)/$D$4),10.5,IF(TYPE(SEARCH(",",($C34+M$11-1-$D$7)/$D$4))+TYPE(SEARCH(",",($C34+M$11-$D$7)/$D$4))=17,"Д","В")),"---")</f>
        <v>10.5</v>
      </c>
      <c r="N35" s="17">
        <f t="shared" ref="N35" si="244">IF(MONTH($C34+N$11-1)=MONTH($C34),IF(ISEVEN(($C34+N$11-1-$D$7)/$D$4),10.5,IF(TYPE(SEARCH(",",($C34+N$11-1-$D$7)/$D$4))+TYPE(SEARCH(",",($C34+N$11-$D$7)/$D$4))=17,"Д","В")),"---")</f>
        <v>10.5</v>
      </c>
      <c r="O35" s="17" t="str">
        <f t="shared" ref="O35" si="245">IF(MONTH($C34+O$11-1)=MONTH($C34),IF(ISEVEN(($C34+O$11-1-$D$7)/$D$4),10.5,IF(TYPE(SEARCH(",",($C34+O$11-1-$D$7)/$D$4))+TYPE(SEARCH(",",($C34+O$11-$D$7)/$D$4))=17,"Д","В")),"---")</f>
        <v>В</v>
      </c>
      <c r="P35" s="17" t="str">
        <f t="shared" ref="P35" si="246">IF(MONTH($C34+P$11-1)=MONTH($C34),IF(ISEVEN(($C34+P$11-1-$D$7)/$D$4),10.5,IF(TYPE(SEARCH(",",($C34+P$11-1-$D$7)/$D$4))+TYPE(SEARCH(",",($C34+P$11-$D$7)/$D$4))=17,"Д","В")),"---")</f>
        <v>В</v>
      </c>
      <c r="Q35" s="17" t="str">
        <f t="shared" ref="Q35" si="247">IF(MONTH($C34+Q$11-1)=MONTH($C34),IF(ISEVEN(($C34+Q$11-1-$D$7)/$D$4),10.5,IF(TYPE(SEARCH(",",($C34+Q$11-1-$D$7)/$D$4))+TYPE(SEARCH(",",($C34+Q$11-$D$7)/$D$4))=17,"Д","В")),"---")</f>
        <v>В</v>
      </c>
      <c r="R35" s="17" t="str">
        <f t="shared" ref="R35" si="248">IF(MONTH($C34+R$11-1)=MONTH($C34),IF(ISEVEN(($C34+R$11-1-$D$7)/$D$4),10.5,IF(TYPE(SEARCH(",",($C34+R$11-1-$D$7)/$D$4))+TYPE(SEARCH(",",($C34+R$11-$D$7)/$D$4))=17,"Д","В")),"---")</f>
        <v>В</v>
      </c>
      <c r="S35" s="17" t="str">
        <f t="shared" ref="S35" si="249">IF(MONTH($C34+S$11-1)=MONTH($C34),IF(ISEVEN(($C34+S$11-1-$D$7)/$D$4),10.5,IF(TYPE(SEARCH(",",($C34+S$11-1-$D$7)/$D$4))+TYPE(SEARCH(",",($C34+S$11-$D$7)/$D$4))=17,"Д","В")),"---")</f>
        <v>В</v>
      </c>
      <c r="T35" s="17" t="str">
        <f t="shared" ref="T35" si="250">IF(MONTH($C34+T$11-1)=MONTH($C34),IF(ISEVEN(($C34+T$11-1-$D$7)/$D$4),10.5,IF(TYPE(SEARCH(",",($C34+T$11-1-$D$7)/$D$4))+TYPE(SEARCH(",",($C34+T$11-$D$7)/$D$4))=17,"Д","В")),"---")</f>
        <v>В</v>
      </c>
      <c r="U35" s="17" t="str">
        <f t="shared" ref="U35" si="251">IF(MONTH($C34+U$11-1)=MONTH($C34),IF(ISEVEN(($C34+U$11-1-$D$7)/$D$4),10.5,IF(TYPE(SEARCH(",",($C34+U$11-1-$D$7)/$D$4))+TYPE(SEARCH(",",($C34+U$11-$D$7)/$D$4))=17,"Д","В")),"---")</f>
        <v>В</v>
      </c>
      <c r="V35" s="17" t="str">
        <f t="shared" ref="V35" si="252">IF(MONTH($C34+V$11-1)=MONTH($C34),IF(ISEVEN(($C34+V$11-1-$D$7)/$D$4),10.5,IF(TYPE(SEARCH(",",($C34+V$11-1-$D$7)/$D$4))+TYPE(SEARCH(",",($C34+V$11-$D$7)/$D$4))=17,"Д","В")),"---")</f>
        <v>В</v>
      </c>
      <c r="W35" s="17" t="str">
        <f t="shared" ref="W35" si="253">IF(MONTH($C34+W$11-1)=MONTH($C34),IF(ISEVEN(($C34+W$11-1-$D$7)/$D$4),10.5,IF(TYPE(SEARCH(",",($C34+W$11-1-$D$7)/$D$4))+TYPE(SEARCH(",",($C34+W$11-$D$7)/$D$4))=17,"Д","В")),"---")</f>
        <v>В</v>
      </c>
      <c r="X35" s="17" t="str">
        <f t="shared" ref="X35" si="254">IF(MONTH($C34+X$11-1)=MONTH($C34),IF(ISEVEN(($C34+X$11-1-$D$7)/$D$4),10.5,IF(TYPE(SEARCH(",",($C34+X$11-1-$D$7)/$D$4))+TYPE(SEARCH(",",($C34+X$11-$D$7)/$D$4))=17,"Д","В")),"---")</f>
        <v>В</v>
      </c>
      <c r="Y35" s="17" t="str">
        <f t="shared" ref="Y35" si="255">IF(MONTH($C34+Y$11-1)=MONTH($C34),IF(ISEVEN(($C34+Y$11-1-$D$7)/$D$4),10.5,IF(TYPE(SEARCH(",",($C34+Y$11-1-$D$7)/$D$4))+TYPE(SEARCH(",",($C34+Y$11-$D$7)/$D$4))=17,"Д","В")),"---")</f>
        <v>В</v>
      </c>
      <c r="Z35" s="17" t="str">
        <f t="shared" ref="Z35" si="256">IF(MONTH($C34+Z$11-1)=MONTH($C34),IF(ISEVEN(($C34+Z$11-1-$D$7)/$D$4),10.5,IF(TYPE(SEARCH(",",($C34+Z$11-1-$D$7)/$D$4))+TYPE(SEARCH(",",($C34+Z$11-$D$7)/$D$4))=17,"Д","В")),"---")</f>
        <v>В</v>
      </c>
      <c r="AA35" s="17" t="str">
        <f t="shared" ref="AA35" si="257">IF(MONTH($C34+AA$11-1)=MONTH($C34),IF(ISEVEN(($C34+AA$11-1-$D$7)/$D$4),10.5,IF(TYPE(SEARCH(",",($C34+AA$11-1-$D$7)/$D$4))+TYPE(SEARCH(",",($C34+AA$11-$D$7)/$D$4))=17,"Д","В")),"---")</f>
        <v>В</v>
      </c>
      <c r="AB35" s="17" t="str">
        <f t="shared" ref="AB35" si="258">IF(MONTH($C34+AB$11-1)=MONTH($C34),IF(ISEVEN(($C34+AB$11-1-$D$7)/$D$4),10.5,IF(TYPE(SEARCH(",",($C34+AB$11-1-$D$7)/$D$4))+TYPE(SEARCH(",",($C34+AB$11-$D$7)/$D$4))=17,"Д","В")),"---")</f>
        <v>В</v>
      </c>
      <c r="AC35" s="17" t="str">
        <f t="shared" ref="AC35" si="259">IF(MONTH($C34+AC$11-1)=MONTH($C34),IF(ISEVEN(($C34+AC$11-1-$D$7)/$D$4),10.5,IF(TYPE(SEARCH(",",($C34+AC$11-1-$D$7)/$D$4))+TYPE(SEARCH(",",($C34+AC$11-$D$7)/$D$4))=17,"Д","В")),"---")</f>
        <v>В</v>
      </c>
      <c r="AD35" s="17" t="str">
        <f t="shared" ref="AD35" si="260">IF(MONTH($C34+AD$11-1)=MONTH($C34),IF(ISEVEN(($C34+AD$11-1-$D$7)/$D$4),10.5,IF(TYPE(SEARCH(",",($C34+AD$11-1-$D$7)/$D$4))+TYPE(SEARCH(",",($C34+AD$11-$D$7)/$D$4))=17,"Д","В")),"---")</f>
        <v>В</v>
      </c>
      <c r="AE35" s="17" t="str">
        <f t="shared" ref="AE35" si="261">IF(MONTH($C34+AE$11-1)=MONTH($C34),IF(ISEVEN(($C34+AE$11-1-$D$7)/$D$4),10.5,IF(TYPE(SEARCH(",",($C34+AE$11-1-$D$7)/$D$4))+TYPE(SEARCH(",",($C34+AE$11-$D$7)/$D$4))=17,"Д","В")),"---")</f>
        <v>В</v>
      </c>
      <c r="AF35" s="17" t="str">
        <f t="shared" ref="AF35" si="262">IF(MONTH($C34+AF$11-1)=MONTH($C34),IF(ISEVEN(($C34+AF$11-1-$D$7)/$D$4),10.5,IF(TYPE(SEARCH(",",($C34+AF$11-1-$D$7)/$D$4))+TYPE(SEARCH(",",($C34+AF$11-$D$7)/$D$4))=17,"Д","В")),"---")</f>
        <v>В</v>
      </c>
      <c r="AG35" s="17" t="str">
        <f t="shared" ref="AG35" si="263">IF(MONTH($C34+AG$11-1)=MONTH($C34),IF(ISEVEN(($C34+AG$11-1-$D$7)/$D$4),10.5,IF(TYPE(SEARCH(",",($C34+AG$11-1-$D$7)/$D$4))+TYPE(SEARCH(",",($C34+AG$11-$D$7)/$D$4))=17,"Д","В")),"---")</f>
        <v>В</v>
      </c>
      <c r="AH35" s="18">
        <f t="shared" ref="AH35:AH36" si="264">SUMPRODUCT(--ISNUMBER(C35:AG35))</f>
        <v>12</v>
      </c>
      <c r="AI35" s="19">
        <f>AH35*10.5</f>
        <v>126</v>
      </c>
      <c r="AJ35" s="18">
        <f t="shared" ref="AJ35:AJ36" si="265">COUNTIF(C35:AG35,"Д")</f>
        <v>0</v>
      </c>
      <c r="AK35" s="18"/>
      <c r="AL35" s="18">
        <f t="shared" ref="AL35:AL36" si="266">SUMPRODUCT(--(C35:AG35="В"))</f>
        <v>19</v>
      </c>
      <c r="AM35" s="20">
        <f>AH35+AJ35+AL35</f>
        <v>31</v>
      </c>
    </row>
    <row r="36" spans="1:39" ht="27.75" customHeight="1">
      <c r="A36" s="16" t="s">
        <v>12</v>
      </c>
      <c r="B36" s="16" t="s">
        <v>12</v>
      </c>
      <c r="C36" s="17" t="str">
        <f>IF(MONTH($C34+C$11-1)=MONTH($C34),IF(ISODD(($C34+C$11-1-$D$7)/$D$4),10.5,IF(TYPE(SEARCH(",",($C34+C$11-1-$D$7)/$D$4))+TYPE(SEARCH(",",($C34+C$11-$D$7)/$D$4))=17,"Д","В")),"---")</f>
        <v>В</v>
      </c>
      <c r="D36" s="17" t="str">
        <f t="shared" ref="D36:AG36" si="267">IF(MONTH($C34+D$11-1)=MONTH($C34),IF(ISODD(($C34+D$11-1-$D$7)/$D$4),10.5,IF(TYPE(SEARCH(",",($C34+D$11-1-$D$7)/$D$4))+TYPE(SEARCH(",",($C34+D$11-$D$7)/$D$4))=17,"Д","В")),"---")</f>
        <v>В</v>
      </c>
      <c r="E36" s="17" t="str">
        <f t="shared" si="267"/>
        <v>В</v>
      </c>
      <c r="F36" s="17" t="str">
        <f t="shared" si="267"/>
        <v>В</v>
      </c>
      <c r="G36" s="17" t="str">
        <f t="shared" si="267"/>
        <v>В</v>
      </c>
      <c r="H36" s="17" t="str">
        <f t="shared" si="267"/>
        <v>В</v>
      </c>
      <c r="I36" s="17" t="str">
        <f t="shared" si="267"/>
        <v>В</v>
      </c>
      <c r="J36" s="17" t="str">
        <f t="shared" si="267"/>
        <v>В</v>
      </c>
      <c r="K36" s="17" t="str">
        <f t="shared" si="267"/>
        <v>В</v>
      </c>
      <c r="L36" s="17" t="str">
        <f t="shared" si="267"/>
        <v>В</v>
      </c>
      <c r="M36" s="17" t="str">
        <f t="shared" si="267"/>
        <v>В</v>
      </c>
      <c r="N36" s="17" t="str">
        <f t="shared" si="267"/>
        <v>В</v>
      </c>
      <c r="O36" s="17">
        <f t="shared" si="267"/>
        <v>10.5</v>
      </c>
      <c r="P36" s="17">
        <f t="shared" si="267"/>
        <v>10.5</v>
      </c>
      <c r="Q36" s="17">
        <f t="shared" si="267"/>
        <v>10.5</v>
      </c>
      <c r="R36" s="17">
        <f t="shared" si="267"/>
        <v>10.5</v>
      </c>
      <c r="S36" s="17">
        <f t="shared" si="267"/>
        <v>10.5</v>
      </c>
      <c r="T36" s="17">
        <f t="shared" si="267"/>
        <v>10.5</v>
      </c>
      <c r="U36" s="17">
        <f t="shared" si="267"/>
        <v>10.5</v>
      </c>
      <c r="V36" s="17">
        <f t="shared" si="267"/>
        <v>10.5</v>
      </c>
      <c r="W36" s="17">
        <f t="shared" si="267"/>
        <v>10.5</v>
      </c>
      <c r="X36" s="17">
        <f t="shared" si="267"/>
        <v>10.5</v>
      </c>
      <c r="Y36" s="17">
        <f t="shared" si="267"/>
        <v>10.5</v>
      </c>
      <c r="Z36" s="17">
        <f t="shared" si="267"/>
        <v>10.5</v>
      </c>
      <c r="AA36" s="17">
        <f t="shared" si="267"/>
        <v>10.5</v>
      </c>
      <c r="AB36" s="17">
        <f t="shared" si="267"/>
        <v>10.5</v>
      </c>
      <c r="AC36" s="17">
        <f t="shared" si="267"/>
        <v>10.5</v>
      </c>
      <c r="AD36" s="17">
        <f t="shared" si="267"/>
        <v>10.5</v>
      </c>
      <c r="AE36" s="17">
        <f t="shared" si="267"/>
        <v>10.5</v>
      </c>
      <c r="AF36" s="17">
        <f t="shared" si="267"/>
        <v>10.5</v>
      </c>
      <c r="AG36" s="17">
        <f t="shared" si="267"/>
        <v>10.5</v>
      </c>
      <c r="AH36" s="18">
        <f t="shared" si="264"/>
        <v>19</v>
      </c>
      <c r="AI36" s="19">
        <f>AH36*10.5</f>
        <v>199.5</v>
      </c>
      <c r="AJ36" s="18">
        <f t="shared" si="265"/>
        <v>0</v>
      </c>
      <c r="AK36" s="18"/>
      <c r="AL36" s="18">
        <f t="shared" si="266"/>
        <v>12</v>
      </c>
      <c r="AM36" s="20">
        <f>AH36+AJ36+AL36</f>
        <v>31</v>
      </c>
    </row>
    <row r="37" spans="1:39">
      <c r="A37" s="13"/>
      <c r="B37" s="14"/>
      <c r="C37" s="43">
        <f>DATE(D$3,(ROW()-ROW(C$13))/3+1,1)</f>
        <v>41518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5"/>
      <c r="AH37" s="14"/>
      <c r="AI37" s="14"/>
      <c r="AJ37" s="14"/>
      <c r="AK37" s="14"/>
      <c r="AL37" s="14"/>
    </row>
    <row r="38" spans="1:39" ht="27.75" customHeight="1">
      <c r="A38" s="16" t="s">
        <v>12</v>
      </c>
      <c r="B38" s="16" t="s">
        <v>12</v>
      </c>
      <c r="C38" s="17" t="str">
        <f>IF(MONTH($C37+C$11-1)=MONTH($C37),IF(ISEVEN(($C37+C$11-1-$D$7)/$D$4),10.5,IF(TYPE(SEARCH(",",($C37+C$11-1-$D$7)/$D$4))+TYPE(SEARCH(",",($C37+C$11-$D$7)/$D$4))=17,"Д","В")),"---")</f>
        <v>В</v>
      </c>
      <c r="D38" s="17" t="str">
        <f t="shared" ref="D38" si="268">IF(MONTH($C37+D$11-1)=MONTH($C37),IF(ISEVEN(($C37+D$11-1-$D$7)/$D$4),10.5,IF(TYPE(SEARCH(",",($C37+D$11-1-$D$7)/$D$4))+TYPE(SEARCH(",",($C37+D$11-$D$7)/$D$4))=17,"Д","В")),"---")</f>
        <v>В</v>
      </c>
      <c r="E38" s="17" t="str">
        <f t="shared" ref="E38" si="269">IF(MONTH($C37+E$11-1)=MONTH($C37),IF(ISEVEN(($C37+E$11-1-$D$7)/$D$4),10.5,IF(TYPE(SEARCH(",",($C37+E$11-1-$D$7)/$D$4))+TYPE(SEARCH(",",($C37+E$11-$D$7)/$D$4))=17,"Д","В")),"---")</f>
        <v>В</v>
      </c>
      <c r="F38" s="17" t="str">
        <f t="shared" ref="F38" si="270">IF(MONTH($C37+F$11-1)=MONTH($C37),IF(ISEVEN(($C37+F$11-1-$D$7)/$D$4),10.5,IF(TYPE(SEARCH(",",($C37+F$11-1-$D$7)/$D$4))+TYPE(SEARCH(",",($C37+F$11-$D$7)/$D$4))=17,"Д","В")),"---")</f>
        <v>В</v>
      </c>
      <c r="G38" s="17" t="str">
        <f t="shared" ref="G38" si="271">IF(MONTH($C37+G$11-1)=MONTH($C37),IF(ISEVEN(($C37+G$11-1-$D$7)/$D$4),10.5,IF(TYPE(SEARCH(",",($C37+G$11-1-$D$7)/$D$4))+TYPE(SEARCH(",",($C37+G$11-$D$7)/$D$4))=17,"Д","В")),"---")</f>
        <v>В</v>
      </c>
      <c r="H38" s="17" t="str">
        <f t="shared" ref="H38" si="272">IF(MONTH($C37+H$11-1)=MONTH($C37),IF(ISEVEN(($C37+H$11-1-$D$7)/$D$4),10.5,IF(TYPE(SEARCH(",",($C37+H$11-1-$D$7)/$D$4))+TYPE(SEARCH(",",($C37+H$11-$D$7)/$D$4))=17,"Д","В")),"---")</f>
        <v>В</v>
      </c>
      <c r="I38" s="17" t="str">
        <f t="shared" ref="I38" si="273">IF(MONTH($C37+I$11-1)=MONTH($C37),IF(ISEVEN(($C37+I$11-1-$D$7)/$D$4),10.5,IF(TYPE(SEARCH(",",($C37+I$11-1-$D$7)/$D$4))+TYPE(SEARCH(",",($C37+I$11-$D$7)/$D$4))=17,"Д","В")),"---")</f>
        <v>В</v>
      </c>
      <c r="J38" s="17" t="str">
        <f t="shared" ref="J38" si="274">IF(MONTH($C37+J$11-1)=MONTH($C37),IF(ISEVEN(($C37+J$11-1-$D$7)/$D$4),10.5,IF(TYPE(SEARCH(",",($C37+J$11-1-$D$7)/$D$4))+TYPE(SEARCH(",",($C37+J$11-$D$7)/$D$4))=17,"Д","В")),"---")</f>
        <v>В</v>
      </c>
      <c r="K38" s="17" t="str">
        <f t="shared" ref="K38" si="275">IF(MONTH($C37+K$11-1)=MONTH($C37),IF(ISEVEN(($C37+K$11-1-$D$7)/$D$4),10.5,IF(TYPE(SEARCH(",",($C37+K$11-1-$D$7)/$D$4))+TYPE(SEARCH(",",($C37+K$11-$D$7)/$D$4))=17,"Д","В")),"---")</f>
        <v>В</v>
      </c>
      <c r="L38" s="17">
        <f t="shared" ref="L38" si="276">IF(MONTH($C37+L$11-1)=MONTH($C37),IF(ISEVEN(($C37+L$11-1-$D$7)/$D$4),10.5,IF(TYPE(SEARCH(",",($C37+L$11-1-$D$7)/$D$4))+TYPE(SEARCH(",",($C37+L$11-$D$7)/$D$4))=17,"Д","В")),"---")</f>
        <v>10.5</v>
      </c>
      <c r="M38" s="17">
        <f t="shared" ref="M38" si="277">IF(MONTH($C37+M$11-1)=MONTH($C37),IF(ISEVEN(($C37+M$11-1-$D$7)/$D$4),10.5,IF(TYPE(SEARCH(",",($C37+M$11-1-$D$7)/$D$4))+TYPE(SEARCH(",",($C37+M$11-$D$7)/$D$4))=17,"Д","В")),"---")</f>
        <v>10.5</v>
      </c>
      <c r="N38" s="17">
        <f t="shared" ref="N38" si="278">IF(MONTH($C37+N$11-1)=MONTH($C37),IF(ISEVEN(($C37+N$11-1-$D$7)/$D$4),10.5,IF(TYPE(SEARCH(",",($C37+N$11-1-$D$7)/$D$4))+TYPE(SEARCH(",",($C37+N$11-$D$7)/$D$4))=17,"Д","В")),"---")</f>
        <v>10.5</v>
      </c>
      <c r="O38" s="17">
        <f t="shared" ref="O38" si="279">IF(MONTH($C37+O$11-1)=MONTH($C37),IF(ISEVEN(($C37+O$11-1-$D$7)/$D$4),10.5,IF(TYPE(SEARCH(",",($C37+O$11-1-$D$7)/$D$4))+TYPE(SEARCH(",",($C37+O$11-$D$7)/$D$4))=17,"Д","В")),"---")</f>
        <v>10.5</v>
      </c>
      <c r="P38" s="17">
        <f t="shared" ref="P38" si="280">IF(MONTH($C37+P$11-1)=MONTH($C37),IF(ISEVEN(($C37+P$11-1-$D$7)/$D$4),10.5,IF(TYPE(SEARCH(",",($C37+P$11-1-$D$7)/$D$4))+TYPE(SEARCH(",",($C37+P$11-$D$7)/$D$4))=17,"Д","В")),"---")</f>
        <v>10.5</v>
      </c>
      <c r="Q38" s="17">
        <f t="shared" ref="Q38" si="281">IF(MONTH($C37+Q$11-1)=MONTH($C37),IF(ISEVEN(($C37+Q$11-1-$D$7)/$D$4),10.5,IF(TYPE(SEARCH(",",($C37+Q$11-1-$D$7)/$D$4))+TYPE(SEARCH(",",($C37+Q$11-$D$7)/$D$4))=17,"Д","В")),"---")</f>
        <v>10.5</v>
      </c>
      <c r="R38" s="17">
        <f t="shared" ref="R38" si="282">IF(MONTH($C37+R$11-1)=MONTH($C37),IF(ISEVEN(($C37+R$11-1-$D$7)/$D$4),10.5,IF(TYPE(SEARCH(",",($C37+R$11-1-$D$7)/$D$4))+TYPE(SEARCH(",",($C37+R$11-$D$7)/$D$4))=17,"Д","В")),"---")</f>
        <v>10.5</v>
      </c>
      <c r="S38" s="17">
        <f t="shared" ref="S38" si="283">IF(MONTH($C37+S$11-1)=MONTH($C37),IF(ISEVEN(($C37+S$11-1-$D$7)/$D$4),10.5,IF(TYPE(SEARCH(",",($C37+S$11-1-$D$7)/$D$4))+TYPE(SEARCH(",",($C37+S$11-$D$7)/$D$4))=17,"Д","В")),"---")</f>
        <v>10.5</v>
      </c>
      <c r="T38" s="17">
        <f t="shared" ref="T38" si="284">IF(MONTH($C37+T$11-1)=MONTH($C37),IF(ISEVEN(($C37+T$11-1-$D$7)/$D$4),10.5,IF(TYPE(SEARCH(",",($C37+T$11-1-$D$7)/$D$4))+TYPE(SEARCH(",",($C37+T$11-$D$7)/$D$4))=17,"Д","В")),"---")</f>
        <v>10.5</v>
      </c>
      <c r="U38" s="17">
        <f t="shared" ref="U38" si="285">IF(MONTH($C37+U$11-1)=MONTH($C37),IF(ISEVEN(($C37+U$11-1-$D$7)/$D$4),10.5,IF(TYPE(SEARCH(",",($C37+U$11-1-$D$7)/$D$4))+TYPE(SEARCH(",",($C37+U$11-$D$7)/$D$4))=17,"Д","В")),"---")</f>
        <v>10.5</v>
      </c>
      <c r="V38" s="17">
        <f t="shared" ref="V38" si="286">IF(MONTH($C37+V$11-1)=MONTH($C37),IF(ISEVEN(($C37+V$11-1-$D$7)/$D$4),10.5,IF(TYPE(SEARCH(",",($C37+V$11-1-$D$7)/$D$4))+TYPE(SEARCH(",",($C37+V$11-$D$7)/$D$4))=17,"Д","В")),"---")</f>
        <v>10.5</v>
      </c>
      <c r="W38" s="17">
        <f t="shared" ref="W38" si="287">IF(MONTH($C37+W$11-1)=MONTH($C37),IF(ISEVEN(($C37+W$11-1-$D$7)/$D$4),10.5,IF(TYPE(SEARCH(",",($C37+W$11-1-$D$7)/$D$4))+TYPE(SEARCH(",",($C37+W$11-$D$7)/$D$4))=17,"Д","В")),"---")</f>
        <v>10.5</v>
      </c>
      <c r="X38" s="17">
        <f t="shared" ref="X38" si="288">IF(MONTH($C37+X$11-1)=MONTH($C37),IF(ISEVEN(($C37+X$11-1-$D$7)/$D$4),10.5,IF(TYPE(SEARCH(",",($C37+X$11-1-$D$7)/$D$4))+TYPE(SEARCH(",",($C37+X$11-$D$7)/$D$4))=17,"Д","В")),"---")</f>
        <v>10.5</v>
      </c>
      <c r="Y38" s="17">
        <f t="shared" ref="Y38" si="289">IF(MONTH($C37+Y$11-1)=MONTH($C37),IF(ISEVEN(($C37+Y$11-1-$D$7)/$D$4),10.5,IF(TYPE(SEARCH(",",($C37+Y$11-1-$D$7)/$D$4))+TYPE(SEARCH(",",($C37+Y$11-$D$7)/$D$4))=17,"Д","В")),"---")</f>
        <v>10.5</v>
      </c>
      <c r="Z38" s="17">
        <f t="shared" ref="Z38" si="290">IF(MONTH($C37+Z$11-1)=MONTH($C37),IF(ISEVEN(($C37+Z$11-1-$D$7)/$D$4),10.5,IF(TYPE(SEARCH(",",($C37+Z$11-1-$D$7)/$D$4))+TYPE(SEARCH(",",($C37+Z$11-$D$7)/$D$4))=17,"Д","В")),"---")</f>
        <v>10.5</v>
      </c>
      <c r="AA38" s="17">
        <f t="shared" ref="AA38" si="291">IF(MONTH($C37+AA$11-1)=MONTH($C37),IF(ISEVEN(($C37+AA$11-1-$D$7)/$D$4),10.5,IF(TYPE(SEARCH(",",($C37+AA$11-1-$D$7)/$D$4))+TYPE(SEARCH(",",($C37+AA$11-$D$7)/$D$4))=17,"Д","В")),"---")</f>
        <v>10.5</v>
      </c>
      <c r="AB38" s="17">
        <f t="shared" ref="AB38" si="292">IF(MONTH($C37+AB$11-1)=MONTH($C37),IF(ISEVEN(($C37+AB$11-1-$D$7)/$D$4),10.5,IF(TYPE(SEARCH(",",($C37+AB$11-1-$D$7)/$D$4))+TYPE(SEARCH(",",($C37+AB$11-$D$7)/$D$4))=17,"Д","В")),"---")</f>
        <v>10.5</v>
      </c>
      <c r="AC38" s="17">
        <f t="shared" ref="AC38" si="293">IF(MONTH($C37+AC$11-1)=MONTH($C37),IF(ISEVEN(($C37+AC$11-1-$D$7)/$D$4),10.5,IF(TYPE(SEARCH(",",($C37+AC$11-1-$D$7)/$D$4))+TYPE(SEARCH(",",($C37+AC$11-$D$7)/$D$4))=17,"Д","В")),"---")</f>
        <v>10.5</v>
      </c>
      <c r="AD38" s="17">
        <f t="shared" ref="AD38" si="294">IF(MONTH($C37+AD$11-1)=MONTH($C37),IF(ISEVEN(($C37+AD$11-1-$D$7)/$D$4),10.5,IF(TYPE(SEARCH(",",($C37+AD$11-1-$D$7)/$D$4))+TYPE(SEARCH(",",($C37+AD$11-$D$7)/$D$4))=17,"Д","В")),"---")</f>
        <v>10.5</v>
      </c>
      <c r="AE38" s="17">
        <f t="shared" ref="AE38" si="295">IF(MONTH($C37+AE$11-1)=MONTH($C37),IF(ISEVEN(($C37+AE$11-1-$D$7)/$D$4),10.5,IF(TYPE(SEARCH(",",($C37+AE$11-1-$D$7)/$D$4))+TYPE(SEARCH(",",($C37+AE$11-$D$7)/$D$4))=17,"Д","В")),"---")</f>
        <v>10.5</v>
      </c>
      <c r="AF38" s="17">
        <f t="shared" ref="AF38" si="296">IF(MONTH($C37+AF$11-1)=MONTH($C37),IF(ISEVEN(($C37+AF$11-1-$D$7)/$D$4),10.5,IF(TYPE(SEARCH(",",($C37+AF$11-1-$D$7)/$D$4))+TYPE(SEARCH(",",($C37+AF$11-$D$7)/$D$4))=17,"Д","В")),"---")</f>
        <v>10.5</v>
      </c>
      <c r="AG38" s="17" t="str">
        <f t="shared" ref="AG38" si="297">IF(MONTH($C37+AG$11-1)=MONTH($C37),IF(ISEVEN(($C37+AG$11-1-$D$7)/$D$4),10.5,IF(TYPE(SEARCH(",",($C37+AG$11-1-$D$7)/$D$4))+TYPE(SEARCH(",",($C37+AG$11-$D$7)/$D$4))=17,"Д","В")),"---")</f>
        <v>---</v>
      </c>
      <c r="AH38" s="18">
        <f t="shared" ref="AH38:AH39" si="298">SUMPRODUCT(--ISNUMBER(C38:AG38))</f>
        <v>21</v>
      </c>
      <c r="AI38" s="19">
        <f>AH38*10.5</f>
        <v>220.5</v>
      </c>
      <c r="AJ38" s="18">
        <f t="shared" ref="AJ38:AJ39" si="299">COUNTIF(C38:AG38,"Д")</f>
        <v>0</v>
      </c>
      <c r="AK38" s="18"/>
      <c r="AL38" s="18">
        <f t="shared" ref="AL38:AL39" si="300">SUMPRODUCT(--(C38:AG38="В"))</f>
        <v>9</v>
      </c>
      <c r="AM38" s="20">
        <f>AH38+AJ38+AL38</f>
        <v>30</v>
      </c>
    </row>
    <row r="39" spans="1:39" ht="27.75" customHeight="1">
      <c r="A39" s="16" t="s">
        <v>12</v>
      </c>
      <c r="B39" s="16" t="s">
        <v>12</v>
      </c>
      <c r="C39" s="17">
        <f>IF(MONTH($C37+C$11-1)=MONTH($C37),IF(ISODD(($C37+C$11-1-$D$7)/$D$4),10.5,IF(TYPE(SEARCH(",",($C37+C$11-1-$D$7)/$D$4))+TYPE(SEARCH(",",($C37+C$11-$D$7)/$D$4))=17,"Д","В")),"---")</f>
        <v>10.5</v>
      </c>
      <c r="D39" s="17">
        <f t="shared" ref="D39:AG39" si="301">IF(MONTH($C37+D$11-1)=MONTH($C37),IF(ISODD(($C37+D$11-1-$D$7)/$D$4),10.5,IF(TYPE(SEARCH(",",($C37+D$11-1-$D$7)/$D$4))+TYPE(SEARCH(",",($C37+D$11-$D$7)/$D$4))=17,"Д","В")),"---")</f>
        <v>10.5</v>
      </c>
      <c r="E39" s="17">
        <f t="shared" si="301"/>
        <v>10.5</v>
      </c>
      <c r="F39" s="17">
        <f t="shared" si="301"/>
        <v>10.5</v>
      </c>
      <c r="G39" s="17">
        <f t="shared" si="301"/>
        <v>10.5</v>
      </c>
      <c r="H39" s="17">
        <f t="shared" si="301"/>
        <v>10.5</v>
      </c>
      <c r="I39" s="17">
        <f t="shared" si="301"/>
        <v>10.5</v>
      </c>
      <c r="J39" s="17">
        <f t="shared" si="301"/>
        <v>10.5</v>
      </c>
      <c r="K39" s="17">
        <f t="shared" si="301"/>
        <v>10.5</v>
      </c>
      <c r="L39" s="17" t="str">
        <f t="shared" si="301"/>
        <v>В</v>
      </c>
      <c r="M39" s="17" t="str">
        <f t="shared" si="301"/>
        <v>В</v>
      </c>
      <c r="N39" s="17" t="str">
        <f t="shared" si="301"/>
        <v>В</v>
      </c>
      <c r="O39" s="17" t="str">
        <f t="shared" si="301"/>
        <v>В</v>
      </c>
      <c r="P39" s="17" t="str">
        <f t="shared" si="301"/>
        <v>В</v>
      </c>
      <c r="Q39" s="17" t="str">
        <f t="shared" si="301"/>
        <v>В</v>
      </c>
      <c r="R39" s="17" t="str">
        <f t="shared" si="301"/>
        <v>В</v>
      </c>
      <c r="S39" s="17" t="str">
        <f t="shared" si="301"/>
        <v>В</v>
      </c>
      <c r="T39" s="17" t="str">
        <f t="shared" si="301"/>
        <v>В</v>
      </c>
      <c r="U39" s="17" t="str">
        <f t="shared" si="301"/>
        <v>В</v>
      </c>
      <c r="V39" s="17" t="str">
        <f t="shared" si="301"/>
        <v>В</v>
      </c>
      <c r="W39" s="17" t="str">
        <f t="shared" si="301"/>
        <v>В</v>
      </c>
      <c r="X39" s="17" t="str">
        <f t="shared" si="301"/>
        <v>В</v>
      </c>
      <c r="Y39" s="17" t="str">
        <f t="shared" si="301"/>
        <v>В</v>
      </c>
      <c r="Z39" s="17" t="str">
        <f t="shared" si="301"/>
        <v>В</v>
      </c>
      <c r="AA39" s="17" t="str">
        <f t="shared" si="301"/>
        <v>В</v>
      </c>
      <c r="AB39" s="17" t="str">
        <f t="shared" si="301"/>
        <v>В</v>
      </c>
      <c r="AC39" s="17" t="str">
        <f t="shared" si="301"/>
        <v>В</v>
      </c>
      <c r="AD39" s="17" t="str">
        <f t="shared" si="301"/>
        <v>В</v>
      </c>
      <c r="AE39" s="17" t="str">
        <f t="shared" si="301"/>
        <v>В</v>
      </c>
      <c r="AF39" s="17" t="str">
        <f t="shared" si="301"/>
        <v>В</v>
      </c>
      <c r="AG39" s="17" t="str">
        <f t="shared" si="301"/>
        <v>---</v>
      </c>
      <c r="AH39" s="18">
        <f t="shared" si="298"/>
        <v>9</v>
      </c>
      <c r="AI39" s="19">
        <f>AH39*10.5</f>
        <v>94.5</v>
      </c>
      <c r="AJ39" s="18">
        <f t="shared" si="299"/>
        <v>0</v>
      </c>
      <c r="AK39" s="18"/>
      <c r="AL39" s="18">
        <f t="shared" si="300"/>
        <v>21</v>
      </c>
      <c r="AM39" s="20">
        <f>AH39+AJ39+AL39</f>
        <v>30</v>
      </c>
    </row>
    <row r="40" spans="1:39">
      <c r="A40" s="13"/>
      <c r="B40" s="22"/>
      <c r="C40" s="38">
        <f>DATE(D$3,(ROW()-ROW(C$13))/3+1,1)</f>
        <v>41548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14"/>
      <c r="AI40" s="14"/>
      <c r="AJ40" s="14"/>
      <c r="AK40" s="14"/>
      <c r="AL40" s="14"/>
    </row>
    <row r="41" spans="1:39" ht="27.75" customHeight="1">
      <c r="A41" s="16" t="s">
        <v>12</v>
      </c>
      <c r="B41" s="16" t="s">
        <v>12</v>
      </c>
      <c r="C41" s="17">
        <f>IF(MONTH($C40+C$11-1)=MONTH($C40),IF(ISEVEN(($C40+C$11-1-$D$7)/$D$4),10.5,IF(TYPE(SEARCH(",",($C40+C$11-1-$D$7)/$D$4))+TYPE(SEARCH(",",($C40+C$11-$D$7)/$D$4))=17,"Д","В")),"---")</f>
        <v>10.5</v>
      </c>
      <c r="D41" s="17">
        <f t="shared" ref="D41" si="302">IF(MONTH($C40+D$11-1)=MONTH($C40),IF(ISEVEN(($C40+D$11-1-$D$7)/$D$4),10.5,IF(TYPE(SEARCH(",",($C40+D$11-1-$D$7)/$D$4))+TYPE(SEARCH(",",($C40+D$11-$D$7)/$D$4))=17,"Д","В")),"---")</f>
        <v>10.5</v>
      </c>
      <c r="E41" s="17">
        <f t="shared" ref="E41" si="303">IF(MONTH($C40+E$11-1)=MONTH($C40),IF(ISEVEN(($C40+E$11-1-$D$7)/$D$4),10.5,IF(TYPE(SEARCH(",",($C40+E$11-1-$D$7)/$D$4))+TYPE(SEARCH(",",($C40+E$11-$D$7)/$D$4))=17,"Д","В")),"---")</f>
        <v>10.5</v>
      </c>
      <c r="F41" s="17">
        <f t="shared" ref="F41" si="304">IF(MONTH($C40+F$11-1)=MONTH($C40),IF(ISEVEN(($C40+F$11-1-$D$7)/$D$4),10.5,IF(TYPE(SEARCH(",",($C40+F$11-1-$D$7)/$D$4))+TYPE(SEARCH(",",($C40+F$11-$D$7)/$D$4))=17,"Д","В")),"---")</f>
        <v>10.5</v>
      </c>
      <c r="G41" s="17">
        <f t="shared" ref="G41" si="305">IF(MONTH($C40+G$11-1)=MONTH($C40),IF(ISEVEN(($C40+G$11-1-$D$7)/$D$4),10.5,IF(TYPE(SEARCH(",",($C40+G$11-1-$D$7)/$D$4))+TYPE(SEARCH(",",($C40+G$11-$D$7)/$D$4))=17,"Д","В")),"---")</f>
        <v>10.5</v>
      </c>
      <c r="H41" s="17">
        <f t="shared" ref="H41" si="306">IF(MONTH($C40+H$11-1)=MONTH($C40),IF(ISEVEN(($C40+H$11-1-$D$7)/$D$4),10.5,IF(TYPE(SEARCH(",",($C40+H$11-1-$D$7)/$D$4))+TYPE(SEARCH(",",($C40+H$11-$D$7)/$D$4))=17,"Д","В")),"---")</f>
        <v>10.5</v>
      </c>
      <c r="I41" s="17">
        <f t="shared" ref="I41" si="307">IF(MONTH($C40+I$11-1)=MONTH($C40),IF(ISEVEN(($C40+I$11-1-$D$7)/$D$4),10.5,IF(TYPE(SEARCH(",",($C40+I$11-1-$D$7)/$D$4))+TYPE(SEARCH(",",($C40+I$11-$D$7)/$D$4))=17,"Д","В")),"---")</f>
        <v>10.5</v>
      </c>
      <c r="J41" s="17" t="str">
        <f t="shared" ref="J41" si="308">IF(MONTH($C40+J$11-1)=MONTH($C40),IF(ISEVEN(($C40+J$11-1-$D$7)/$D$4),10.5,IF(TYPE(SEARCH(",",($C40+J$11-1-$D$7)/$D$4))+TYPE(SEARCH(",",($C40+J$11-$D$7)/$D$4))=17,"Д","В")),"---")</f>
        <v>В</v>
      </c>
      <c r="K41" s="17" t="str">
        <f t="shared" ref="K41" si="309">IF(MONTH($C40+K$11-1)=MONTH($C40),IF(ISEVEN(($C40+K$11-1-$D$7)/$D$4),10.5,IF(TYPE(SEARCH(",",($C40+K$11-1-$D$7)/$D$4))+TYPE(SEARCH(",",($C40+K$11-$D$7)/$D$4))=17,"Д","В")),"---")</f>
        <v>В</v>
      </c>
      <c r="L41" s="17" t="str">
        <f t="shared" ref="L41" si="310">IF(MONTH($C40+L$11-1)=MONTH($C40),IF(ISEVEN(($C40+L$11-1-$D$7)/$D$4),10.5,IF(TYPE(SEARCH(",",($C40+L$11-1-$D$7)/$D$4))+TYPE(SEARCH(",",($C40+L$11-$D$7)/$D$4))=17,"Д","В")),"---")</f>
        <v>В</v>
      </c>
      <c r="M41" s="17" t="str">
        <f t="shared" ref="M41" si="311">IF(MONTH($C40+M$11-1)=MONTH($C40),IF(ISEVEN(($C40+M$11-1-$D$7)/$D$4),10.5,IF(TYPE(SEARCH(",",($C40+M$11-1-$D$7)/$D$4))+TYPE(SEARCH(",",($C40+M$11-$D$7)/$D$4))=17,"Д","В")),"---")</f>
        <v>В</v>
      </c>
      <c r="N41" s="17" t="str">
        <f t="shared" ref="N41" si="312">IF(MONTH($C40+N$11-1)=MONTH($C40),IF(ISEVEN(($C40+N$11-1-$D$7)/$D$4),10.5,IF(TYPE(SEARCH(",",($C40+N$11-1-$D$7)/$D$4))+TYPE(SEARCH(",",($C40+N$11-$D$7)/$D$4))=17,"Д","В")),"---")</f>
        <v>В</v>
      </c>
      <c r="O41" s="17" t="str">
        <f t="shared" ref="O41" si="313">IF(MONTH($C40+O$11-1)=MONTH($C40),IF(ISEVEN(($C40+O$11-1-$D$7)/$D$4),10.5,IF(TYPE(SEARCH(",",($C40+O$11-1-$D$7)/$D$4))+TYPE(SEARCH(",",($C40+O$11-$D$7)/$D$4))=17,"Д","В")),"---")</f>
        <v>В</v>
      </c>
      <c r="P41" s="17" t="str">
        <f t="shared" ref="P41" si="314">IF(MONTH($C40+P$11-1)=MONTH($C40),IF(ISEVEN(($C40+P$11-1-$D$7)/$D$4),10.5,IF(TYPE(SEARCH(",",($C40+P$11-1-$D$7)/$D$4))+TYPE(SEARCH(",",($C40+P$11-$D$7)/$D$4))=17,"Д","В")),"---")</f>
        <v>В</v>
      </c>
      <c r="Q41" s="17" t="str">
        <f t="shared" ref="Q41" si="315">IF(MONTH($C40+Q$11-1)=MONTH($C40),IF(ISEVEN(($C40+Q$11-1-$D$7)/$D$4),10.5,IF(TYPE(SEARCH(",",($C40+Q$11-1-$D$7)/$D$4))+TYPE(SEARCH(",",($C40+Q$11-$D$7)/$D$4))=17,"Д","В")),"---")</f>
        <v>В</v>
      </c>
      <c r="R41" s="17" t="str">
        <f t="shared" ref="R41" si="316">IF(MONTH($C40+R$11-1)=MONTH($C40),IF(ISEVEN(($C40+R$11-1-$D$7)/$D$4),10.5,IF(TYPE(SEARCH(",",($C40+R$11-1-$D$7)/$D$4))+TYPE(SEARCH(",",($C40+R$11-$D$7)/$D$4))=17,"Д","В")),"---")</f>
        <v>В</v>
      </c>
      <c r="S41" s="17" t="str">
        <f t="shared" ref="S41" si="317">IF(MONTH($C40+S$11-1)=MONTH($C40),IF(ISEVEN(($C40+S$11-1-$D$7)/$D$4),10.5,IF(TYPE(SEARCH(",",($C40+S$11-1-$D$7)/$D$4))+TYPE(SEARCH(",",($C40+S$11-$D$7)/$D$4))=17,"Д","В")),"---")</f>
        <v>В</v>
      </c>
      <c r="T41" s="17" t="str">
        <f t="shared" ref="T41" si="318">IF(MONTH($C40+T$11-1)=MONTH($C40),IF(ISEVEN(($C40+T$11-1-$D$7)/$D$4),10.5,IF(TYPE(SEARCH(",",($C40+T$11-1-$D$7)/$D$4))+TYPE(SEARCH(",",($C40+T$11-$D$7)/$D$4))=17,"Д","В")),"---")</f>
        <v>В</v>
      </c>
      <c r="U41" s="17" t="str">
        <f t="shared" ref="U41" si="319">IF(MONTH($C40+U$11-1)=MONTH($C40),IF(ISEVEN(($C40+U$11-1-$D$7)/$D$4),10.5,IF(TYPE(SEARCH(",",($C40+U$11-1-$D$7)/$D$4))+TYPE(SEARCH(",",($C40+U$11-$D$7)/$D$4))=17,"Д","В")),"---")</f>
        <v>В</v>
      </c>
      <c r="V41" s="17" t="str">
        <f t="shared" ref="V41" si="320">IF(MONTH($C40+V$11-1)=MONTH($C40),IF(ISEVEN(($C40+V$11-1-$D$7)/$D$4),10.5,IF(TYPE(SEARCH(",",($C40+V$11-1-$D$7)/$D$4))+TYPE(SEARCH(",",($C40+V$11-$D$7)/$D$4))=17,"Д","В")),"---")</f>
        <v>В</v>
      </c>
      <c r="W41" s="17" t="str">
        <f t="shared" ref="W41" si="321">IF(MONTH($C40+W$11-1)=MONTH($C40),IF(ISEVEN(($C40+W$11-1-$D$7)/$D$4),10.5,IF(TYPE(SEARCH(",",($C40+W$11-1-$D$7)/$D$4))+TYPE(SEARCH(",",($C40+W$11-$D$7)/$D$4))=17,"Д","В")),"---")</f>
        <v>В</v>
      </c>
      <c r="X41" s="17" t="str">
        <f t="shared" ref="X41" si="322">IF(MONTH($C40+X$11-1)=MONTH($C40),IF(ISEVEN(($C40+X$11-1-$D$7)/$D$4),10.5,IF(TYPE(SEARCH(",",($C40+X$11-1-$D$7)/$D$4))+TYPE(SEARCH(",",($C40+X$11-$D$7)/$D$4))=17,"Д","В")),"---")</f>
        <v>В</v>
      </c>
      <c r="Y41" s="17" t="str">
        <f t="shared" ref="Y41" si="323">IF(MONTH($C40+Y$11-1)=MONTH($C40),IF(ISEVEN(($C40+Y$11-1-$D$7)/$D$4),10.5,IF(TYPE(SEARCH(",",($C40+Y$11-1-$D$7)/$D$4))+TYPE(SEARCH(",",($C40+Y$11-$D$7)/$D$4))=17,"Д","В")),"---")</f>
        <v>В</v>
      </c>
      <c r="Z41" s="17" t="str">
        <f t="shared" ref="Z41" si="324">IF(MONTH($C40+Z$11-1)=MONTH($C40),IF(ISEVEN(($C40+Z$11-1-$D$7)/$D$4),10.5,IF(TYPE(SEARCH(",",($C40+Z$11-1-$D$7)/$D$4))+TYPE(SEARCH(",",($C40+Z$11-$D$7)/$D$4))=17,"Д","В")),"---")</f>
        <v>В</v>
      </c>
      <c r="AA41" s="17" t="str">
        <f t="shared" ref="AA41" si="325">IF(MONTH($C40+AA$11-1)=MONTH($C40),IF(ISEVEN(($C40+AA$11-1-$D$7)/$D$4),10.5,IF(TYPE(SEARCH(",",($C40+AA$11-1-$D$7)/$D$4))+TYPE(SEARCH(",",($C40+AA$11-$D$7)/$D$4))=17,"Д","В")),"---")</f>
        <v>В</v>
      </c>
      <c r="AB41" s="17" t="str">
        <f t="shared" ref="AB41" si="326">IF(MONTH($C40+AB$11-1)=MONTH($C40),IF(ISEVEN(($C40+AB$11-1-$D$7)/$D$4),10.5,IF(TYPE(SEARCH(",",($C40+AB$11-1-$D$7)/$D$4))+TYPE(SEARCH(",",($C40+AB$11-$D$7)/$D$4))=17,"Д","В")),"---")</f>
        <v>В</v>
      </c>
      <c r="AC41" s="17" t="str">
        <f t="shared" ref="AC41" si="327">IF(MONTH($C40+AC$11-1)=MONTH($C40),IF(ISEVEN(($C40+AC$11-1-$D$7)/$D$4),10.5,IF(TYPE(SEARCH(",",($C40+AC$11-1-$D$7)/$D$4))+TYPE(SEARCH(",",($C40+AC$11-$D$7)/$D$4))=17,"Д","В")),"---")</f>
        <v>В</v>
      </c>
      <c r="AD41" s="17" t="str">
        <f t="shared" ref="AD41" si="328">IF(MONTH($C40+AD$11-1)=MONTH($C40),IF(ISEVEN(($C40+AD$11-1-$D$7)/$D$4),10.5,IF(TYPE(SEARCH(",",($C40+AD$11-1-$D$7)/$D$4))+TYPE(SEARCH(",",($C40+AD$11-$D$7)/$D$4))=17,"Д","В")),"---")</f>
        <v>В</v>
      </c>
      <c r="AE41" s="17" t="str">
        <f t="shared" ref="AE41" si="329">IF(MONTH($C40+AE$11-1)=MONTH($C40),IF(ISEVEN(($C40+AE$11-1-$D$7)/$D$4),10.5,IF(TYPE(SEARCH(",",($C40+AE$11-1-$D$7)/$D$4))+TYPE(SEARCH(",",($C40+AE$11-$D$7)/$D$4))=17,"Д","В")),"---")</f>
        <v>В</v>
      </c>
      <c r="AF41" s="17" t="str">
        <f t="shared" ref="AF41" si="330">IF(MONTH($C40+AF$11-1)=MONTH($C40),IF(ISEVEN(($C40+AF$11-1-$D$7)/$D$4),10.5,IF(TYPE(SEARCH(",",($C40+AF$11-1-$D$7)/$D$4))+TYPE(SEARCH(",",($C40+AF$11-$D$7)/$D$4))=17,"Д","В")),"---")</f>
        <v>В</v>
      </c>
      <c r="AG41" s="17" t="str">
        <f t="shared" ref="AG41" si="331">IF(MONTH($C40+AG$11-1)=MONTH($C40),IF(ISEVEN(($C40+AG$11-1-$D$7)/$D$4),10.5,IF(TYPE(SEARCH(",",($C40+AG$11-1-$D$7)/$D$4))+TYPE(SEARCH(",",($C40+AG$11-$D$7)/$D$4))=17,"Д","В")),"---")</f>
        <v>В</v>
      </c>
      <c r="AH41" s="18">
        <f t="shared" ref="AH41:AH42" si="332">SUMPRODUCT(--ISNUMBER(C41:AG41))</f>
        <v>7</v>
      </c>
      <c r="AI41" s="19">
        <f>AH41*10.5</f>
        <v>73.5</v>
      </c>
      <c r="AJ41" s="18">
        <f t="shared" ref="AJ41:AJ42" si="333">COUNTIF(C41:AG41,"Д")</f>
        <v>0</v>
      </c>
      <c r="AK41" s="18"/>
      <c r="AL41" s="18">
        <f t="shared" ref="AL41:AL42" si="334">SUMPRODUCT(--(C41:AG41="В"))</f>
        <v>24</v>
      </c>
      <c r="AM41" s="20">
        <f>AH41+AJ41+AL41</f>
        <v>31</v>
      </c>
    </row>
    <row r="42" spans="1:39" ht="27.75" customHeight="1">
      <c r="A42" s="16" t="s">
        <v>12</v>
      </c>
      <c r="B42" s="16" t="s">
        <v>12</v>
      </c>
      <c r="C42" s="17" t="str">
        <f>IF(MONTH($C40+C$11-1)=MONTH($C40),IF(ISODD(($C40+C$11-1-$D$7)/$D$4),10.5,IF(TYPE(SEARCH(",",($C40+C$11-1-$D$7)/$D$4))+TYPE(SEARCH(",",($C40+C$11-$D$7)/$D$4))=17,"Д","В")),"---")</f>
        <v>В</v>
      </c>
      <c r="D42" s="17" t="str">
        <f t="shared" ref="D42:AG42" si="335">IF(MONTH($C40+D$11-1)=MONTH($C40),IF(ISODD(($C40+D$11-1-$D$7)/$D$4),10.5,IF(TYPE(SEARCH(",",($C40+D$11-1-$D$7)/$D$4))+TYPE(SEARCH(",",($C40+D$11-$D$7)/$D$4))=17,"Д","В")),"---")</f>
        <v>В</v>
      </c>
      <c r="E42" s="17" t="str">
        <f t="shared" si="335"/>
        <v>В</v>
      </c>
      <c r="F42" s="17" t="str">
        <f t="shared" si="335"/>
        <v>В</v>
      </c>
      <c r="G42" s="17" t="str">
        <f t="shared" si="335"/>
        <v>В</v>
      </c>
      <c r="H42" s="17" t="str">
        <f t="shared" si="335"/>
        <v>В</v>
      </c>
      <c r="I42" s="17" t="str">
        <f t="shared" si="335"/>
        <v>В</v>
      </c>
      <c r="J42" s="17">
        <f t="shared" si="335"/>
        <v>10.5</v>
      </c>
      <c r="K42" s="17">
        <f t="shared" si="335"/>
        <v>10.5</v>
      </c>
      <c r="L42" s="17">
        <f t="shared" si="335"/>
        <v>10.5</v>
      </c>
      <c r="M42" s="17">
        <f t="shared" si="335"/>
        <v>10.5</v>
      </c>
      <c r="N42" s="17">
        <f t="shared" si="335"/>
        <v>10.5</v>
      </c>
      <c r="O42" s="17">
        <f t="shared" si="335"/>
        <v>10.5</v>
      </c>
      <c r="P42" s="17">
        <f t="shared" si="335"/>
        <v>10.5</v>
      </c>
      <c r="Q42" s="17">
        <f t="shared" si="335"/>
        <v>10.5</v>
      </c>
      <c r="R42" s="17">
        <f t="shared" si="335"/>
        <v>10.5</v>
      </c>
      <c r="S42" s="17">
        <f t="shared" si="335"/>
        <v>10.5</v>
      </c>
      <c r="T42" s="17">
        <f t="shared" si="335"/>
        <v>10.5</v>
      </c>
      <c r="U42" s="17">
        <f t="shared" si="335"/>
        <v>10.5</v>
      </c>
      <c r="V42" s="17">
        <f t="shared" si="335"/>
        <v>10.5</v>
      </c>
      <c r="W42" s="17">
        <f t="shared" si="335"/>
        <v>10.5</v>
      </c>
      <c r="X42" s="17">
        <f t="shared" si="335"/>
        <v>10.5</v>
      </c>
      <c r="Y42" s="17">
        <f t="shared" si="335"/>
        <v>10.5</v>
      </c>
      <c r="Z42" s="17">
        <f t="shared" si="335"/>
        <v>10.5</v>
      </c>
      <c r="AA42" s="17">
        <f t="shared" si="335"/>
        <v>10.5</v>
      </c>
      <c r="AB42" s="17">
        <f t="shared" si="335"/>
        <v>10.5</v>
      </c>
      <c r="AC42" s="17">
        <f t="shared" si="335"/>
        <v>10.5</v>
      </c>
      <c r="AD42" s="17">
        <f t="shared" si="335"/>
        <v>10.5</v>
      </c>
      <c r="AE42" s="17">
        <f t="shared" si="335"/>
        <v>10.5</v>
      </c>
      <c r="AF42" s="17">
        <f t="shared" si="335"/>
        <v>10.5</v>
      </c>
      <c r="AG42" s="17">
        <f t="shared" si="335"/>
        <v>10.5</v>
      </c>
      <c r="AH42" s="18">
        <f t="shared" si="332"/>
        <v>24</v>
      </c>
      <c r="AI42" s="19">
        <f>AH42*10.5</f>
        <v>252</v>
      </c>
      <c r="AJ42" s="18">
        <f t="shared" si="333"/>
        <v>0</v>
      </c>
      <c r="AK42" s="18"/>
      <c r="AL42" s="18">
        <f t="shared" si="334"/>
        <v>7</v>
      </c>
      <c r="AM42" s="20">
        <f>AH42+AJ42+AL42</f>
        <v>31</v>
      </c>
    </row>
    <row r="43" spans="1:39">
      <c r="A43" s="13"/>
      <c r="B43" s="14"/>
      <c r="C43" s="38">
        <f>DATE(D$3,(ROW()-ROW(C$13))/3+1,1)</f>
        <v>41579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14"/>
      <c r="AI43" s="14"/>
      <c r="AJ43" s="14"/>
      <c r="AK43" s="14"/>
      <c r="AL43" s="14"/>
    </row>
    <row r="44" spans="1:39" ht="27.75" customHeight="1">
      <c r="A44" s="16" t="s">
        <v>12</v>
      </c>
      <c r="B44" s="16" t="s">
        <v>12</v>
      </c>
      <c r="C44" s="17" t="str">
        <f>IF(MONTH($C43+C$11-1)=MONTH($C43),IF(ISEVEN(($C43+C$11-1-$D$7)/$D$4),10.5,IF(TYPE(SEARCH(",",($C43+C$11-1-$D$7)/$D$4))+TYPE(SEARCH(",",($C43+C$11-$D$7)/$D$4))=17,"Д","В")),"---")</f>
        <v>В</v>
      </c>
      <c r="D44" s="17" t="str">
        <f t="shared" ref="D44" si="336">IF(MONTH($C43+D$11-1)=MONTH($C43),IF(ISEVEN(($C43+D$11-1-$D$7)/$D$4),10.5,IF(TYPE(SEARCH(",",($C43+D$11-1-$D$7)/$D$4))+TYPE(SEARCH(",",($C43+D$11-$D$7)/$D$4))=17,"Д","В")),"---")</f>
        <v>В</v>
      </c>
      <c r="E44" s="17" t="str">
        <f t="shared" ref="E44" si="337">IF(MONTH($C43+E$11-1)=MONTH($C43),IF(ISEVEN(($C43+E$11-1-$D$7)/$D$4),10.5,IF(TYPE(SEARCH(",",($C43+E$11-1-$D$7)/$D$4))+TYPE(SEARCH(",",($C43+E$11-$D$7)/$D$4))=17,"Д","В")),"---")</f>
        <v>В</v>
      </c>
      <c r="F44" s="17" t="str">
        <f t="shared" ref="F44" si="338">IF(MONTH($C43+F$11-1)=MONTH($C43),IF(ISEVEN(($C43+F$11-1-$D$7)/$D$4),10.5,IF(TYPE(SEARCH(",",($C43+F$11-1-$D$7)/$D$4))+TYPE(SEARCH(",",($C43+F$11-$D$7)/$D$4))=17,"Д","В")),"---")</f>
        <v>В</v>
      </c>
      <c r="G44" s="17">
        <f t="shared" ref="G44" si="339">IF(MONTH($C43+G$11-1)=MONTH($C43),IF(ISEVEN(($C43+G$11-1-$D$7)/$D$4),10.5,IF(TYPE(SEARCH(",",($C43+G$11-1-$D$7)/$D$4))+TYPE(SEARCH(",",($C43+G$11-$D$7)/$D$4))=17,"Д","В")),"---")</f>
        <v>10.5</v>
      </c>
      <c r="H44" s="17">
        <f t="shared" ref="H44" si="340">IF(MONTH($C43+H$11-1)=MONTH($C43),IF(ISEVEN(($C43+H$11-1-$D$7)/$D$4),10.5,IF(TYPE(SEARCH(",",($C43+H$11-1-$D$7)/$D$4))+TYPE(SEARCH(",",($C43+H$11-$D$7)/$D$4))=17,"Д","В")),"---")</f>
        <v>10.5</v>
      </c>
      <c r="I44" s="17">
        <f t="shared" ref="I44" si="341">IF(MONTH($C43+I$11-1)=MONTH($C43),IF(ISEVEN(($C43+I$11-1-$D$7)/$D$4),10.5,IF(TYPE(SEARCH(",",($C43+I$11-1-$D$7)/$D$4))+TYPE(SEARCH(",",($C43+I$11-$D$7)/$D$4))=17,"Д","В")),"---")</f>
        <v>10.5</v>
      </c>
      <c r="J44" s="17">
        <f t="shared" ref="J44" si="342">IF(MONTH($C43+J$11-1)=MONTH($C43),IF(ISEVEN(($C43+J$11-1-$D$7)/$D$4),10.5,IF(TYPE(SEARCH(",",($C43+J$11-1-$D$7)/$D$4))+TYPE(SEARCH(",",($C43+J$11-$D$7)/$D$4))=17,"Д","В")),"---")</f>
        <v>10.5</v>
      </c>
      <c r="K44" s="17">
        <f t="shared" ref="K44" si="343">IF(MONTH($C43+K$11-1)=MONTH($C43),IF(ISEVEN(($C43+K$11-1-$D$7)/$D$4),10.5,IF(TYPE(SEARCH(",",($C43+K$11-1-$D$7)/$D$4))+TYPE(SEARCH(",",($C43+K$11-$D$7)/$D$4))=17,"Д","В")),"---")</f>
        <v>10.5</v>
      </c>
      <c r="L44" s="17">
        <f t="shared" ref="L44" si="344">IF(MONTH($C43+L$11-1)=MONTH($C43),IF(ISEVEN(($C43+L$11-1-$D$7)/$D$4),10.5,IF(TYPE(SEARCH(",",($C43+L$11-1-$D$7)/$D$4))+TYPE(SEARCH(",",($C43+L$11-$D$7)/$D$4))=17,"Д","В")),"---")</f>
        <v>10.5</v>
      </c>
      <c r="M44" s="17">
        <f t="shared" ref="M44" si="345">IF(MONTH($C43+M$11-1)=MONTH($C43),IF(ISEVEN(($C43+M$11-1-$D$7)/$D$4),10.5,IF(TYPE(SEARCH(",",($C43+M$11-1-$D$7)/$D$4))+TYPE(SEARCH(",",($C43+M$11-$D$7)/$D$4))=17,"Д","В")),"---")</f>
        <v>10.5</v>
      </c>
      <c r="N44" s="17">
        <f t="shared" ref="N44" si="346">IF(MONTH($C43+N$11-1)=MONTH($C43),IF(ISEVEN(($C43+N$11-1-$D$7)/$D$4),10.5,IF(TYPE(SEARCH(",",($C43+N$11-1-$D$7)/$D$4))+TYPE(SEARCH(",",($C43+N$11-$D$7)/$D$4))=17,"Д","В")),"---")</f>
        <v>10.5</v>
      </c>
      <c r="O44" s="17">
        <f t="shared" ref="O44" si="347">IF(MONTH($C43+O$11-1)=MONTH($C43),IF(ISEVEN(($C43+O$11-1-$D$7)/$D$4),10.5,IF(TYPE(SEARCH(",",($C43+O$11-1-$D$7)/$D$4))+TYPE(SEARCH(",",($C43+O$11-$D$7)/$D$4))=17,"Д","В")),"---")</f>
        <v>10.5</v>
      </c>
      <c r="P44" s="17">
        <f t="shared" ref="P44" si="348">IF(MONTH($C43+P$11-1)=MONTH($C43),IF(ISEVEN(($C43+P$11-1-$D$7)/$D$4),10.5,IF(TYPE(SEARCH(",",($C43+P$11-1-$D$7)/$D$4))+TYPE(SEARCH(",",($C43+P$11-$D$7)/$D$4))=17,"Д","В")),"---")</f>
        <v>10.5</v>
      </c>
      <c r="Q44" s="17">
        <f t="shared" ref="Q44" si="349">IF(MONTH($C43+Q$11-1)=MONTH($C43),IF(ISEVEN(($C43+Q$11-1-$D$7)/$D$4),10.5,IF(TYPE(SEARCH(",",($C43+Q$11-1-$D$7)/$D$4))+TYPE(SEARCH(",",($C43+Q$11-$D$7)/$D$4))=17,"Д","В")),"---")</f>
        <v>10.5</v>
      </c>
      <c r="R44" s="17">
        <f t="shared" ref="R44" si="350">IF(MONTH($C43+R$11-1)=MONTH($C43),IF(ISEVEN(($C43+R$11-1-$D$7)/$D$4),10.5,IF(TYPE(SEARCH(",",($C43+R$11-1-$D$7)/$D$4))+TYPE(SEARCH(",",($C43+R$11-$D$7)/$D$4))=17,"Д","В")),"---")</f>
        <v>10.5</v>
      </c>
      <c r="S44" s="17">
        <f t="shared" ref="S44" si="351">IF(MONTH($C43+S$11-1)=MONTH($C43),IF(ISEVEN(($C43+S$11-1-$D$7)/$D$4),10.5,IF(TYPE(SEARCH(",",($C43+S$11-1-$D$7)/$D$4))+TYPE(SEARCH(",",($C43+S$11-$D$7)/$D$4))=17,"Д","В")),"---")</f>
        <v>10.5</v>
      </c>
      <c r="T44" s="17">
        <f t="shared" ref="T44" si="352">IF(MONTH($C43+T$11-1)=MONTH($C43),IF(ISEVEN(($C43+T$11-1-$D$7)/$D$4),10.5,IF(TYPE(SEARCH(",",($C43+T$11-1-$D$7)/$D$4))+TYPE(SEARCH(",",($C43+T$11-$D$7)/$D$4))=17,"Д","В")),"---")</f>
        <v>10.5</v>
      </c>
      <c r="U44" s="17">
        <f t="shared" ref="U44" si="353">IF(MONTH($C43+U$11-1)=MONTH($C43),IF(ISEVEN(($C43+U$11-1-$D$7)/$D$4),10.5,IF(TYPE(SEARCH(",",($C43+U$11-1-$D$7)/$D$4))+TYPE(SEARCH(",",($C43+U$11-$D$7)/$D$4))=17,"Д","В")),"---")</f>
        <v>10.5</v>
      </c>
      <c r="V44" s="17">
        <f t="shared" ref="V44" si="354">IF(MONTH($C43+V$11-1)=MONTH($C43),IF(ISEVEN(($C43+V$11-1-$D$7)/$D$4),10.5,IF(TYPE(SEARCH(",",($C43+V$11-1-$D$7)/$D$4))+TYPE(SEARCH(",",($C43+V$11-$D$7)/$D$4))=17,"Д","В")),"---")</f>
        <v>10.5</v>
      </c>
      <c r="W44" s="17">
        <f t="shared" ref="W44" si="355">IF(MONTH($C43+W$11-1)=MONTH($C43),IF(ISEVEN(($C43+W$11-1-$D$7)/$D$4),10.5,IF(TYPE(SEARCH(",",($C43+W$11-1-$D$7)/$D$4))+TYPE(SEARCH(",",($C43+W$11-$D$7)/$D$4))=17,"Д","В")),"---")</f>
        <v>10.5</v>
      </c>
      <c r="X44" s="17">
        <f t="shared" ref="X44" si="356">IF(MONTH($C43+X$11-1)=MONTH($C43),IF(ISEVEN(($C43+X$11-1-$D$7)/$D$4),10.5,IF(TYPE(SEARCH(",",($C43+X$11-1-$D$7)/$D$4))+TYPE(SEARCH(",",($C43+X$11-$D$7)/$D$4))=17,"Д","В")),"---")</f>
        <v>10.5</v>
      </c>
      <c r="Y44" s="17">
        <f t="shared" ref="Y44" si="357">IF(MONTH($C43+Y$11-1)=MONTH($C43),IF(ISEVEN(($C43+Y$11-1-$D$7)/$D$4),10.5,IF(TYPE(SEARCH(",",($C43+Y$11-1-$D$7)/$D$4))+TYPE(SEARCH(",",($C43+Y$11-$D$7)/$D$4))=17,"Д","В")),"---")</f>
        <v>10.5</v>
      </c>
      <c r="Z44" s="17">
        <f t="shared" ref="Z44" si="358">IF(MONTH($C43+Z$11-1)=MONTH($C43),IF(ISEVEN(($C43+Z$11-1-$D$7)/$D$4),10.5,IF(TYPE(SEARCH(",",($C43+Z$11-1-$D$7)/$D$4))+TYPE(SEARCH(",",($C43+Z$11-$D$7)/$D$4))=17,"Д","В")),"---")</f>
        <v>10.5</v>
      </c>
      <c r="AA44" s="17">
        <f t="shared" ref="AA44" si="359">IF(MONTH($C43+AA$11-1)=MONTH($C43),IF(ISEVEN(($C43+AA$11-1-$D$7)/$D$4),10.5,IF(TYPE(SEARCH(",",($C43+AA$11-1-$D$7)/$D$4))+TYPE(SEARCH(",",($C43+AA$11-$D$7)/$D$4))=17,"Д","В")),"---")</f>
        <v>10.5</v>
      </c>
      <c r="AB44" s="17">
        <f t="shared" ref="AB44" si="360">IF(MONTH($C43+AB$11-1)=MONTH($C43),IF(ISEVEN(($C43+AB$11-1-$D$7)/$D$4),10.5,IF(TYPE(SEARCH(",",($C43+AB$11-1-$D$7)/$D$4))+TYPE(SEARCH(",",($C43+AB$11-$D$7)/$D$4))=17,"Д","В")),"---")</f>
        <v>10.5</v>
      </c>
      <c r="AC44" s="17">
        <f t="shared" ref="AC44" si="361">IF(MONTH($C43+AC$11-1)=MONTH($C43),IF(ISEVEN(($C43+AC$11-1-$D$7)/$D$4),10.5,IF(TYPE(SEARCH(",",($C43+AC$11-1-$D$7)/$D$4))+TYPE(SEARCH(",",($C43+AC$11-$D$7)/$D$4))=17,"Д","В")),"---")</f>
        <v>10.5</v>
      </c>
      <c r="AD44" s="17">
        <f t="shared" ref="AD44" si="362">IF(MONTH($C43+AD$11-1)=MONTH($C43),IF(ISEVEN(($C43+AD$11-1-$D$7)/$D$4),10.5,IF(TYPE(SEARCH(",",($C43+AD$11-1-$D$7)/$D$4))+TYPE(SEARCH(",",($C43+AD$11-$D$7)/$D$4))=17,"Д","В")),"---")</f>
        <v>10.5</v>
      </c>
      <c r="AE44" s="17">
        <f t="shared" ref="AE44" si="363">IF(MONTH($C43+AE$11-1)=MONTH($C43),IF(ISEVEN(($C43+AE$11-1-$D$7)/$D$4),10.5,IF(TYPE(SEARCH(",",($C43+AE$11-1-$D$7)/$D$4))+TYPE(SEARCH(",",($C43+AE$11-$D$7)/$D$4))=17,"Д","В")),"---")</f>
        <v>10.5</v>
      </c>
      <c r="AF44" s="17">
        <f t="shared" ref="AF44" si="364">IF(MONTH($C43+AF$11-1)=MONTH($C43),IF(ISEVEN(($C43+AF$11-1-$D$7)/$D$4),10.5,IF(TYPE(SEARCH(",",($C43+AF$11-1-$D$7)/$D$4))+TYPE(SEARCH(",",($C43+AF$11-$D$7)/$D$4))=17,"Д","В")),"---")</f>
        <v>10.5</v>
      </c>
      <c r="AG44" s="17" t="str">
        <f t="shared" ref="AG44" si="365">IF(MONTH($C43+AG$11-1)=MONTH($C43),IF(ISEVEN(($C43+AG$11-1-$D$7)/$D$4),10.5,IF(TYPE(SEARCH(",",($C43+AG$11-1-$D$7)/$D$4))+TYPE(SEARCH(",",($C43+AG$11-$D$7)/$D$4))=17,"Д","В")),"---")</f>
        <v>---</v>
      </c>
      <c r="AH44" s="18">
        <f t="shared" ref="AH44:AH45" si="366">SUMPRODUCT(--ISNUMBER(C44:AG44))</f>
        <v>26</v>
      </c>
      <c r="AI44" s="19">
        <f>AH44*10.5</f>
        <v>273</v>
      </c>
      <c r="AJ44" s="18">
        <f t="shared" ref="AJ44:AJ45" si="367">COUNTIF(C44:AG44,"Д")</f>
        <v>0</v>
      </c>
      <c r="AK44" s="18"/>
      <c r="AL44" s="18">
        <f t="shared" ref="AL44:AL45" si="368">SUMPRODUCT(--(C44:AG44="В"))</f>
        <v>4</v>
      </c>
      <c r="AM44" s="20">
        <f>AH44+AJ44+AL44</f>
        <v>30</v>
      </c>
    </row>
    <row r="45" spans="1:39" ht="27.75" customHeight="1">
      <c r="A45" s="16" t="s">
        <v>12</v>
      </c>
      <c r="B45" s="16" t="s">
        <v>12</v>
      </c>
      <c r="C45" s="17">
        <f>IF(MONTH($C43+C$11-1)=MONTH($C43),IF(ISODD(($C43+C$11-1-$D$7)/$D$4),10.5,IF(TYPE(SEARCH(",",($C43+C$11-1-$D$7)/$D$4))+TYPE(SEARCH(",",($C43+C$11-$D$7)/$D$4))=17,"Д","В")),"---")</f>
        <v>10.5</v>
      </c>
      <c r="D45" s="17">
        <f t="shared" ref="D45:AG45" si="369">IF(MONTH($C43+D$11-1)=MONTH($C43),IF(ISODD(($C43+D$11-1-$D$7)/$D$4),10.5,IF(TYPE(SEARCH(",",($C43+D$11-1-$D$7)/$D$4))+TYPE(SEARCH(",",($C43+D$11-$D$7)/$D$4))=17,"Д","В")),"---")</f>
        <v>10.5</v>
      </c>
      <c r="E45" s="17">
        <f t="shared" si="369"/>
        <v>10.5</v>
      </c>
      <c r="F45" s="17">
        <f t="shared" si="369"/>
        <v>10.5</v>
      </c>
      <c r="G45" s="17" t="str">
        <f t="shared" si="369"/>
        <v>В</v>
      </c>
      <c r="H45" s="17" t="str">
        <f t="shared" si="369"/>
        <v>В</v>
      </c>
      <c r="I45" s="17" t="str">
        <f t="shared" si="369"/>
        <v>В</v>
      </c>
      <c r="J45" s="17" t="str">
        <f t="shared" si="369"/>
        <v>В</v>
      </c>
      <c r="K45" s="17" t="str">
        <f t="shared" si="369"/>
        <v>В</v>
      </c>
      <c r="L45" s="17" t="str">
        <f t="shared" si="369"/>
        <v>В</v>
      </c>
      <c r="M45" s="17" t="str">
        <f t="shared" si="369"/>
        <v>В</v>
      </c>
      <c r="N45" s="17" t="str">
        <f t="shared" si="369"/>
        <v>В</v>
      </c>
      <c r="O45" s="17" t="str">
        <f t="shared" si="369"/>
        <v>В</v>
      </c>
      <c r="P45" s="17" t="str">
        <f t="shared" si="369"/>
        <v>В</v>
      </c>
      <c r="Q45" s="17" t="str">
        <f t="shared" si="369"/>
        <v>В</v>
      </c>
      <c r="R45" s="17" t="str">
        <f t="shared" si="369"/>
        <v>В</v>
      </c>
      <c r="S45" s="17" t="str">
        <f t="shared" si="369"/>
        <v>В</v>
      </c>
      <c r="T45" s="17" t="str">
        <f t="shared" si="369"/>
        <v>В</v>
      </c>
      <c r="U45" s="17" t="str">
        <f t="shared" si="369"/>
        <v>В</v>
      </c>
      <c r="V45" s="17" t="str">
        <f t="shared" si="369"/>
        <v>В</v>
      </c>
      <c r="W45" s="17" t="str">
        <f t="shared" si="369"/>
        <v>В</v>
      </c>
      <c r="X45" s="17" t="str">
        <f t="shared" si="369"/>
        <v>В</v>
      </c>
      <c r="Y45" s="17" t="str">
        <f t="shared" si="369"/>
        <v>В</v>
      </c>
      <c r="Z45" s="17" t="str">
        <f t="shared" si="369"/>
        <v>В</v>
      </c>
      <c r="AA45" s="17" t="str">
        <f t="shared" si="369"/>
        <v>В</v>
      </c>
      <c r="AB45" s="17" t="str">
        <f t="shared" si="369"/>
        <v>В</v>
      </c>
      <c r="AC45" s="17" t="str">
        <f t="shared" si="369"/>
        <v>В</v>
      </c>
      <c r="AD45" s="17" t="str">
        <f t="shared" si="369"/>
        <v>В</v>
      </c>
      <c r="AE45" s="17" t="str">
        <f t="shared" si="369"/>
        <v>В</v>
      </c>
      <c r="AF45" s="17" t="str">
        <f t="shared" si="369"/>
        <v>В</v>
      </c>
      <c r="AG45" s="17" t="str">
        <f t="shared" si="369"/>
        <v>---</v>
      </c>
      <c r="AH45" s="18">
        <f t="shared" si="366"/>
        <v>4</v>
      </c>
      <c r="AI45" s="19">
        <f>AH45*10.5</f>
        <v>42</v>
      </c>
      <c r="AJ45" s="18">
        <f t="shared" si="367"/>
        <v>0</v>
      </c>
      <c r="AK45" s="18"/>
      <c r="AL45" s="18">
        <f t="shared" si="368"/>
        <v>26</v>
      </c>
      <c r="AM45" s="20">
        <f>AH45+AJ45+AL45</f>
        <v>30</v>
      </c>
    </row>
    <row r="46" spans="1:39">
      <c r="A46" s="13"/>
      <c r="B46" s="14"/>
      <c r="C46" s="38">
        <f>DATE(D$3,(ROW()-ROW(C$13))/3+1,1)</f>
        <v>41609</v>
      </c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14"/>
      <c r="AI46" s="14"/>
      <c r="AJ46" s="14"/>
      <c r="AK46" s="14"/>
      <c r="AL46" s="14"/>
    </row>
    <row r="47" spans="1:39" ht="27.75" customHeight="1">
      <c r="A47" s="16" t="s">
        <v>12</v>
      </c>
      <c r="B47" s="16" t="s">
        <v>12</v>
      </c>
      <c r="C47" s="17">
        <f>IF(MONTH($C46+C$11-1)=MONTH($C46),IF(ISEVEN(($C46+C$11-1-$D$7)/$D$4),10.5,IF(TYPE(SEARCH(",",($C46+C$11-1-$D$7)/$D$4))+TYPE(SEARCH(",",($C46+C$11-$D$7)/$D$4))=17,"Д","В")),"---")</f>
        <v>10.5</v>
      </c>
      <c r="D47" s="17">
        <f t="shared" ref="D47" si="370">IF(MONTH($C46+D$11-1)=MONTH($C46),IF(ISEVEN(($C46+D$11-1-$D$7)/$D$4),10.5,IF(TYPE(SEARCH(",",($C46+D$11-1-$D$7)/$D$4))+TYPE(SEARCH(",",($C46+D$11-$D$7)/$D$4))=17,"Д","В")),"---")</f>
        <v>10.5</v>
      </c>
      <c r="E47" s="17" t="str">
        <f t="shared" ref="E47" si="371">IF(MONTH($C46+E$11-1)=MONTH($C46),IF(ISEVEN(($C46+E$11-1-$D$7)/$D$4),10.5,IF(TYPE(SEARCH(",",($C46+E$11-1-$D$7)/$D$4))+TYPE(SEARCH(",",($C46+E$11-$D$7)/$D$4))=17,"Д","В")),"---")</f>
        <v>В</v>
      </c>
      <c r="F47" s="17" t="str">
        <f t="shared" ref="F47" si="372">IF(MONTH($C46+F$11-1)=MONTH($C46),IF(ISEVEN(($C46+F$11-1-$D$7)/$D$4),10.5,IF(TYPE(SEARCH(",",($C46+F$11-1-$D$7)/$D$4))+TYPE(SEARCH(",",($C46+F$11-$D$7)/$D$4))=17,"Д","В")),"---")</f>
        <v>В</v>
      </c>
      <c r="G47" s="17" t="str">
        <f t="shared" ref="G47" si="373">IF(MONTH($C46+G$11-1)=MONTH($C46),IF(ISEVEN(($C46+G$11-1-$D$7)/$D$4),10.5,IF(TYPE(SEARCH(",",($C46+G$11-1-$D$7)/$D$4))+TYPE(SEARCH(",",($C46+G$11-$D$7)/$D$4))=17,"Д","В")),"---")</f>
        <v>В</v>
      </c>
      <c r="H47" s="17" t="str">
        <f t="shared" ref="H47" si="374">IF(MONTH($C46+H$11-1)=MONTH($C46),IF(ISEVEN(($C46+H$11-1-$D$7)/$D$4),10.5,IF(TYPE(SEARCH(",",($C46+H$11-1-$D$7)/$D$4))+TYPE(SEARCH(",",($C46+H$11-$D$7)/$D$4))=17,"Д","В")),"---")</f>
        <v>В</v>
      </c>
      <c r="I47" s="17" t="str">
        <f t="shared" ref="I47" si="375">IF(MONTH($C46+I$11-1)=MONTH($C46),IF(ISEVEN(($C46+I$11-1-$D$7)/$D$4),10.5,IF(TYPE(SEARCH(",",($C46+I$11-1-$D$7)/$D$4))+TYPE(SEARCH(",",($C46+I$11-$D$7)/$D$4))=17,"Д","В")),"---")</f>
        <v>В</v>
      </c>
      <c r="J47" s="17" t="str">
        <f t="shared" ref="J47" si="376">IF(MONTH($C46+J$11-1)=MONTH($C46),IF(ISEVEN(($C46+J$11-1-$D$7)/$D$4),10.5,IF(TYPE(SEARCH(",",($C46+J$11-1-$D$7)/$D$4))+TYPE(SEARCH(",",($C46+J$11-$D$7)/$D$4))=17,"Д","В")),"---")</f>
        <v>В</v>
      </c>
      <c r="K47" s="17" t="str">
        <f t="shared" ref="K47" si="377">IF(MONTH($C46+K$11-1)=MONTH($C46),IF(ISEVEN(($C46+K$11-1-$D$7)/$D$4),10.5,IF(TYPE(SEARCH(",",($C46+K$11-1-$D$7)/$D$4))+TYPE(SEARCH(",",($C46+K$11-$D$7)/$D$4))=17,"Д","В")),"---")</f>
        <v>В</v>
      </c>
      <c r="L47" s="17" t="str">
        <f t="shared" ref="L47" si="378">IF(MONTH($C46+L$11-1)=MONTH($C46),IF(ISEVEN(($C46+L$11-1-$D$7)/$D$4),10.5,IF(TYPE(SEARCH(",",($C46+L$11-1-$D$7)/$D$4))+TYPE(SEARCH(",",($C46+L$11-$D$7)/$D$4))=17,"Д","В")),"---")</f>
        <v>В</v>
      </c>
      <c r="M47" s="17" t="str">
        <f t="shared" ref="M47" si="379">IF(MONTH($C46+M$11-1)=MONTH($C46),IF(ISEVEN(($C46+M$11-1-$D$7)/$D$4),10.5,IF(TYPE(SEARCH(",",($C46+M$11-1-$D$7)/$D$4))+TYPE(SEARCH(",",($C46+M$11-$D$7)/$D$4))=17,"Д","В")),"---")</f>
        <v>В</v>
      </c>
      <c r="N47" s="17" t="str">
        <f t="shared" ref="N47" si="380">IF(MONTH($C46+N$11-1)=MONTH($C46),IF(ISEVEN(($C46+N$11-1-$D$7)/$D$4),10.5,IF(TYPE(SEARCH(",",($C46+N$11-1-$D$7)/$D$4))+TYPE(SEARCH(",",($C46+N$11-$D$7)/$D$4))=17,"Д","В")),"---")</f>
        <v>В</v>
      </c>
      <c r="O47" s="17" t="str">
        <f t="shared" ref="O47" si="381">IF(MONTH($C46+O$11-1)=MONTH($C46),IF(ISEVEN(($C46+O$11-1-$D$7)/$D$4),10.5,IF(TYPE(SEARCH(",",($C46+O$11-1-$D$7)/$D$4))+TYPE(SEARCH(",",($C46+O$11-$D$7)/$D$4))=17,"Д","В")),"---")</f>
        <v>В</v>
      </c>
      <c r="P47" s="17" t="str">
        <f t="shared" ref="P47" si="382">IF(MONTH($C46+P$11-1)=MONTH($C46),IF(ISEVEN(($C46+P$11-1-$D$7)/$D$4),10.5,IF(TYPE(SEARCH(",",($C46+P$11-1-$D$7)/$D$4))+TYPE(SEARCH(",",($C46+P$11-$D$7)/$D$4))=17,"Д","В")),"---")</f>
        <v>В</v>
      </c>
      <c r="Q47" s="17" t="str">
        <f t="shared" ref="Q47" si="383">IF(MONTH($C46+Q$11-1)=MONTH($C46),IF(ISEVEN(($C46+Q$11-1-$D$7)/$D$4),10.5,IF(TYPE(SEARCH(",",($C46+Q$11-1-$D$7)/$D$4))+TYPE(SEARCH(",",($C46+Q$11-$D$7)/$D$4))=17,"Д","В")),"---")</f>
        <v>В</v>
      </c>
      <c r="R47" s="17" t="str">
        <f t="shared" ref="R47" si="384">IF(MONTH($C46+R$11-1)=MONTH($C46),IF(ISEVEN(($C46+R$11-1-$D$7)/$D$4),10.5,IF(TYPE(SEARCH(",",($C46+R$11-1-$D$7)/$D$4))+TYPE(SEARCH(",",($C46+R$11-$D$7)/$D$4))=17,"Д","В")),"---")</f>
        <v>В</v>
      </c>
      <c r="S47" s="17" t="str">
        <f t="shared" ref="S47" si="385">IF(MONTH($C46+S$11-1)=MONTH($C46),IF(ISEVEN(($C46+S$11-1-$D$7)/$D$4),10.5,IF(TYPE(SEARCH(",",($C46+S$11-1-$D$7)/$D$4))+TYPE(SEARCH(",",($C46+S$11-$D$7)/$D$4))=17,"Д","В")),"---")</f>
        <v>В</v>
      </c>
      <c r="T47" s="17" t="str">
        <f t="shared" ref="T47" si="386">IF(MONTH($C46+T$11-1)=MONTH($C46),IF(ISEVEN(($C46+T$11-1-$D$7)/$D$4),10.5,IF(TYPE(SEARCH(",",($C46+T$11-1-$D$7)/$D$4))+TYPE(SEARCH(",",($C46+T$11-$D$7)/$D$4))=17,"Д","В")),"---")</f>
        <v>В</v>
      </c>
      <c r="U47" s="17" t="str">
        <f t="shared" ref="U47" si="387">IF(MONTH($C46+U$11-1)=MONTH($C46),IF(ISEVEN(($C46+U$11-1-$D$7)/$D$4),10.5,IF(TYPE(SEARCH(",",($C46+U$11-1-$D$7)/$D$4))+TYPE(SEARCH(",",($C46+U$11-$D$7)/$D$4))=17,"Д","В")),"---")</f>
        <v>В</v>
      </c>
      <c r="V47" s="17" t="str">
        <f t="shared" ref="V47" si="388">IF(MONTH($C46+V$11-1)=MONTH($C46),IF(ISEVEN(($C46+V$11-1-$D$7)/$D$4),10.5,IF(TYPE(SEARCH(",",($C46+V$11-1-$D$7)/$D$4))+TYPE(SEARCH(",",($C46+V$11-$D$7)/$D$4))=17,"Д","В")),"---")</f>
        <v>В</v>
      </c>
      <c r="W47" s="17" t="str">
        <f t="shared" ref="W47" si="389">IF(MONTH($C46+W$11-1)=MONTH($C46),IF(ISEVEN(($C46+W$11-1-$D$7)/$D$4),10.5,IF(TYPE(SEARCH(",",($C46+W$11-1-$D$7)/$D$4))+TYPE(SEARCH(",",($C46+W$11-$D$7)/$D$4))=17,"Д","В")),"---")</f>
        <v>В</v>
      </c>
      <c r="X47" s="17" t="str">
        <f t="shared" ref="X47" si="390">IF(MONTH($C46+X$11-1)=MONTH($C46),IF(ISEVEN(($C46+X$11-1-$D$7)/$D$4),10.5,IF(TYPE(SEARCH(",",($C46+X$11-1-$D$7)/$D$4))+TYPE(SEARCH(",",($C46+X$11-$D$7)/$D$4))=17,"Д","В")),"---")</f>
        <v>В</v>
      </c>
      <c r="Y47" s="17" t="str">
        <f t="shared" ref="Y47" si="391">IF(MONTH($C46+Y$11-1)=MONTH($C46),IF(ISEVEN(($C46+Y$11-1-$D$7)/$D$4),10.5,IF(TYPE(SEARCH(",",($C46+Y$11-1-$D$7)/$D$4))+TYPE(SEARCH(",",($C46+Y$11-$D$7)/$D$4))=17,"Д","В")),"---")</f>
        <v>В</v>
      </c>
      <c r="Z47" s="17" t="str">
        <f t="shared" ref="Z47" si="392">IF(MONTH($C46+Z$11-1)=MONTH($C46),IF(ISEVEN(($C46+Z$11-1-$D$7)/$D$4),10.5,IF(TYPE(SEARCH(",",($C46+Z$11-1-$D$7)/$D$4))+TYPE(SEARCH(",",($C46+Z$11-$D$7)/$D$4))=17,"Д","В")),"---")</f>
        <v>В</v>
      </c>
      <c r="AA47" s="17" t="str">
        <f t="shared" ref="AA47" si="393">IF(MONTH($C46+AA$11-1)=MONTH($C46),IF(ISEVEN(($C46+AA$11-1-$D$7)/$D$4),10.5,IF(TYPE(SEARCH(",",($C46+AA$11-1-$D$7)/$D$4))+TYPE(SEARCH(",",($C46+AA$11-$D$7)/$D$4))=17,"Д","В")),"---")</f>
        <v>В</v>
      </c>
      <c r="AB47" s="17" t="str">
        <f t="shared" ref="AB47" si="394">IF(MONTH($C46+AB$11-1)=MONTH($C46),IF(ISEVEN(($C46+AB$11-1-$D$7)/$D$4),10.5,IF(TYPE(SEARCH(",",($C46+AB$11-1-$D$7)/$D$4))+TYPE(SEARCH(",",($C46+AB$11-$D$7)/$D$4))=17,"Д","В")),"---")</f>
        <v>В</v>
      </c>
      <c r="AC47" s="17" t="str">
        <f t="shared" ref="AC47" si="395">IF(MONTH($C46+AC$11-1)=MONTH($C46),IF(ISEVEN(($C46+AC$11-1-$D$7)/$D$4),10.5,IF(TYPE(SEARCH(",",($C46+AC$11-1-$D$7)/$D$4))+TYPE(SEARCH(",",($C46+AC$11-$D$7)/$D$4))=17,"Д","В")),"---")</f>
        <v>В</v>
      </c>
      <c r="AD47" s="17" t="str">
        <f t="shared" ref="AD47" si="396">IF(MONTH($C46+AD$11-1)=MONTH($C46),IF(ISEVEN(($C46+AD$11-1-$D$7)/$D$4),10.5,IF(TYPE(SEARCH(",",($C46+AD$11-1-$D$7)/$D$4))+TYPE(SEARCH(",",($C46+AD$11-$D$7)/$D$4))=17,"Д","В")),"---")</f>
        <v>В</v>
      </c>
      <c r="AE47" s="17" t="str">
        <f t="shared" ref="AE47" si="397">IF(MONTH($C46+AE$11-1)=MONTH($C46),IF(ISEVEN(($C46+AE$11-1-$D$7)/$D$4),10.5,IF(TYPE(SEARCH(",",($C46+AE$11-1-$D$7)/$D$4))+TYPE(SEARCH(",",($C46+AE$11-$D$7)/$D$4))=17,"Д","В")),"---")</f>
        <v>В</v>
      </c>
      <c r="AF47" s="17" t="str">
        <f t="shared" ref="AF47" si="398">IF(MONTH($C46+AF$11-1)=MONTH($C46),IF(ISEVEN(($C46+AF$11-1-$D$7)/$D$4),10.5,IF(TYPE(SEARCH(",",($C46+AF$11-1-$D$7)/$D$4))+TYPE(SEARCH(",",($C46+AF$11-$D$7)/$D$4))=17,"Д","В")),"---")</f>
        <v>В</v>
      </c>
      <c r="AG47" s="17">
        <f t="shared" ref="AG47" si="399">IF(MONTH($C46+AG$11-1)=MONTH($C46),IF(ISEVEN(($C46+AG$11-1-$D$7)/$D$4),10.5,IF(TYPE(SEARCH(",",($C46+AG$11-1-$D$7)/$D$4))+TYPE(SEARCH(",",($C46+AG$11-$D$7)/$D$4))=17,"Д","В")),"---")</f>
        <v>10.5</v>
      </c>
      <c r="AH47" s="18">
        <f t="shared" ref="AH47:AH48" si="400">SUMPRODUCT(--ISNUMBER(C47:AG47))</f>
        <v>3</v>
      </c>
      <c r="AI47" s="19">
        <f>AH47*10.5</f>
        <v>31.5</v>
      </c>
      <c r="AJ47" s="18">
        <f t="shared" ref="AJ47:AJ48" si="401">COUNTIF(C47:AG47,"Д")</f>
        <v>0</v>
      </c>
      <c r="AK47" s="18"/>
      <c r="AL47" s="18">
        <f t="shared" ref="AL47:AL48" si="402">SUMPRODUCT(--(C47:AG47="В"))</f>
        <v>28</v>
      </c>
      <c r="AM47" s="20">
        <f>AH47+AJ47+AL47</f>
        <v>31</v>
      </c>
    </row>
    <row r="48" spans="1:39" ht="27.75" customHeight="1">
      <c r="A48" s="16" t="s">
        <v>12</v>
      </c>
      <c r="B48" s="16" t="s">
        <v>12</v>
      </c>
      <c r="C48" s="17" t="str">
        <f>IF(MONTH($C46+C$11-1)=MONTH($C46),IF(ISODD(($C46+C$11-1-$D$7)/$D$4),10.5,IF(TYPE(SEARCH(",",($C46+C$11-1-$D$7)/$D$4))+TYPE(SEARCH(",",($C46+C$11-$D$7)/$D$4))=17,"Д","В")),"---")</f>
        <v>В</v>
      </c>
      <c r="D48" s="17" t="str">
        <f t="shared" ref="D48:AG48" si="403">IF(MONTH($C46+D$11-1)=MONTH($C46),IF(ISODD(($C46+D$11-1-$D$7)/$D$4),10.5,IF(TYPE(SEARCH(",",($C46+D$11-1-$D$7)/$D$4))+TYPE(SEARCH(",",($C46+D$11-$D$7)/$D$4))=17,"Д","В")),"---")</f>
        <v>В</v>
      </c>
      <c r="E48" s="17">
        <f t="shared" si="403"/>
        <v>10.5</v>
      </c>
      <c r="F48" s="17">
        <f t="shared" si="403"/>
        <v>10.5</v>
      </c>
      <c r="G48" s="17">
        <f t="shared" si="403"/>
        <v>10.5</v>
      </c>
      <c r="H48" s="17">
        <f t="shared" si="403"/>
        <v>10.5</v>
      </c>
      <c r="I48" s="17">
        <f t="shared" si="403"/>
        <v>10.5</v>
      </c>
      <c r="J48" s="17">
        <f t="shared" si="403"/>
        <v>10.5</v>
      </c>
      <c r="K48" s="17">
        <f t="shared" si="403"/>
        <v>10.5</v>
      </c>
      <c r="L48" s="17">
        <f t="shared" si="403"/>
        <v>10.5</v>
      </c>
      <c r="M48" s="17">
        <f t="shared" si="403"/>
        <v>10.5</v>
      </c>
      <c r="N48" s="17">
        <f t="shared" si="403"/>
        <v>10.5</v>
      </c>
      <c r="O48" s="17">
        <f t="shared" si="403"/>
        <v>10.5</v>
      </c>
      <c r="P48" s="17">
        <f t="shared" si="403"/>
        <v>10.5</v>
      </c>
      <c r="Q48" s="17">
        <f t="shared" si="403"/>
        <v>10.5</v>
      </c>
      <c r="R48" s="17">
        <f t="shared" si="403"/>
        <v>10.5</v>
      </c>
      <c r="S48" s="17">
        <f t="shared" si="403"/>
        <v>10.5</v>
      </c>
      <c r="T48" s="17">
        <f t="shared" si="403"/>
        <v>10.5</v>
      </c>
      <c r="U48" s="17">
        <f t="shared" si="403"/>
        <v>10.5</v>
      </c>
      <c r="V48" s="17">
        <f t="shared" si="403"/>
        <v>10.5</v>
      </c>
      <c r="W48" s="17">
        <f t="shared" si="403"/>
        <v>10.5</v>
      </c>
      <c r="X48" s="17">
        <f t="shared" si="403"/>
        <v>10.5</v>
      </c>
      <c r="Y48" s="17">
        <f t="shared" si="403"/>
        <v>10.5</v>
      </c>
      <c r="Z48" s="17">
        <f t="shared" si="403"/>
        <v>10.5</v>
      </c>
      <c r="AA48" s="17">
        <f t="shared" si="403"/>
        <v>10.5</v>
      </c>
      <c r="AB48" s="17">
        <f t="shared" si="403"/>
        <v>10.5</v>
      </c>
      <c r="AC48" s="17">
        <f t="shared" si="403"/>
        <v>10.5</v>
      </c>
      <c r="AD48" s="17">
        <f t="shared" si="403"/>
        <v>10.5</v>
      </c>
      <c r="AE48" s="17">
        <f t="shared" si="403"/>
        <v>10.5</v>
      </c>
      <c r="AF48" s="17">
        <f t="shared" si="403"/>
        <v>10.5</v>
      </c>
      <c r="AG48" s="17" t="str">
        <f t="shared" si="403"/>
        <v>В</v>
      </c>
      <c r="AH48" s="18">
        <f t="shared" si="400"/>
        <v>28</v>
      </c>
      <c r="AI48" s="19">
        <f>AH48*10.5</f>
        <v>294</v>
      </c>
      <c r="AJ48" s="18">
        <f t="shared" si="401"/>
        <v>0</v>
      </c>
      <c r="AK48" s="18"/>
      <c r="AL48" s="18">
        <f t="shared" si="402"/>
        <v>3</v>
      </c>
      <c r="AM48" s="20">
        <f>AH48+AJ48+AL48</f>
        <v>31</v>
      </c>
    </row>
    <row r="49" spans="1:39" s="24" customFormat="1">
      <c r="A49" s="23"/>
      <c r="B49" s="23"/>
      <c r="AA49" s="24" t="str">
        <f>"ИТОГО "&amp;D3&amp;" года:"</f>
        <v>ИТОГО 2013 года:</v>
      </c>
      <c r="AH49" s="25">
        <f t="shared" ref="AH49:AJ50" si="404">+AH14+AH17+AH20+AH23+AH26+AH29+AH32+AH35+AH38+AH41+AH44+AH47</f>
        <v>169</v>
      </c>
      <c r="AI49" s="26">
        <f t="shared" si="404"/>
        <v>1774.5</v>
      </c>
      <c r="AJ49" s="25">
        <f t="shared" si="404"/>
        <v>0</v>
      </c>
      <c r="AK49" s="25"/>
      <c r="AL49" s="25">
        <f>+AL14+AL17+AL20+AL23+AL26+AL29+AL32+AL35+AL38+AL41+AL44+AL47</f>
        <v>196</v>
      </c>
      <c r="AM49" s="24">
        <f t="shared" ref="AM49:AM50" si="405">AJ49+AL49</f>
        <v>196</v>
      </c>
    </row>
    <row r="50" spans="1:39" s="24" customFormat="1">
      <c r="AH50" s="25">
        <f t="shared" si="404"/>
        <v>196</v>
      </c>
      <c r="AI50" s="26">
        <f t="shared" si="404"/>
        <v>2058</v>
      </c>
      <c r="AJ50" s="25">
        <f t="shared" si="404"/>
        <v>0</v>
      </c>
      <c r="AK50" s="25"/>
      <c r="AL50" s="25">
        <f>+AL15+AL18+AL21+AL24+AL27+AL30+AL33+AL36+AL39+AL42+AL45+AL48</f>
        <v>169</v>
      </c>
      <c r="AM50" s="24">
        <f t="shared" si="405"/>
        <v>169</v>
      </c>
    </row>
    <row r="51" spans="1:39" s="24" customFormat="1">
      <c r="AH51" s="27">
        <f>SUM(AH49:AH50)</f>
        <v>365</v>
      </c>
      <c r="AI51" s="28">
        <f>SUM(AI49:AI50)</f>
        <v>3832.5</v>
      </c>
      <c r="AJ51" s="27">
        <f>SUM(AJ49:AJ50)</f>
        <v>0</v>
      </c>
      <c r="AK51" s="27"/>
      <c r="AL51" s="27">
        <f>SUM(AL49:AL50)</f>
        <v>365</v>
      </c>
      <c r="AM51" s="24">
        <f>AJ51+AL51</f>
        <v>365</v>
      </c>
    </row>
    <row r="52" spans="1:39" s="29" customFormat="1" ht="15">
      <c r="A52" s="1"/>
      <c r="B52" s="1"/>
      <c r="C52" s="24"/>
      <c r="D52" s="24"/>
      <c r="E52" s="24"/>
      <c r="F52" s="24"/>
      <c r="G52" s="24"/>
      <c r="H52" s="24"/>
      <c r="AI52" s="35">
        <f>AH51*10.5</f>
        <v>3832.5</v>
      </c>
    </row>
    <row r="53" spans="1:39" s="31" customFormat="1">
      <c r="A53" s="30"/>
      <c r="B53" s="30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2"/>
      <c r="X53" s="30"/>
      <c r="Y53" s="32"/>
      <c r="Z53" s="32"/>
      <c r="AI53" s="34"/>
    </row>
    <row r="54" spans="1:39" s="31" customFormat="1">
      <c r="A54" s="30"/>
      <c r="B54" s="30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4"/>
      <c r="W54" s="32"/>
      <c r="Y54" s="32"/>
      <c r="Z54" s="32"/>
      <c r="AI54" s="34"/>
    </row>
    <row r="55" spans="1:39" s="31" customFormat="1">
      <c r="A55" s="30"/>
      <c r="B55" s="30"/>
      <c r="V55" s="30"/>
    </row>
    <row r="56" spans="1:39" s="31" customFormat="1" ht="28.5" customHeight="1">
      <c r="A56" s="1"/>
      <c r="B56" s="1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4"/>
      <c r="W56" s="32"/>
      <c r="X56" s="32"/>
      <c r="Y56" s="32"/>
      <c r="Z56" s="32"/>
      <c r="AI56" s="34"/>
    </row>
    <row r="57" spans="1:39" s="31" customFormat="1">
      <c r="A57" s="30"/>
      <c r="B57" s="30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4"/>
      <c r="W57" s="32"/>
      <c r="X57" s="30"/>
      <c r="Y57" s="32"/>
      <c r="Z57" s="32"/>
      <c r="AI57" s="34"/>
    </row>
    <row r="58" spans="1:39" s="31" customFormat="1">
      <c r="A58" s="30"/>
      <c r="B58" s="30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4"/>
      <c r="W58" s="32"/>
      <c r="Y58" s="32"/>
      <c r="Z58" s="32"/>
      <c r="AI58" s="34"/>
    </row>
    <row r="59" spans="1:39" s="31" customFormat="1">
      <c r="A59" s="30"/>
      <c r="B59" s="30"/>
      <c r="V59" s="30"/>
    </row>
  </sheetData>
  <mergeCells count="22">
    <mergeCell ref="C40:AG40"/>
    <mergeCell ref="C43:AG43"/>
    <mergeCell ref="C46:AG46"/>
    <mergeCell ref="C22:AG22"/>
    <mergeCell ref="C25:AG25"/>
    <mergeCell ref="C28:AG28"/>
    <mergeCell ref="C31:AG31"/>
    <mergeCell ref="C34:AG34"/>
    <mergeCell ref="C37:AG37"/>
    <mergeCell ref="AH11:AI11"/>
    <mergeCell ref="AJ11:AK11"/>
    <mergeCell ref="C12:AG12"/>
    <mergeCell ref="C13:AG13"/>
    <mergeCell ref="C16:AG16"/>
    <mergeCell ref="A11:A12"/>
    <mergeCell ref="B11:B12"/>
    <mergeCell ref="C19:AG19"/>
    <mergeCell ref="D3:F3"/>
    <mergeCell ref="D4:F4"/>
    <mergeCell ref="D5:F5"/>
    <mergeCell ref="D6:F6"/>
    <mergeCell ref="D7:F7"/>
  </mergeCells>
  <printOptions horizontalCentered="1" verticalCentered="1"/>
  <pageMargins left="0.39370078740157499" right="0.39370078740157499" top="0.62992125984252001" bottom="0.196850393700787" header="0.511811023622047" footer="0.511811023622047"/>
  <pageSetup paperSize="9" scale="4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TBA-TBA</vt:lpstr>
      <vt:lpstr>'TBA-TBA'!Print_Area</vt:lpstr>
      <vt:lpstr>'TBA-TBA'!Print_Titles</vt:lpstr>
    </vt:vector>
  </TitlesOfParts>
  <Company>Weatherford International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kovalesa</dc:creator>
  <cp:lastModifiedBy>kovalesa</cp:lastModifiedBy>
  <dcterms:created xsi:type="dcterms:W3CDTF">2012-11-14T10:39:47Z</dcterms:created>
  <dcterms:modified xsi:type="dcterms:W3CDTF">2012-11-19T13:38:11Z</dcterms:modified>
</cp:coreProperties>
</file>