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7710" yWindow="105" windowWidth="11475" windowHeight="5460"/>
  </bookViews>
  <sheets>
    <sheet name="Выдел" sheetId="1" r:id="rId1"/>
    <sheet name="Береза" sheetId="8" r:id="rId2"/>
    <sheet name="Сосна" sheetId="7" r:id="rId3"/>
    <sheet name="Бук" sheetId="4" r:id="rId4"/>
    <sheet name="Дч" sheetId="5" r:id="rId5"/>
    <sheet name="Осина" sheetId="9" r:id="rId6"/>
    <sheet name="Граб" sheetId="6" r:id="rId7"/>
    <sheet name="Олс" sheetId="10" r:id="rId8"/>
    <sheet name="Олч" sheetId="11" r:id="rId9"/>
    <sheet name="Лист1" sheetId="12" r:id="rId10"/>
  </sheets>
  <externalReferences>
    <externalReference r:id="rId11"/>
  </externalReferences>
  <definedNames>
    <definedName name="Крутизна_склона">[1]Расчет!$A$106:$A$114</definedName>
    <definedName name="_xlnm.Print_Area" localSheetId="0">Выдел!$A$1:$V$48</definedName>
  </definedNames>
  <calcPr calcId="145621"/>
</workbook>
</file>

<file path=xl/calcChain.xml><?xml version="1.0" encoding="utf-8"?>
<calcChain xmlns="http://schemas.openxmlformats.org/spreadsheetml/2006/main">
  <c r="U29" i="1" l="1"/>
  <c r="E11" i="1"/>
  <c r="D12" i="8" l="1"/>
  <c r="E12" i="8"/>
  <c r="D6" i="8"/>
  <c r="E6" i="8"/>
  <c r="D7" i="8"/>
  <c r="E7" i="8"/>
  <c r="D8" i="8"/>
  <c r="E8" i="8"/>
  <c r="D9" i="8"/>
  <c r="E9" i="8"/>
  <c r="D10" i="8"/>
  <c r="E10" i="8"/>
  <c r="D11" i="8"/>
  <c r="E11" i="8"/>
  <c r="E5" i="8"/>
  <c r="D5" i="8"/>
  <c r="N29" i="1" l="1"/>
  <c r="J29" i="1"/>
  <c r="I29" i="1"/>
  <c r="H29" i="1"/>
  <c r="G29" i="1"/>
  <c r="D2" i="11"/>
  <c r="B2" i="11"/>
  <c r="C2" i="11" s="1"/>
  <c r="A2" i="11"/>
  <c r="D2" i="10"/>
  <c r="B2" i="10"/>
  <c r="C2" i="10" s="1"/>
  <c r="A2" i="10"/>
  <c r="D2" i="6"/>
  <c r="B2" i="6"/>
  <c r="C2" i="6" s="1"/>
  <c r="A2" i="6"/>
  <c r="D2" i="9"/>
  <c r="B2" i="9"/>
  <c r="C2" i="9" s="1"/>
  <c r="A2" i="9"/>
  <c r="D2" i="5"/>
  <c r="B2" i="5"/>
  <c r="C2" i="5" s="1"/>
  <c r="A2" i="5"/>
  <c r="D2" i="4"/>
  <c r="B2" i="4"/>
  <c r="C2" i="4" s="1"/>
  <c r="A2" i="4"/>
  <c r="D2" i="7"/>
  <c r="B2" i="7"/>
  <c r="C2" i="7" s="1"/>
  <c r="A2" i="7"/>
  <c r="D2" i="8"/>
  <c r="B2" i="8"/>
  <c r="C2" i="8" s="1"/>
  <c r="A2" i="8"/>
  <c r="F184" i="1"/>
  <c r="E184" i="1"/>
  <c r="D184" i="1"/>
  <c r="F225" i="1"/>
  <c r="E225" i="1"/>
  <c r="D225" i="1"/>
  <c r="A6" i="11" l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B12" i="10"/>
  <c r="B13" i="10" s="1"/>
  <c r="B14" i="10" s="1"/>
  <c r="B15" i="10" s="1"/>
  <c r="B16" i="10" s="1"/>
  <c r="B17" i="10" s="1"/>
  <c r="B18" i="10" s="1"/>
  <c r="B6" i="10"/>
  <c r="B7" i="10" s="1"/>
  <c r="B8" i="10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B13" i="9"/>
  <c r="B14" i="9" s="1"/>
  <c r="B15" i="9" s="1"/>
  <c r="B16" i="9" s="1"/>
  <c r="B17" i="9" s="1"/>
  <c r="B18" i="9" s="1"/>
  <c r="B12" i="9"/>
  <c r="B6" i="9"/>
  <c r="B7" i="9" s="1"/>
  <c r="B8" i="9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B16" i="8"/>
  <c r="B17" i="8" s="1"/>
  <c r="B15" i="8"/>
  <c r="A15" i="8"/>
  <c r="A16" i="8" s="1"/>
  <c r="A17" i="8" s="1"/>
  <c r="A11" i="7"/>
  <c r="A12" i="7" s="1"/>
  <c r="A13" i="7" s="1"/>
  <c r="A14" i="7" s="1"/>
  <c r="A15" i="7" s="1"/>
  <c r="A16" i="7" s="1"/>
  <c r="A17" i="7" s="1"/>
  <c r="B6" i="6"/>
  <c r="B7" i="6" s="1"/>
  <c r="B8" i="6" s="1"/>
  <c r="B9" i="6" s="1"/>
  <c r="B10" i="6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B17" i="5"/>
  <c r="B18" i="5" s="1"/>
  <c r="B9" i="5"/>
  <c r="B10" i="5" s="1"/>
  <c r="B11" i="5" s="1"/>
  <c r="B12" i="5" s="1"/>
  <c r="B13" i="5" s="1"/>
  <c r="B14" i="5" s="1"/>
  <c r="B15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C10" i="4"/>
  <c r="C11" i="4" s="1"/>
  <c r="C12" i="4" s="1"/>
  <c r="C13" i="4" s="1"/>
  <c r="C14" i="4" s="1"/>
  <c r="C15" i="4" s="1"/>
  <c r="C16" i="4" s="1"/>
  <c r="C17" i="4" s="1"/>
  <c r="C6" i="4"/>
  <c r="C7" i="4" s="1"/>
  <c r="C8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V65" i="1"/>
  <c r="D14" i="1"/>
  <c r="C4" i="1"/>
  <c r="A29" i="1" s="1"/>
  <c r="A18" i="10" l="1"/>
  <c r="A19" i="10" s="1"/>
  <c r="A20" i="10" s="1"/>
  <c r="E2" i="10"/>
  <c r="F2" i="10" s="1"/>
  <c r="G2" i="10" s="1"/>
  <c r="H2" i="10"/>
  <c r="A18" i="4"/>
  <c r="A19" i="4" s="1"/>
  <c r="A20" i="4" s="1"/>
  <c r="E2" i="4"/>
  <c r="F2" i="4" s="1"/>
  <c r="G2" i="4" s="1"/>
  <c r="H2" i="4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H2" i="8"/>
  <c r="A18" i="6"/>
  <c r="A19" i="6" s="1"/>
  <c r="A20" i="6" s="1"/>
  <c r="H2" i="6"/>
  <c r="E2" i="6"/>
  <c r="F2" i="6" s="1"/>
  <c r="G2" i="6" s="1"/>
  <c r="A18" i="5"/>
  <c r="A19" i="5" s="1"/>
  <c r="A20" i="5" s="1"/>
  <c r="H2" i="5"/>
  <c r="E2" i="5"/>
  <c r="F2" i="5" s="1"/>
  <c r="G2" i="5" s="1"/>
  <c r="A18" i="7"/>
  <c r="A19" i="7" s="1"/>
  <c r="A20" i="7" s="1"/>
  <c r="A21" i="7" s="1"/>
  <c r="A22" i="7" s="1"/>
  <c r="A23" i="7" s="1"/>
  <c r="A24" i="7" s="1"/>
  <c r="A25" i="7" s="1"/>
  <c r="H2" i="7"/>
  <c r="E2" i="7"/>
  <c r="F2" i="7" s="1"/>
  <c r="G2" i="7" s="1"/>
  <c r="K14" i="1" s="1"/>
  <c r="R29" i="1" s="1"/>
  <c r="A18" i="9"/>
  <c r="A19" i="9" s="1"/>
  <c r="A20" i="9" s="1"/>
  <c r="E2" i="9"/>
  <c r="F2" i="9" s="1"/>
  <c r="G2" i="9" s="1"/>
  <c r="H2" i="9"/>
  <c r="A18" i="11"/>
  <c r="A19" i="11" s="1"/>
  <c r="A20" i="11" s="1"/>
  <c r="H2" i="11"/>
  <c r="E2" i="11"/>
  <c r="F2" i="11" s="1"/>
  <c r="G2" i="11" s="1"/>
  <c r="F6" i="8"/>
  <c r="H6" i="8" s="1"/>
  <c r="F10" i="8"/>
  <c r="H10" i="8" s="1"/>
  <c r="F5" i="8"/>
  <c r="H5" i="8" s="1"/>
  <c r="F9" i="8"/>
  <c r="H9" i="8" s="1"/>
  <c r="F8" i="8"/>
  <c r="H8" i="8" s="1"/>
  <c r="F11" i="8"/>
  <c r="H11" i="8" s="1"/>
  <c r="F7" i="8"/>
  <c r="H7" i="8" s="1"/>
  <c r="F12" i="8"/>
  <c r="H12" i="8" s="1"/>
  <c r="I14" i="1"/>
  <c r="C29" i="1"/>
  <c r="T55" i="1"/>
  <c r="T56" i="1" s="1"/>
  <c r="T57" i="1" s="1"/>
  <c r="T58" i="1" s="1"/>
  <c r="T59" i="1" s="1"/>
  <c r="T60" i="1" s="1"/>
  <c r="T61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E2" i="8" l="1"/>
  <c r="F2" i="8" s="1"/>
  <c r="G2" i="8" s="1"/>
  <c r="H13" i="8"/>
  <c r="T11" i="1" s="1"/>
  <c r="C11" i="1"/>
  <c r="T29" i="1" s="1"/>
  <c r="L29" i="1"/>
  <c r="M8" i="1" l="1"/>
  <c r="V29" i="1"/>
</calcChain>
</file>

<file path=xl/comments1.xml><?xml version="1.0" encoding="utf-8"?>
<comments xmlns="http://schemas.openxmlformats.org/spreadsheetml/2006/main">
  <authors>
    <author>Владимир</author>
  </authors>
  <commentList>
    <comment ref="M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K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U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V14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J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V16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U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V17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J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N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  <comment ref="R29" authorId="0">
      <text>
        <r>
          <rPr>
            <b/>
            <sz val="9"/>
            <color indexed="81"/>
            <rFont val="Tahoma"/>
            <family val="2"/>
            <charset val="204"/>
          </rPr>
          <t>Владимир:</t>
        </r>
        <r>
          <rPr>
            <sz val="9"/>
            <color indexed="81"/>
            <rFont val="Tahoma"/>
            <family val="2"/>
            <charset val="204"/>
          </rPr>
          <t xml:space="preserve">
НЕ ВВОДИТЬ ЗНАЧЕНИЯ</t>
        </r>
      </text>
    </comment>
  </commentList>
</comments>
</file>

<file path=xl/sharedStrings.xml><?xml version="1.0" encoding="utf-8"?>
<sst xmlns="http://schemas.openxmlformats.org/spreadsheetml/2006/main" count="1920" uniqueCount="302">
  <si>
    <t>КАРТОЧКА ТАКСАЦИИ</t>
  </si>
  <si>
    <t>ход____________________ расст.__________________________</t>
  </si>
  <si>
    <t>пункт таксации</t>
  </si>
  <si>
    <t>№ кварт.</t>
  </si>
  <si>
    <t>лес-во</t>
  </si>
  <si>
    <t>№ выд.</t>
  </si>
  <si>
    <t>Площадь, га</t>
  </si>
  <si>
    <t>Категория земель</t>
  </si>
  <si>
    <t>Хоз. кат.</t>
  </si>
  <si>
    <t>ОЗУ</t>
  </si>
  <si>
    <t>Склон</t>
  </si>
  <si>
    <t>экспоз.</t>
  </si>
  <si>
    <t>крутизн.</t>
  </si>
  <si>
    <t>ВНУМ</t>
  </si>
  <si>
    <t>Эрозия</t>
  </si>
  <si>
    <t>вид</t>
  </si>
  <si>
    <t>степень</t>
  </si>
  <si>
    <t>Порода</t>
  </si>
  <si>
    <t>Бонитет</t>
  </si>
  <si>
    <t>Тип леса</t>
  </si>
  <si>
    <t>ТЛУ</t>
  </si>
  <si>
    <t>Год вырубки</t>
  </si>
  <si>
    <t>Кол-во пней, шт/га</t>
  </si>
  <si>
    <t>всего</t>
  </si>
  <si>
    <t>сосны</t>
  </si>
  <si>
    <t>Д пней,см</t>
  </si>
  <si>
    <t>Тип вырубки</t>
  </si>
  <si>
    <t>Ярус</t>
  </si>
  <si>
    <t>Состав</t>
  </si>
  <si>
    <t>порода</t>
  </si>
  <si>
    <t>коэфф.</t>
  </si>
  <si>
    <t>А, лет</t>
  </si>
  <si>
    <t>Н, м</t>
  </si>
  <si>
    <t>Д, см</t>
  </si>
  <si>
    <t>Кл.тов.</t>
  </si>
  <si>
    <t>Происх.</t>
  </si>
  <si>
    <t>Полнота</t>
  </si>
  <si>
    <t>Запас, м.куб./га</t>
  </si>
  <si>
    <t>Захламленность</t>
  </si>
  <si>
    <t>общая</t>
  </si>
  <si>
    <t>ликвидн.</t>
  </si>
  <si>
    <t>Старый сухостой</t>
  </si>
  <si>
    <t>Текстовая запись хозраспоряжения</t>
  </si>
  <si>
    <t>Проектируемые мероприятия</t>
  </si>
  <si>
    <t>1-е</t>
  </si>
  <si>
    <t>%</t>
  </si>
  <si>
    <t>№ РТК</t>
  </si>
  <si>
    <t>2-е</t>
  </si>
  <si>
    <t>3-е</t>
  </si>
  <si>
    <t>Целевая порода</t>
  </si>
  <si>
    <t>К-во, тыс. шт.</t>
  </si>
  <si>
    <t>Коэфф.</t>
  </si>
  <si>
    <t>Оценка</t>
  </si>
  <si>
    <t>Породы</t>
  </si>
  <si>
    <t>Густота</t>
  </si>
  <si>
    <t>МАКЕТЫ ДОПОЛНИТЕЛЬНЫХ СВЕДЕНИЙ</t>
  </si>
  <si>
    <t>№</t>
  </si>
  <si>
    <t>Пункт таксации</t>
  </si>
  <si>
    <t>Ход. Расст.</t>
  </si>
  <si>
    <t>ОПИСАНИЕ УЧАСТКА (состав и возраст по породам)</t>
  </si>
  <si>
    <t>Ярус, средн. Н яруса</t>
  </si>
  <si>
    <t>Элементы леса</t>
  </si>
  <si>
    <t>Возраст</t>
  </si>
  <si>
    <t>Средние</t>
  </si>
  <si>
    <t>Н (м)</t>
  </si>
  <si>
    <t>Д (см)</t>
  </si>
  <si>
    <t>Класс товарности</t>
  </si>
  <si>
    <t>Сумма G</t>
  </si>
  <si>
    <t>Запас на 1 га сырорастущего леса</t>
  </si>
  <si>
    <t>Тип леса           ТУМ</t>
  </si>
  <si>
    <t>Хоз. распоряжение</t>
  </si>
  <si>
    <t>КРУГОВЫЕ ПЛОЩАДКИ (РЕЛАСКОПИЧЕСКИЕ)</t>
  </si>
  <si>
    <t>МОДЕЛЬНЫЕ ДЕРЕВЬЯ</t>
  </si>
  <si>
    <t>Длина дел. части</t>
  </si>
  <si>
    <t>№ пл. пор.</t>
  </si>
  <si>
    <t>Сумма</t>
  </si>
  <si>
    <t>Средн</t>
  </si>
  <si>
    <t>КС</t>
  </si>
  <si>
    <t>(Для записи таксационной характеристики прежнего лесоустройства)</t>
  </si>
  <si>
    <t>Пункт такс</t>
  </si>
  <si>
    <t>№ кварт</t>
  </si>
  <si>
    <t>01</t>
  </si>
  <si>
    <t>02</t>
  </si>
  <si>
    <t>03</t>
  </si>
  <si>
    <t>04</t>
  </si>
  <si>
    <t>05</t>
  </si>
  <si>
    <t>№ выд</t>
  </si>
  <si>
    <t>Кат. Земель</t>
  </si>
  <si>
    <t>Насаждения естественного происхождения</t>
  </si>
  <si>
    <t>Насаждения из подроста</t>
  </si>
  <si>
    <t>Насаждения, расстроенные рубками</t>
  </si>
  <si>
    <t>Насаждения в стадии реконструкции</t>
  </si>
  <si>
    <t>Насаждения с пород. Искусств.</t>
  </si>
  <si>
    <t>Насаждения с кул. Под пологом</t>
  </si>
  <si>
    <t>Культуры лесные</t>
  </si>
  <si>
    <t>Культуры, созданные реконструкцией</t>
  </si>
  <si>
    <t>Культуры видовые</t>
  </si>
  <si>
    <t>Культуры декоративные</t>
  </si>
  <si>
    <t>Культуры ландшафтные</t>
  </si>
  <si>
    <t>Культуры с кул. Под пол.</t>
  </si>
  <si>
    <t>Культуры в стадии реконструкции</t>
  </si>
  <si>
    <t>Культуры несомкнувшиеся</t>
  </si>
  <si>
    <t>Культуры несомкн. Реконстр.</t>
  </si>
  <si>
    <t>Культуры несомкн. Плантац.</t>
  </si>
  <si>
    <t>Культуры несомкн. Видовые</t>
  </si>
  <si>
    <t>Культуры несомкн. Декор.</t>
  </si>
  <si>
    <t>Культуры несомкн. Ландшафт.</t>
  </si>
  <si>
    <t>Питомник лесной</t>
  </si>
  <si>
    <t>Плантация</t>
  </si>
  <si>
    <t>Школы древесные</t>
  </si>
  <si>
    <t>Дендросад</t>
  </si>
  <si>
    <t>Теплица</t>
  </si>
  <si>
    <t>Оранжерея</t>
  </si>
  <si>
    <t>Питомник временный</t>
  </si>
  <si>
    <t>Редина</t>
  </si>
  <si>
    <t>Гарь</t>
  </si>
  <si>
    <t>Насаждение погибшее</t>
  </si>
  <si>
    <t>Ветровальник</t>
  </si>
  <si>
    <t>Лесосека</t>
  </si>
  <si>
    <t>Раскорчев. Площадь</t>
  </si>
  <si>
    <t>Вырубка</t>
  </si>
  <si>
    <t>Прогалина</t>
  </si>
  <si>
    <t>Пустырь</t>
  </si>
  <si>
    <t>Земли рекультивированные</t>
  </si>
  <si>
    <t>Ремизы</t>
  </si>
  <si>
    <t>Поляна</t>
  </si>
  <si>
    <t>Поляна для отдыха</t>
  </si>
  <si>
    <t>Пашни</t>
  </si>
  <si>
    <t>Сенокос</t>
  </si>
  <si>
    <t>Пастбище</t>
  </si>
  <si>
    <t>Выгон</t>
  </si>
  <si>
    <t>Луга субальпийские</t>
  </si>
  <si>
    <t>Скотопрогон</t>
  </si>
  <si>
    <t>Кормовые угодья</t>
  </si>
  <si>
    <t>Озеро</t>
  </si>
  <si>
    <t>Река</t>
  </si>
  <si>
    <t>Ручей</t>
  </si>
  <si>
    <t>Пруд</t>
  </si>
  <si>
    <t>Водохранилище</t>
  </si>
  <si>
    <t>Канал</t>
  </si>
  <si>
    <t>Канава мелиоративная</t>
  </si>
  <si>
    <t>Сеть коллекторная</t>
  </si>
  <si>
    <t>Старица</t>
  </si>
  <si>
    <t>Сад</t>
  </si>
  <si>
    <t>Виноградник</t>
  </si>
  <si>
    <t>Тутовник</t>
  </si>
  <si>
    <t>Ягодник культурный</t>
  </si>
  <si>
    <t>Хмельники</t>
  </si>
  <si>
    <t>Дорога железная норм. Колеи</t>
  </si>
  <si>
    <t>Дорога железная узк. Колеи</t>
  </si>
  <si>
    <t>Дорога автом. Иск. Покр.</t>
  </si>
  <si>
    <t>Дорога автом. Грунтовая</t>
  </si>
  <si>
    <t>Зимники</t>
  </si>
  <si>
    <t>Тропа</t>
  </si>
  <si>
    <t>Дорожка пешеходная</t>
  </si>
  <si>
    <t>Просеки квартальные</t>
  </si>
  <si>
    <t>Коридоры технологические</t>
  </si>
  <si>
    <t>Визиры</t>
  </si>
  <si>
    <t>Границы окружные</t>
  </si>
  <si>
    <t>Канавы (кроме мелиоративных)</t>
  </si>
  <si>
    <t>Прочие просеки</t>
  </si>
  <si>
    <t>Противопожарный разрыв</t>
  </si>
  <si>
    <t>Межполосный разрыв</t>
  </si>
  <si>
    <t>Усадьбы ведомств.</t>
  </si>
  <si>
    <t>Кордон лесной</t>
  </si>
  <si>
    <t>Усадьба частная</t>
  </si>
  <si>
    <t>Склад лесной</t>
  </si>
  <si>
    <t>Пасека</t>
  </si>
  <si>
    <t>Станция метеорологическая</t>
  </si>
  <si>
    <t>Площадка вертолётная</t>
  </si>
  <si>
    <t>Посёлок лесной</t>
  </si>
  <si>
    <t>Зимовье</t>
  </si>
  <si>
    <t>Кемпинг</t>
  </si>
  <si>
    <t>Дома отдыха</t>
  </si>
  <si>
    <t>Пионерский лагерь</t>
  </si>
  <si>
    <t>Стадион</t>
  </si>
  <si>
    <t>Спортивная площадка</t>
  </si>
  <si>
    <t>Площадка с памятниками</t>
  </si>
  <si>
    <t>Населённый пункт</t>
  </si>
  <si>
    <t>Пляж</t>
  </si>
  <si>
    <t>Стоянка транспорта</t>
  </si>
  <si>
    <t>База отдыха</t>
  </si>
  <si>
    <t>Кладбище</t>
  </si>
  <si>
    <t>Скотомогильники</t>
  </si>
  <si>
    <t>Овраги</t>
  </si>
  <si>
    <t>Балки</t>
  </si>
  <si>
    <t>Склоны крутые</t>
  </si>
  <si>
    <t>Скалы</t>
  </si>
  <si>
    <t>Россыпи каменистые</t>
  </si>
  <si>
    <t>Пески</t>
  </si>
  <si>
    <t>Болото</t>
  </si>
  <si>
    <t>Солоди</t>
  </si>
  <si>
    <t>Солонцы</t>
  </si>
  <si>
    <t>Гольцы</t>
  </si>
  <si>
    <t>Прочие земли</t>
  </si>
  <si>
    <t>Обвалы</t>
  </si>
  <si>
    <t>Осыпи</t>
  </si>
  <si>
    <t>Оползни</t>
  </si>
  <si>
    <t>Карстовые образования</t>
  </si>
  <si>
    <t>Карьеры действующие</t>
  </si>
  <si>
    <t>Линии электропередач</t>
  </si>
  <si>
    <t>Линии связи</t>
  </si>
  <si>
    <t>Газопроводы</t>
  </si>
  <si>
    <t>Нефтепроводы</t>
  </si>
  <si>
    <t>Водопроводы</t>
  </si>
  <si>
    <t>Прочие трассы</t>
  </si>
  <si>
    <t>Мусоропроводы</t>
  </si>
  <si>
    <t>Свалка мусора</t>
  </si>
  <si>
    <t>Трассы мелиоративные</t>
  </si>
  <si>
    <t>Галечники</t>
  </si>
  <si>
    <t>экспо</t>
  </si>
  <si>
    <t>крутизн</t>
  </si>
  <si>
    <t>С</t>
  </si>
  <si>
    <t>Ю</t>
  </si>
  <si>
    <t>СВ</t>
  </si>
  <si>
    <t>СЗ</t>
  </si>
  <si>
    <t>ЮВ</t>
  </si>
  <si>
    <t>ЮЗ</t>
  </si>
  <si>
    <t>СС</t>
  </si>
  <si>
    <t>ДЧП</t>
  </si>
  <si>
    <t>ДСП</t>
  </si>
  <si>
    <t>БК</t>
  </si>
  <si>
    <t>Г</t>
  </si>
  <si>
    <t>ЯО</t>
  </si>
  <si>
    <t>Гк</t>
  </si>
  <si>
    <t>КЛБ</t>
  </si>
  <si>
    <t>ББ</t>
  </si>
  <si>
    <t>БЛ</t>
  </si>
  <si>
    <t>ОС</t>
  </si>
  <si>
    <t>ОЛЧ</t>
  </si>
  <si>
    <t>ОЛС</t>
  </si>
  <si>
    <t>ИВД</t>
  </si>
  <si>
    <t>ГШ</t>
  </si>
  <si>
    <t>ОРГ</t>
  </si>
  <si>
    <t>ОРМ</t>
  </si>
  <si>
    <t>Р</t>
  </si>
  <si>
    <t>ЧШ</t>
  </si>
  <si>
    <t>ЯБ</t>
  </si>
  <si>
    <t>ЛЩ</t>
  </si>
  <si>
    <t>СМЧ</t>
  </si>
  <si>
    <t>СМЗ</t>
  </si>
  <si>
    <t>СЛ</t>
  </si>
  <si>
    <t>МЖЛ</t>
  </si>
  <si>
    <t>МЖЗ</t>
  </si>
  <si>
    <t>1 ярус древостоя</t>
  </si>
  <si>
    <t>2 ярус древостоя</t>
  </si>
  <si>
    <t>3 ярус древостоя</t>
  </si>
  <si>
    <t>Несомкн. к. непокр. площади.</t>
  </si>
  <si>
    <t>Естеств. возобновл.</t>
  </si>
  <si>
    <t>Несомкн. культ. под полог.</t>
  </si>
  <si>
    <t>Несомкн. культ. реконстр.</t>
  </si>
  <si>
    <t>Единичные деревья</t>
  </si>
  <si>
    <t>Сады</t>
  </si>
  <si>
    <t>Сухостой свежий</t>
  </si>
  <si>
    <t>Высота</t>
  </si>
  <si>
    <t>Диаметр</t>
  </si>
  <si>
    <t>Кл товарн</t>
  </si>
  <si>
    <t>Дч</t>
  </si>
  <si>
    <t>Гбк</t>
  </si>
  <si>
    <t>Гбкв</t>
  </si>
  <si>
    <t>Олс</t>
  </si>
  <si>
    <t>Олч</t>
  </si>
  <si>
    <t>Сбб</t>
  </si>
  <si>
    <t>коэфф</t>
  </si>
  <si>
    <t>сумма</t>
  </si>
  <si>
    <t>G</t>
  </si>
  <si>
    <t>M</t>
  </si>
  <si>
    <t>Д2</t>
  </si>
  <si>
    <t>С4</t>
  </si>
  <si>
    <t>Д4</t>
  </si>
  <si>
    <t>С2</t>
  </si>
  <si>
    <t>С3</t>
  </si>
  <si>
    <t>1а</t>
  </si>
  <si>
    <t>5а</t>
  </si>
  <si>
    <t>5</t>
  </si>
  <si>
    <t>3</t>
  </si>
  <si>
    <t>2</t>
  </si>
  <si>
    <t>1</t>
  </si>
  <si>
    <t>1А</t>
  </si>
  <si>
    <t>1Б</t>
  </si>
  <si>
    <t>5Б</t>
  </si>
  <si>
    <t>4</t>
  </si>
  <si>
    <t>5А</t>
  </si>
  <si>
    <t>6</t>
  </si>
  <si>
    <t>ВОЗРАСТ</t>
  </si>
  <si>
    <t>ВЫСОТА</t>
  </si>
  <si>
    <t>БОНИТЕТ</t>
  </si>
  <si>
    <t>КРУТИЗНА</t>
  </si>
  <si>
    <t>КОЭФФ</t>
  </si>
  <si>
    <t>ПОЛНОТА</t>
  </si>
  <si>
    <t>ЗАПАС</t>
  </si>
  <si>
    <t>ЗАПАС ОКРУГ</t>
  </si>
  <si>
    <t>ЗАПАС РАСЧ</t>
  </si>
  <si>
    <t>ПОДР</t>
  </si>
  <si>
    <t>ГУСТОТА</t>
  </si>
  <si>
    <t>МАКЕТ</t>
  </si>
  <si>
    <t>ПОРОДА</t>
  </si>
  <si>
    <t>ВОЗРАСТ РУБКИ</t>
  </si>
  <si>
    <t>ХОЗ.МЕРОПРИЯТИЕ</t>
  </si>
  <si>
    <t>____________________________________________________________________________________</t>
  </si>
  <si>
    <r>
      <t xml:space="preserve">Подрост             </t>
    </r>
    <r>
      <rPr>
        <b/>
        <sz val="13"/>
        <color theme="1"/>
        <rFont val="Calibri"/>
        <family val="2"/>
        <charset val="204"/>
        <scheme val="minor"/>
      </rPr>
      <t xml:space="preserve"> 31</t>
    </r>
  </si>
  <si>
    <r>
      <t xml:space="preserve">Подлесок             </t>
    </r>
    <r>
      <rPr>
        <b/>
        <sz val="13"/>
        <color theme="1"/>
        <rFont val="Calibri"/>
        <family val="2"/>
        <charset val="204"/>
        <scheme val="minor"/>
      </rPr>
      <t xml:space="preserve">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</si>
</sst>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Segoe Print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u/>
      <sz val="13"/>
      <color theme="1"/>
      <name val="Segoe Print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/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49" fontId="0" fillId="0" borderId="0" xfId="0" applyNumberForma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/>
    <xf numFmtId="0" fontId="7" fillId="0" borderId="1" xfId="0" applyFont="1" applyBorder="1" applyProtection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5;&#1076;&#1088;&#1077;&#1081;\Desktop\&#1057;&#1086;&#1089;&#1090;&#1072;&#1074;%20&#1080;%20&#1079;&#1072;&#1087;&#1072;&#1089;_&#1085;&#1086;&#1074;&#1099;&#1081;_new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Бонитет пор"/>
      <sheetName val="Бук"/>
      <sheetName val="Дч"/>
      <sheetName val="Граб"/>
      <sheetName val="Сосна"/>
      <sheetName val="Пихта"/>
      <sheetName val="Ель"/>
      <sheetName val="Береза"/>
      <sheetName val="Осина"/>
      <sheetName val="Ивд"/>
      <sheetName val="Олс"/>
      <sheetName val="Олч"/>
      <sheetName val="Бонитет сем"/>
      <sheetName val="Справочники"/>
      <sheetName val="Расчет боинтета"/>
    </sheetNames>
    <sheetDataSet>
      <sheetData sheetId="0">
        <row r="106">
          <cell r="A106">
            <v>10</v>
          </cell>
        </row>
        <row r="107">
          <cell r="A107">
            <v>15</v>
          </cell>
        </row>
        <row r="108">
          <cell r="A108">
            <v>20</v>
          </cell>
        </row>
        <row r="109">
          <cell r="A109">
            <v>25</v>
          </cell>
        </row>
        <row r="110">
          <cell r="A110">
            <v>30</v>
          </cell>
        </row>
        <row r="111">
          <cell r="A111">
            <v>35</v>
          </cell>
        </row>
        <row r="112">
          <cell r="A112">
            <v>40</v>
          </cell>
        </row>
        <row r="113">
          <cell r="A113">
            <v>45</v>
          </cell>
        </row>
        <row r="114">
          <cell r="A1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Z260"/>
  <sheetViews>
    <sheetView tabSelected="1" zoomScale="80" zoomScaleNormal="80" zoomScaleSheetLayoutView="80" zoomScalePageLayoutView="60" workbookViewId="0">
      <selection activeCell="J4" sqref="J4"/>
    </sheetView>
  </sheetViews>
  <sheetFormatPr defaultRowHeight="15" x14ac:dyDescent="0.25"/>
  <cols>
    <col min="1" max="1" width="7.140625" customWidth="1"/>
    <col min="2" max="2" width="9.140625" customWidth="1"/>
    <col min="3" max="3" width="11" customWidth="1"/>
    <col min="4" max="4" width="11.28515625" customWidth="1"/>
    <col min="5" max="5" width="9.28515625" customWidth="1"/>
    <col min="6" max="6" width="11" customWidth="1"/>
    <col min="7" max="7" width="10.28515625" customWidth="1"/>
    <col min="8" max="8" width="9.85546875" customWidth="1"/>
    <col min="9" max="9" width="9.42578125" customWidth="1"/>
    <col min="10" max="10" width="10.42578125" customWidth="1"/>
    <col min="11" max="11" width="10.85546875" customWidth="1"/>
    <col min="12" max="12" width="5.42578125" customWidth="1"/>
    <col min="13" max="13" width="7.140625" customWidth="1"/>
    <col min="20" max="20" width="9.85546875" customWidth="1"/>
    <col min="21" max="21" width="10" customWidth="1"/>
  </cols>
  <sheetData>
    <row r="1" spans="1:22" ht="28.5" x14ac:dyDescent="0.45">
      <c r="A1" s="7" t="s">
        <v>0</v>
      </c>
      <c r="L1" s="33" t="s">
        <v>78</v>
      </c>
    </row>
    <row r="3" spans="1:22" ht="17.25" x14ac:dyDescent="0.3">
      <c r="A3" s="37" t="s">
        <v>1</v>
      </c>
      <c r="B3" s="37"/>
      <c r="C3" s="37"/>
      <c r="D3" s="37"/>
      <c r="E3" s="37"/>
      <c r="F3" s="37"/>
      <c r="G3" s="37"/>
      <c r="L3" t="s">
        <v>299</v>
      </c>
    </row>
    <row r="4" spans="1:22" ht="27" x14ac:dyDescent="0.3">
      <c r="A4" s="37" t="s">
        <v>2</v>
      </c>
      <c r="B4" s="37"/>
      <c r="C4" s="38">
        <f>B8</f>
        <v>1</v>
      </c>
      <c r="D4" s="37" t="s">
        <v>3</v>
      </c>
      <c r="E4" s="38">
        <v>1</v>
      </c>
      <c r="F4" s="37" t="s">
        <v>4</v>
      </c>
      <c r="G4" s="38" t="s">
        <v>85</v>
      </c>
      <c r="L4" t="s">
        <v>299</v>
      </c>
    </row>
    <row r="6" spans="1:22" ht="39.950000000000003" customHeight="1" x14ac:dyDescent="0.25">
      <c r="A6" s="83">
        <v>1</v>
      </c>
      <c r="B6" s="84" t="s">
        <v>5</v>
      </c>
      <c r="C6" s="82" t="s">
        <v>6</v>
      </c>
      <c r="D6" s="82" t="s">
        <v>7</v>
      </c>
      <c r="E6" s="101" t="s">
        <v>8</v>
      </c>
      <c r="F6" s="82" t="s">
        <v>9</v>
      </c>
      <c r="G6" s="82" t="s">
        <v>10</v>
      </c>
      <c r="H6" s="82"/>
      <c r="I6" s="84" t="s">
        <v>13</v>
      </c>
      <c r="J6" s="84" t="s">
        <v>14</v>
      </c>
      <c r="K6" s="84"/>
      <c r="L6" s="91">
        <v>2</v>
      </c>
      <c r="M6" s="68" t="s">
        <v>43</v>
      </c>
      <c r="N6" s="69"/>
      <c r="O6" s="69"/>
      <c r="P6" s="69"/>
      <c r="Q6" s="69"/>
      <c r="R6" s="69"/>
      <c r="S6" s="70"/>
      <c r="T6" s="94" t="s">
        <v>49</v>
      </c>
      <c r="U6" s="95"/>
      <c r="V6" s="96"/>
    </row>
    <row r="7" spans="1:22" ht="39.950000000000003" customHeight="1" x14ac:dyDescent="0.25">
      <c r="A7" s="83"/>
      <c r="B7" s="100"/>
      <c r="C7" s="82"/>
      <c r="D7" s="82"/>
      <c r="E7" s="101"/>
      <c r="F7" s="82"/>
      <c r="G7" s="34" t="s">
        <v>11</v>
      </c>
      <c r="H7" s="34" t="s">
        <v>12</v>
      </c>
      <c r="I7" s="84"/>
      <c r="J7" s="34" t="s">
        <v>15</v>
      </c>
      <c r="K7" s="34" t="s">
        <v>16</v>
      </c>
      <c r="L7" s="92"/>
      <c r="M7" s="35" t="s">
        <v>44</v>
      </c>
      <c r="N7" s="35" t="s">
        <v>45</v>
      </c>
      <c r="O7" s="35" t="s">
        <v>46</v>
      </c>
      <c r="P7" s="35" t="s">
        <v>47</v>
      </c>
      <c r="Q7" s="35" t="s">
        <v>46</v>
      </c>
      <c r="R7" s="35" t="s">
        <v>48</v>
      </c>
      <c r="S7" s="35" t="s">
        <v>46</v>
      </c>
      <c r="T7" s="97"/>
      <c r="U7" s="98"/>
      <c r="V7" s="99"/>
    </row>
    <row r="8" spans="1:22" ht="24.75" x14ac:dyDescent="0.25">
      <c r="A8" s="83"/>
      <c r="B8" s="26">
        <v>1</v>
      </c>
      <c r="C8" s="26"/>
      <c r="D8" s="26">
        <v>3</v>
      </c>
      <c r="E8" s="26"/>
      <c r="F8" s="26">
        <v>3</v>
      </c>
      <c r="G8" s="26" t="s">
        <v>213</v>
      </c>
      <c r="H8" s="26">
        <v>45</v>
      </c>
      <c r="I8" s="26"/>
      <c r="J8" s="26"/>
      <c r="K8" s="26"/>
      <c r="L8" s="93"/>
      <c r="M8" s="27" t="str">
        <f>IF(OR(T11="ДВР"),8,IF(OR(T11="ГПР"),5,""))</f>
        <v/>
      </c>
      <c r="N8" s="27"/>
      <c r="O8" s="27"/>
      <c r="P8" s="27"/>
      <c r="Q8" s="27"/>
      <c r="R8" s="27"/>
      <c r="S8" s="27"/>
      <c r="T8" s="50"/>
      <c r="U8" s="88"/>
      <c r="V8" s="51"/>
    </row>
    <row r="9" spans="1:22" ht="35.1" customHeight="1" x14ac:dyDescent="0.25">
      <c r="A9" s="83">
        <v>3</v>
      </c>
      <c r="B9" s="84" t="s">
        <v>17</v>
      </c>
      <c r="C9" s="84" t="s">
        <v>18</v>
      </c>
      <c r="D9" s="84" t="s">
        <v>19</v>
      </c>
      <c r="E9" s="84" t="s">
        <v>20</v>
      </c>
      <c r="F9" s="82" t="s">
        <v>21</v>
      </c>
      <c r="G9" s="84" t="s">
        <v>22</v>
      </c>
      <c r="H9" s="84"/>
      <c r="I9" s="85" t="s">
        <v>25</v>
      </c>
      <c r="J9" s="44" t="s">
        <v>26</v>
      </c>
      <c r="K9" s="46"/>
      <c r="L9" s="83">
        <v>4</v>
      </c>
      <c r="M9" s="84" t="s">
        <v>38</v>
      </c>
      <c r="N9" s="84"/>
      <c r="O9" s="84"/>
      <c r="P9" s="84"/>
      <c r="Q9" s="44" t="s">
        <v>41</v>
      </c>
      <c r="R9" s="45"/>
      <c r="S9" s="46"/>
      <c r="T9" s="76" t="s">
        <v>42</v>
      </c>
      <c r="U9" s="89"/>
      <c r="V9" s="77"/>
    </row>
    <row r="10" spans="1:22" ht="35.1" customHeight="1" x14ac:dyDescent="0.25">
      <c r="A10" s="83"/>
      <c r="B10" s="84"/>
      <c r="C10" s="84"/>
      <c r="D10" s="84"/>
      <c r="E10" s="84"/>
      <c r="F10" s="82"/>
      <c r="G10" s="34" t="s">
        <v>23</v>
      </c>
      <c r="H10" s="34" t="s">
        <v>24</v>
      </c>
      <c r="I10" s="86"/>
      <c r="J10" s="47"/>
      <c r="K10" s="49"/>
      <c r="L10" s="83"/>
      <c r="M10" s="84" t="s">
        <v>39</v>
      </c>
      <c r="N10" s="84"/>
      <c r="O10" s="84" t="s">
        <v>40</v>
      </c>
      <c r="P10" s="84"/>
      <c r="Q10" s="47"/>
      <c r="R10" s="48"/>
      <c r="S10" s="49"/>
      <c r="T10" s="78"/>
      <c r="U10" s="90"/>
      <c r="V10" s="79"/>
    </row>
    <row r="11" spans="1:22" ht="24.75" x14ac:dyDescent="0.65">
      <c r="A11" s="83"/>
      <c r="B11" s="26" t="s">
        <v>218</v>
      </c>
      <c r="C11" s="26">
        <f>IF(I14=2,F184,IF(I14=5,F225))</f>
        <v>3</v>
      </c>
      <c r="D11" s="26"/>
      <c r="E11" s="26" t="str">
        <f>IF(D11="СС","С2",IF(D11="Дч","Д2",IF(D11="ОЛС","С4",IF(D11="ОЛЧ","Д4",IF(D11="ГБК","С2",IF(D11="ГБКВ","С3",""))))))</f>
        <v/>
      </c>
      <c r="F11" s="28"/>
      <c r="G11" s="26"/>
      <c r="H11" s="26"/>
      <c r="I11" s="26"/>
      <c r="J11" s="26"/>
      <c r="K11" s="26"/>
      <c r="L11" s="83"/>
      <c r="M11" s="50"/>
      <c r="N11" s="51"/>
      <c r="O11" s="50"/>
      <c r="P11" s="51"/>
      <c r="Q11" s="50"/>
      <c r="R11" s="88"/>
      <c r="S11" s="51"/>
      <c r="T11" s="41" t="str">
        <f>IF(OR(Береза!H13=5),"ГПР",IF(OR(Береза!H13=8),"ДВР",IF(OR(Береза!H13=0),"")))</f>
        <v/>
      </c>
      <c r="U11" s="42"/>
      <c r="V11" s="43"/>
    </row>
    <row r="12" spans="1:22" ht="24.95" customHeight="1" x14ac:dyDescent="0.25">
      <c r="A12" s="83">
        <v>10</v>
      </c>
      <c r="B12" s="84" t="s">
        <v>27</v>
      </c>
      <c r="C12" s="84" t="s">
        <v>28</v>
      </c>
      <c r="D12" s="84"/>
      <c r="E12" s="82" t="s">
        <v>31</v>
      </c>
      <c r="F12" s="82" t="s">
        <v>32</v>
      </c>
      <c r="G12" s="82" t="s">
        <v>33</v>
      </c>
      <c r="H12" s="82" t="s">
        <v>34</v>
      </c>
      <c r="I12" s="82" t="s">
        <v>35</v>
      </c>
      <c r="J12" s="82" t="s">
        <v>36</v>
      </c>
      <c r="K12" s="82" t="s">
        <v>37</v>
      </c>
      <c r="L12" s="83">
        <v>10</v>
      </c>
      <c r="M12" s="84" t="s">
        <v>27</v>
      </c>
      <c r="N12" s="84" t="s">
        <v>28</v>
      </c>
      <c r="O12" s="84"/>
      <c r="P12" s="82" t="s">
        <v>31</v>
      </c>
      <c r="Q12" s="82" t="s">
        <v>32</v>
      </c>
      <c r="R12" s="82" t="s">
        <v>33</v>
      </c>
      <c r="S12" s="82" t="s">
        <v>34</v>
      </c>
      <c r="T12" s="82" t="s">
        <v>35</v>
      </c>
      <c r="U12" s="82" t="s">
        <v>36</v>
      </c>
      <c r="V12" s="82" t="s">
        <v>37</v>
      </c>
    </row>
    <row r="13" spans="1:22" ht="24.95" customHeight="1" x14ac:dyDescent="0.25">
      <c r="A13" s="83"/>
      <c r="B13" s="84"/>
      <c r="C13" s="34" t="s">
        <v>30</v>
      </c>
      <c r="D13" s="34" t="s">
        <v>29</v>
      </c>
      <c r="E13" s="82"/>
      <c r="F13" s="82"/>
      <c r="G13" s="82"/>
      <c r="H13" s="82"/>
      <c r="I13" s="82"/>
      <c r="J13" s="82"/>
      <c r="K13" s="82"/>
      <c r="L13" s="83"/>
      <c r="M13" s="84"/>
      <c r="N13" s="34" t="s">
        <v>30</v>
      </c>
      <c r="O13" s="34" t="s">
        <v>29</v>
      </c>
      <c r="P13" s="82"/>
      <c r="Q13" s="82"/>
      <c r="R13" s="82"/>
      <c r="S13" s="82"/>
      <c r="T13" s="82"/>
      <c r="U13" s="82"/>
      <c r="V13" s="82"/>
    </row>
    <row r="14" spans="1:22" ht="35.1" customHeight="1" x14ac:dyDescent="0.65">
      <c r="A14" s="83"/>
      <c r="B14" s="26">
        <v>1</v>
      </c>
      <c r="C14" s="26">
        <v>6</v>
      </c>
      <c r="D14" s="26" t="str">
        <f>B11</f>
        <v>СС</v>
      </c>
      <c r="E14" s="26">
        <v>110</v>
      </c>
      <c r="F14" s="26">
        <v>22</v>
      </c>
      <c r="G14" s="26">
        <v>26</v>
      </c>
      <c r="H14" s="26">
        <v>3</v>
      </c>
      <c r="I14" s="26">
        <f>IF(D14="СС",2,IF(D14="ДЧП",5,IF(D14="ДСП",5,IF(D14="БК",2,IF(D14="Г",5,IF(D14="Гк",5,IF(D14="ЯО",5,IF(D14="КЛБ",2,IF(D14="ББ",5,IF(D14="БЛ",5,IF(D14="ОС",5,IF(D14="ОЛЧ",5,IF(D14="ОЛС",5,IF(D14="ИВД",5,IF(D14="ОРГ",2)))))))))))))))</f>
        <v>2</v>
      </c>
      <c r="J14" s="26">
        <v>0.89999999999999991</v>
      </c>
      <c r="K14" s="26">
        <f>IF(B11="ББ",Береза!G2,IF(B11="СС",Сосна!G2,IF(B11="ДЧП",Дч!G2,IF(B11="ДСП",Дч!G2,IF(B11="БК",Бук!G2,IF(B11="Г",Граб!G2,IF(B11="БЛ",Береза!G2,IF(B11="ОС",Осина!G2,IF(B11="ОЛЧ",Олч!G2,IF(B11="ОЛС",Олс!G2))))))))))</f>
        <v>440</v>
      </c>
      <c r="L14" s="83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ht="35.1" customHeight="1" x14ac:dyDescent="0.65">
      <c r="A15" s="83"/>
      <c r="B15" s="26"/>
      <c r="C15" s="26">
        <v>4</v>
      </c>
      <c r="D15" s="26" t="s">
        <v>218</v>
      </c>
      <c r="E15" s="26">
        <v>130</v>
      </c>
      <c r="F15" s="26">
        <v>22</v>
      </c>
      <c r="G15" s="26">
        <v>36</v>
      </c>
      <c r="H15" s="26">
        <v>2</v>
      </c>
      <c r="I15" s="29"/>
      <c r="J15" s="29"/>
      <c r="K15" s="29"/>
      <c r="L15" s="83"/>
      <c r="M15" s="30"/>
      <c r="N15" s="30"/>
      <c r="O15" s="30"/>
      <c r="P15" s="30"/>
      <c r="Q15" s="30"/>
      <c r="R15" s="30"/>
      <c r="S15" s="30"/>
      <c r="T15" s="31"/>
      <c r="U15" s="31"/>
      <c r="V15" s="30"/>
    </row>
    <row r="16" spans="1:22" ht="35.1" customHeight="1" x14ac:dyDescent="0.65">
      <c r="A16" s="83"/>
      <c r="B16" s="26"/>
      <c r="C16" s="26"/>
      <c r="D16" s="26"/>
      <c r="E16" s="26"/>
      <c r="F16" s="26"/>
      <c r="G16" s="26"/>
      <c r="H16" s="26"/>
      <c r="I16" s="29"/>
      <c r="J16" s="29"/>
      <c r="K16" s="29"/>
      <c r="L16" s="83"/>
      <c r="M16" s="30"/>
      <c r="N16" s="30"/>
      <c r="O16" s="30"/>
      <c r="P16" s="30"/>
      <c r="Q16" s="30"/>
      <c r="R16" s="30"/>
      <c r="S16" s="30"/>
      <c r="T16" s="31"/>
      <c r="U16" s="31"/>
      <c r="V16" s="30"/>
    </row>
    <row r="17" spans="1:22" ht="35.1" customHeight="1" x14ac:dyDescent="0.65">
      <c r="A17" s="83"/>
      <c r="B17" s="26"/>
      <c r="C17" s="26"/>
      <c r="D17" s="26"/>
      <c r="E17" s="26"/>
      <c r="F17" s="26"/>
      <c r="G17" s="26"/>
      <c r="H17" s="26"/>
      <c r="I17" s="29"/>
      <c r="J17" s="29"/>
      <c r="K17" s="29"/>
      <c r="L17" s="83"/>
      <c r="M17" s="30"/>
      <c r="N17" s="30"/>
      <c r="O17" s="30"/>
      <c r="P17" s="30"/>
      <c r="Q17" s="30"/>
      <c r="R17" s="30"/>
      <c r="S17" s="30"/>
      <c r="T17" s="31"/>
      <c r="U17" s="31"/>
      <c r="V17" s="30"/>
    </row>
    <row r="18" spans="1:22" ht="35.1" customHeight="1" x14ac:dyDescent="0.65">
      <c r="A18" s="83"/>
      <c r="B18" s="26"/>
      <c r="C18" s="26"/>
      <c r="D18" s="26"/>
      <c r="E18" s="26"/>
      <c r="F18" s="26"/>
      <c r="G18" s="26"/>
      <c r="H18" s="26"/>
      <c r="I18" s="29"/>
      <c r="J18" s="29"/>
      <c r="K18" s="29"/>
      <c r="L18" s="83"/>
      <c r="M18" s="30"/>
      <c r="N18" s="30"/>
      <c r="O18" s="30"/>
      <c r="P18" s="30"/>
      <c r="Q18" s="30"/>
      <c r="R18" s="30"/>
      <c r="S18" s="30"/>
      <c r="T18" s="31"/>
      <c r="U18" s="31"/>
      <c r="V18" s="30"/>
    </row>
    <row r="19" spans="1:22" ht="30" customHeight="1" x14ac:dyDescent="0.25">
      <c r="A19" s="76" t="s">
        <v>300</v>
      </c>
      <c r="B19" s="77"/>
      <c r="C19" s="68" t="s">
        <v>50</v>
      </c>
      <c r="D19" s="70"/>
      <c r="E19" s="36" t="s">
        <v>32</v>
      </c>
      <c r="F19" s="36" t="s">
        <v>31</v>
      </c>
      <c r="G19" s="36" t="s">
        <v>51</v>
      </c>
      <c r="H19" s="36" t="s">
        <v>17</v>
      </c>
      <c r="I19" s="36" t="s">
        <v>51</v>
      </c>
      <c r="J19" s="36" t="s">
        <v>17</v>
      </c>
      <c r="K19" s="36" t="s">
        <v>51</v>
      </c>
      <c r="L19" s="80" t="s">
        <v>17</v>
      </c>
      <c r="M19" s="81"/>
      <c r="N19" s="36" t="s">
        <v>52</v>
      </c>
      <c r="O19" s="76" t="s">
        <v>301</v>
      </c>
      <c r="P19" s="77"/>
      <c r="Q19" s="80" t="s">
        <v>54</v>
      </c>
      <c r="R19" s="87"/>
      <c r="S19" s="81"/>
      <c r="T19" s="80" t="s">
        <v>53</v>
      </c>
      <c r="U19" s="87"/>
      <c r="V19" s="81"/>
    </row>
    <row r="20" spans="1:22" ht="30" customHeight="1" x14ac:dyDescent="0.65">
      <c r="A20" s="78"/>
      <c r="B20" s="79"/>
      <c r="C20" s="41"/>
      <c r="D20" s="43"/>
      <c r="E20" s="30"/>
      <c r="F20" s="30"/>
      <c r="G20" s="30"/>
      <c r="H20" s="30"/>
      <c r="I20" s="30"/>
      <c r="J20" s="30"/>
      <c r="K20" s="30"/>
      <c r="L20" s="41"/>
      <c r="M20" s="43"/>
      <c r="N20" s="30"/>
      <c r="O20" s="78"/>
      <c r="P20" s="79"/>
      <c r="Q20" s="41"/>
      <c r="R20" s="42"/>
      <c r="S20" s="43"/>
      <c r="T20" s="30"/>
      <c r="U20" s="30"/>
      <c r="V20" s="30"/>
    </row>
    <row r="21" spans="1:22" x14ac:dyDescent="0.25">
      <c r="A21" s="39" t="s">
        <v>55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 ht="20.100000000000001" customHeight="1" x14ac:dyDescent="0.25">
      <c r="A23" s="3" t="s">
        <v>56</v>
      </c>
      <c r="B23" s="3">
        <v>1</v>
      </c>
      <c r="C23" s="3">
        <v>2</v>
      </c>
      <c r="D23" s="3">
        <v>3</v>
      </c>
      <c r="E23" s="3">
        <v>4</v>
      </c>
      <c r="F23" s="3">
        <v>5</v>
      </c>
      <c r="G23" s="3">
        <v>6</v>
      </c>
      <c r="H23" s="3">
        <v>7</v>
      </c>
      <c r="I23" s="3">
        <v>8</v>
      </c>
      <c r="J23" s="9"/>
      <c r="K23" s="10"/>
      <c r="L23" s="10"/>
      <c r="M23" s="11"/>
      <c r="N23" s="3" t="s">
        <v>56</v>
      </c>
      <c r="O23" s="3">
        <v>1</v>
      </c>
      <c r="P23" s="3">
        <v>2</v>
      </c>
      <c r="Q23" s="3">
        <v>3</v>
      </c>
      <c r="R23" s="3">
        <v>4</v>
      </c>
      <c r="S23" s="3">
        <v>5</v>
      </c>
      <c r="T23" s="3">
        <v>6</v>
      </c>
      <c r="U23" s="3">
        <v>7</v>
      </c>
      <c r="V23" s="3">
        <v>8</v>
      </c>
    </row>
    <row r="24" spans="1:22" ht="24.95" customHeight="1" x14ac:dyDescent="0.65">
      <c r="A24" s="30"/>
      <c r="B24" s="30"/>
      <c r="C24" s="30"/>
      <c r="D24" s="30"/>
      <c r="E24" s="30"/>
      <c r="F24" s="30"/>
      <c r="G24" s="30"/>
      <c r="H24" s="30"/>
      <c r="I24" s="30"/>
      <c r="J24" s="12"/>
      <c r="K24" s="8"/>
      <c r="L24" s="8"/>
      <c r="M24" s="13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24.95" customHeight="1" x14ac:dyDescent="0.65">
      <c r="A25" s="30"/>
      <c r="B25" s="30"/>
      <c r="C25" s="30"/>
      <c r="D25" s="30"/>
      <c r="E25" s="30"/>
      <c r="F25" s="30"/>
      <c r="G25" s="30"/>
      <c r="H25" s="30"/>
      <c r="I25" s="30"/>
      <c r="J25" s="12"/>
      <c r="K25" s="8"/>
      <c r="L25" s="8"/>
      <c r="M25" s="13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24.95" customHeight="1" x14ac:dyDescent="0.65">
      <c r="A26" s="30"/>
      <c r="B26" s="30"/>
      <c r="C26" s="30"/>
      <c r="D26" s="30"/>
      <c r="E26" s="30"/>
      <c r="F26" s="30"/>
      <c r="G26" s="30"/>
      <c r="H26" s="30"/>
      <c r="I26" s="30"/>
      <c r="J26" s="14"/>
      <c r="K26" s="15"/>
      <c r="L26" s="15"/>
      <c r="M26" s="16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39.950000000000003" customHeight="1" x14ac:dyDescent="0.25">
      <c r="A27" s="63" t="s">
        <v>57</v>
      </c>
      <c r="B27" s="63" t="s">
        <v>58</v>
      </c>
      <c r="C27" s="63" t="s">
        <v>59</v>
      </c>
      <c r="D27" s="63"/>
      <c r="E27" s="63" t="s">
        <v>60</v>
      </c>
      <c r="F27" s="64" t="s">
        <v>61</v>
      </c>
      <c r="G27" s="64" t="s">
        <v>62</v>
      </c>
      <c r="H27" s="57" t="s">
        <v>63</v>
      </c>
      <c r="I27" s="58"/>
      <c r="J27" s="59" t="s">
        <v>66</v>
      </c>
      <c r="K27" s="60"/>
      <c r="L27" s="59" t="s">
        <v>35</v>
      </c>
      <c r="M27" s="60"/>
      <c r="N27" s="53" t="s">
        <v>36</v>
      </c>
      <c r="O27" s="54"/>
      <c r="P27" s="53" t="s">
        <v>67</v>
      </c>
      <c r="Q27" s="54"/>
      <c r="R27" s="59" t="s">
        <v>68</v>
      </c>
      <c r="S27" s="60"/>
      <c r="T27" s="74" t="s">
        <v>18</v>
      </c>
      <c r="U27" s="64" t="s">
        <v>69</v>
      </c>
      <c r="V27" s="64" t="s">
        <v>70</v>
      </c>
    </row>
    <row r="28" spans="1:22" ht="39.950000000000003" customHeight="1" x14ac:dyDescent="0.25">
      <c r="A28" s="63"/>
      <c r="B28" s="63"/>
      <c r="C28" s="63"/>
      <c r="D28" s="63"/>
      <c r="E28" s="63"/>
      <c r="F28" s="65"/>
      <c r="G28" s="65"/>
      <c r="H28" s="27" t="s">
        <v>64</v>
      </c>
      <c r="I28" s="27" t="s">
        <v>65</v>
      </c>
      <c r="J28" s="61"/>
      <c r="K28" s="62"/>
      <c r="L28" s="61"/>
      <c r="M28" s="62"/>
      <c r="N28" s="55"/>
      <c r="O28" s="56"/>
      <c r="P28" s="55"/>
      <c r="Q28" s="56"/>
      <c r="R28" s="61"/>
      <c r="S28" s="62"/>
      <c r="T28" s="75"/>
      <c r="U28" s="65"/>
      <c r="V28" s="65"/>
    </row>
    <row r="29" spans="1:22" ht="35.1" customHeight="1" x14ac:dyDescent="0.25">
      <c r="A29" s="26">
        <f>C4</f>
        <v>1</v>
      </c>
      <c r="B29" s="26"/>
      <c r="C29" s="66" t="str">
        <f>CONCATENATE(C14,D14,C15,D15,C16,D16,C17,D17,C18,D18,N14,O14,N15,O15,N16,O16,N17,O17,N18,O18)</f>
        <v>6СС4СС</v>
      </c>
      <c r="D29" s="67"/>
      <c r="E29" s="26"/>
      <c r="F29" s="26"/>
      <c r="G29" s="26">
        <f>E14</f>
        <v>110</v>
      </c>
      <c r="H29" s="26">
        <f>F14</f>
        <v>22</v>
      </c>
      <c r="I29" s="26">
        <f>G14</f>
        <v>26</v>
      </c>
      <c r="J29" s="66">
        <f>H14</f>
        <v>3</v>
      </c>
      <c r="K29" s="67"/>
      <c r="L29" s="66">
        <f>I14</f>
        <v>2</v>
      </c>
      <c r="M29" s="67"/>
      <c r="N29" s="66">
        <f>J14</f>
        <v>0.89999999999999991</v>
      </c>
      <c r="O29" s="67"/>
      <c r="P29" s="66"/>
      <c r="Q29" s="67"/>
      <c r="R29" s="66">
        <f>K14</f>
        <v>440</v>
      </c>
      <c r="S29" s="67"/>
      <c r="T29" s="26">
        <f>C11</f>
        <v>3</v>
      </c>
      <c r="U29" s="26">
        <f>D11</f>
        <v>0</v>
      </c>
      <c r="V29" s="26" t="str">
        <f>T11</f>
        <v/>
      </c>
    </row>
    <row r="30" spans="1:22" ht="35.1" customHeight="1" x14ac:dyDescent="0.65">
      <c r="A30" s="30"/>
      <c r="B30" s="30"/>
      <c r="C30" s="41"/>
      <c r="D30" s="43"/>
      <c r="E30" s="30"/>
      <c r="F30" s="30"/>
      <c r="G30" s="30"/>
      <c r="H30" s="30"/>
      <c r="I30" s="30"/>
      <c r="J30" s="41"/>
      <c r="K30" s="43"/>
      <c r="L30" s="41"/>
      <c r="M30" s="43"/>
      <c r="N30" s="41"/>
      <c r="O30" s="43"/>
      <c r="P30" s="41"/>
      <c r="Q30" s="43"/>
      <c r="R30" s="41"/>
      <c r="S30" s="43"/>
      <c r="T30" s="30"/>
      <c r="U30" s="30"/>
      <c r="V30" s="30"/>
    </row>
    <row r="31" spans="1:22" ht="35.1" customHeight="1" x14ac:dyDescent="0.65">
      <c r="A31" s="30"/>
      <c r="B31" s="30"/>
      <c r="C31" s="41"/>
      <c r="D31" s="43"/>
      <c r="E31" s="30"/>
      <c r="F31" s="30"/>
      <c r="G31" s="30"/>
      <c r="H31" s="30"/>
      <c r="I31" s="30"/>
      <c r="J31" s="41"/>
      <c r="K31" s="43"/>
      <c r="L31" s="41"/>
      <c r="M31" s="43"/>
      <c r="N31" s="41"/>
      <c r="O31" s="43"/>
      <c r="P31" s="41"/>
      <c r="Q31" s="43"/>
      <c r="R31" s="41"/>
      <c r="S31" s="43"/>
      <c r="T31" s="30"/>
      <c r="U31" s="30"/>
      <c r="V31" s="30"/>
    </row>
    <row r="32" spans="1:22" ht="35.1" customHeight="1" x14ac:dyDescent="0.65">
      <c r="A32" s="30"/>
      <c r="B32" s="30"/>
      <c r="C32" s="41"/>
      <c r="D32" s="43"/>
      <c r="E32" s="30"/>
      <c r="F32" s="30"/>
      <c r="G32" s="30"/>
      <c r="H32" s="30"/>
      <c r="I32" s="30"/>
      <c r="J32" s="41"/>
      <c r="K32" s="43"/>
      <c r="L32" s="41"/>
      <c r="M32" s="43"/>
      <c r="N32" s="41"/>
      <c r="O32" s="43"/>
      <c r="P32" s="41"/>
      <c r="Q32" s="43"/>
      <c r="R32" s="41"/>
      <c r="S32" s="43"/>
      <c r="T32" s="30"/>
      <c r="U32" s="30"/>
      <c r="V32" s="30"/>
    </row>
    <row r="33" spans="1:22" ht="35.1" customHeight="1" x14ac:dyDescent="0.65">
      <c r="A33" s="30"/>
      <c r="B33" s="30"/>
      <c r="C33" s="41"/>
      <c r="D33" s="43"/>
      <c r="E33" s="30"/>
      <c r="F33" s="30"/>
      <c r="G33" s="30"/>
      <c r="H33" s="30"/>
      <c r="I33" s="30"/>
      <c r="J33" s="41"/>
      <c r="K33" s="43"/>
      <c r="L33" s="41"/>
      <c r="M33" s="43"/>
      <c r="N33" s="41"/>
      <c r="O33" s="43"/>
      <c r="P33" s="41"/>
      <c r="Q33" s="43"/>
      <c r="R33" s="41"/>
      <c r="S33" s="43"/>
      <c r="T33" s="30"/>
      <c r="U33" s="30"/>
      <c r="V33" s="30"/>
    </row>
    <row r="34" spans="1:22" ht="35.1" customHeight="1" x14ac:dyDescent="0.65">
      <c r="A34" s="30"/>
      <c r="B34" s="30"/>
      <c r="C34" s="41"/>
      <c r="D34" s="43"/>
      <c r="E34" s="30"/>
      <c r="F34" s="30"/>
      <c r="G34" s="30"/>
      <c r="H34" s="30"/>
      <c r="I34" s="30"/>
      <c r="J34" s="41"/>
      <c r="K34" s="43"/>
      <c r="L34" s="41"/>
      <c r="M34" s="43"/>
      <c r="N34" s="41"/>
      <c r="O34" s="43"/>
      <c r="P34" s="41"/>
      <c r="Q34" s="43"/>
      <c r="R34" s="41"/>
      <c r="S34" s="43"/>
      <c r="T34" s="30"/>
      <c r="U34" s="30"/>
      <c r="V34" s="30"/>
    </row>
    <row r="35" spans="1:22" ht="17.25" x14ac:dyDescent="0.3">
      <c r="A35" s="68" t="s">
        <v>72</v>
      </c>
      <c r="B35" s="69"/>
      <c r="C35" s="69"/>
      <c r="D35" s="69"/>
      <c r="E35" s="69"/>
      <c r="F35" s="70"/>
      <c r="G35" s="71" t="s">
        <v>71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3"/>
    </row>
    <row r="36" spans="1:22" ht="45.75" customHeight="1" x14ac:dyDescent="0.25">
      <c r="A36" s="57" t="s">
        <v>17</v>
      </c>
      <c r="B36" s="58"/>
      <c r="C36" s="27" t="s">
        <v>62</v>
      </c>
      <c r="D36" s="27" t="s">
        <v>64</v>
      </c>
      <c r="E36" s="27" t="s">
        <v>65</v>
      </c>
      <c r="F36" s="32" t="s">
        <v>73</v>
      </c>
      <c r="G36" s="32" t="s">
        <v>74</v>
      </c>
      <c r="H36" s="27">
        <v>1</v>
      </c>
      <c r="I36" s="27">
        <v>2</v>
      </c>
      <c r="J36" s="27">
        <v>3</v>
      </c>
      <c r="K36" s="27">
        <v>4</v>
      </c>
      <c r="L36" s="27">
        <v>5</v>
      </c>
      <c r="M36" s="27">
        <v>6</v>
      </c>
      <c r="N36" s="27">
        <v>7</v>
      </c>
      <c r="O36" s="27">
        <v>8</v>
      </c>
      <c r="P36" s="27">
        <v>9</v>
      </c>
      <c r="Q36" s="27">
        <v>10</v>
      </c>
      <c r="R36" s="27">
        <v>11</v>
      </c>
      <c r="S36" s="27" t="s">
        <v>75</v>
      </c>
      <c r="T36" s="27" t="s">
        <v>76</v>
      </c>
      <c r="U36" s="27" t="s">
        <v>77</v>
      </c>
      <c r="V36" s="27" t="s">
        <v>36</v>
      </c>
    </row>
    <row r="37" spans="1:22" ht="35.1" customHeight="1" x14ac:dyDescent="0.25">
      <c r="A37" s="50"/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5.1" customHeight="1" x14ac:dyDescent="0.25">
      <c r="A38" s="50"/>
      <c r="B38" s="5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5.1" customHeight="1" x14ac:dyDescent="0.25">
      <c r="A39" s="50"/>
      <c r="B39" s="5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5.1" customHeight="1" x14ac:dyDescent="0.25">
      <c r="A40" s="50"/>
      <c r="B40" s="51"/>
      <c r="C40" s="4"/>
      <c r="D40" s="4"/>
      <c r="E40" s="4"/>
      <c r="F40" s="4"/>
      <c r="G40" s="4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5.1" customHeight="1" x14ac:dyDescent="0.25">
      <c r="A41" s="50"/>
      <c r="B41" s="5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5.1" customHeight="1" x14ac:dyDescent="0.25">
      <c r="A42" s="50"/>
      <c r="B42" s="5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5.1" customHeight="1" x14ac:dyDescent="0.25">
      <c r="A43" s="50"/>
      <c r="B43" s="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5.1" customHeight="1" x14ac:dyDescent="0.25">
      <c r="A44" s="50"/>
      <c r="B44" s="5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5.1" customHeight="1" x14ac:dyDescent="0.25">
      <c r="A45" s="50"/>
      <c r="B45" s="5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5.1" customHeight="1" x14ac:dyDescent="0.25">
      <c r="A46" s="50"/>
      <c r="B46" s="5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5.1" customHeight="1" x14ac:dyDescent="0.25">
      <c r="A47" s="50"/>
      <c r="B47" s="5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2.25" customHeight="1" x14ac:dyDescent="0.25">
      <c r="A48" s="50"/>
      <c r="B48" s="5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4" hidden="1" x14ac:dyDescent="0.25"/>
    <row r="52" spans="1:24" hidden="1" x14ac:dyDescent="0.25">
      <c r="A52" t="s">
        <v>79</v>
      </c>
      <c r="B52" t="s">
        <v>295</v>
      </c>
      <c r="C52" t="s">
        <v>80</v>
      </c>
      <c r="D52" t="s">
        <v>4</v>
      </c>
      <c r="E52" t="s">
        <v>86</v>
      </c>
      <c r="F52" s="52" t="s">
        <v>87</v>
      </c>
      <c r="G52" s="52"/>
      <c r="H52" s="6" t="s">
        <v>9</v>
      </c>
      <c r="I52" s="6" t="s">
        <v>210</v>
      </c>
      <c r="J52" s="6" t="s">
        <v>211</v>
      </c>
      <c r="K52" s="6" t="s">
        <v>17</v>
      </c>
      <c r="L52" s="6" t="s">
        <v>62</v>
      </c>
      <c r="M52" s="6"/>
      <c r="N52" s="52" t="s">
        <v>27</v>
      </c>
      <c r="O52" s="52"/>
      <c r="P52" s="6" t="s">
        <v>254</v>
      </c>
      <c r="Q52" s="6" t="s">
        <v>255</v>
      </c>
      <c r="R52" s="6" t="s">
        <v>256</v>
      </c>
      <c r="S52" s="6" t="s">
        <v>35</v>
      </c>
      <c r="T52" s="6" t="s">
        <v>36</v>
      </c>
      <c r="U52" s="6" t="s">
        <v>19</v>
      </c>
      <c r="V52" s="6" t="s">
        <v>263</v>
      </c>
      <c r="W52" s="6" t="s">
        <v>20</v>
      </c>
      <c r="X52" s="6" t="s">
        <v>294</v>
      </c>
    </row>
    <row r="53" spans="1:24" ht="56.25" hidden="1" x14ac:dyDescent="0.25">
      <c r="A53">
        <v>1</v>
      </c>
      <c r="C53">
        <v>1</v>
      </c>
      <c r="D53" s="17" t="s">
        <v>81</v>
      </c>
      <c r="E53">
        <v>1</v>
      </c>
      <c r="F53" s="20">
        <v>3</v>
      </c>
      <c r="G53" s="21" t="s">
        <v>88</v>
      </c>
      <c r="K53" t="s">
        <v>218</v>
      </c>
      <c r="U53" t="s">
        <v>257</v>
      </c>
      <c r="W53" t="s">
        <v>267</v>
      </c>
    </row>
    <row r="54" spans="1:24" ht="25.5" hidden="1" x14ac:dyDescent="0.25">
      <c r="A54">
        <v>2</v>
      </c>
      <c r="B54">
        <v>11</v>
      </c>
      <c r="C54">
        <v>2</v>
      </c>
      <c r="D54" s="17" t="s">
        <v>82</v>
      </c>
      <c r="E54">
        <v>2</v>
      </c>
      <c r="F54" s="20">
        <v>4</v>
      </c>
      <c r="G54" s="21" t="s">
        <v>89</v>
      </c>
      <c r="H54">
        <v>3</v>
      </c>
      <c r="I54" t="s">
        <v>212</v>
      </c>
      <c r="J54">
        <v>5</v>
      </c>
      <c r="K54" t="s">
        <v>219</v>
      </c>
      <c r="L54">
        <v>1</v>
      </c>
      <c r="N54" s="22">
        <v>1</v>
      </c>
      <c r="O54" s="23" t="s">
        <v>244</v>
      </c>
      <c r="P54">
        <v>4</v>
      </c>
      <c r="Q54">
        <v>2</v>
      </c>
      <c r="R54">
        <v>1</v>
      </c>
      <c r="S54">
        <v>2</v>
      </c>
      <c r="T54">
        <v>0.3</v>
      </c>
      <c r="U54" t="s">
        <v>259</v>
      </c>
      <c r="V54">
        <v>1</v>
      </c>
      <c r="W54" t="s">
        <v>271</v>
      </c>
      <c r="X54">
        <v>1</v>
      </c>
    </row>
    <row r="55" spans="1:24" ht="33.75" hidden="1" x14ac:dyDescent="0.25">
      <c r="A55">
        <v>3</v>
      </c>
      <c r="B55">
        <v>12</v>
      </c>
      <c r="C55">
        <v>3</v>
      </c>
      <c r="D55" s="17" t="s">
        <v>83</v>
      </c>
      <c r="E55">
        <v>3</v>
      </c>
      <c r="F55" s="20">
        <v>5</v>
      </c>
      <c r="G55" s="21" t="s">
        <v>90</v>
      </c>
      <c r="H55">
        <v>14</v>
      </c>
      <c r="I55" t="s">
        <v>213</v>
      </c>
      <c r="J55">
        <v>10</v>
      </c>
      <c r="K55" t="s">
        <v>220</v>
      </c>
      <c r="L55">
        <v>2</v>
      </c>
      <c r="N55" s="22">
        <v>2</v>
      </c>
      <c r="O55" s="23" t="s">
        <v>245</v>
      </c>
      <c r="P55">
        <v>5</v>
      </c>
      <c r="Q55">
        <v>4</v>
      </c>
      <c r="R55">
        <v>2</v>
      </c>
      <c r="S55">
        <v>3</v>
      </c>
      <c r="T55">
        <f>T54+0.1</f>
        <v>0.4</v>
      </c>
      <c r="U55" t="s">
        <v>218</v>
      </c>
      <c r="V55">
        <v>2</v>
      </c>
      <c r="W55" t="s">
        <v>270</v>
      </c>
      <c r="X55">
        <v>2</v>
      </c>
    </row>
    <row r="56" spans="1:24" ht="45" hidden="1" x14ac:dyDescent="0.25">
      <c r="A56">
        <v>4</v>
      </c>
      <c r="B56">
        <v>13</v>
      </c>
      <c r="C56">
        <v>4</v>
      </c>
      <c r="D56" s="17" t="s">
        <v>84</v>
      </c>
      <c r="E56">
        <v>4</v>
      </c>
      <c r="F56" s="20">
        <v>7</v>
      </c>
      <c r="G56" s="21" t="s">
        <v>91</v>
      </c>
      <c r="H56">
        <v>16</v>
      </c>
      <c r="I56" t="s">
        <v>214</v>
      </c>
      <c r="J56">
        <v>15</v>
      </c>
      <c r="K56" t="s">
        <v>221</v>
      </c>
      <c r="L56">
        <v>3</v>
      </c>
      <c r="N56" s="22">
        <v>3</v>
      </c>
      <c r="O56" s="23" t="s">
        <v>246</v>
      </c>
      <c r="P56">
        <v>6</v>
      </c>
      <c r="Q56">
        <v>6</v>
      </c>
      <c r="R56">
        <v>3</v>
      </c>
      <c r="S56">
        <v>5</v>
      </c>
      <c r="T56">
        <f t="shared" ref="T56:T61" si="0">T55+0.1</f>
        <v>0.5</v>
      </c>
      <c r="U56" t="s">
        <v>260</v>
      </c>
      <c r="V56">
        <v>3</v>
      </c>
      <c r="W56" t="s">
        <v>268</v>
      </c>
      <c r="X56">
        <v>3</v>
      </c>
    </row>
    <row r="57" spans="1:24" ht="38.25" hidden="1" x14ac:dyDescent="0.25">
      <c r="A57">
        <v>5</v>
      </c>
      <c r="B57">
        <v>15</v>
      </c>
      <c r="C57">
        <v>5</v>
      </c>
      <c r="D57" s="17" t="s">
        <v>85</v>
      </c>
      <c r="E57">
        <v>5</v>
      </c>
      <c r="F57" s="20">
        <v>8</v>
      </c>
      <c r="G57" s="21" t="s">
        <v>92</v>
      </c>
      <c r="H57">
        <v>18</v>
      </c>
      <c r="I57" t="s">
        <v>215</v>
      </c>
      <c r="J57">
        <v>20</v>
      </c>
      <c r="K57" t="s">
        <v>222</v>
      </c>
      <c r="L57">
        <v>4</v>
      </c>
      <c r="N57" s="22">
        <v>4</v>
      </c>
      <c r="O57" s="23" t="s">
        <v>247</v>
      </c>
      <c r="P57">
        <v>7</v>
      </c>
      <c r="Q57">
        <v>8</v>
      </c>
      <c r="R57">
        <v>4</v>
      </c>
      <c r="S57">
        <v>6</v>
      </c>
      <c r="T57">
        <f t="shared" si="0"/>
        <v>0.6</v>
      </c>
      <c r="U57" t="s">
        <v>261</v>
      </c>
      <c r="V57">
        <v>4</v>
      </c>
      <c r="W57" t="s">
        <v>269</v>
      </c>
    </row>
    <row r="58" spans="1:24" ht="38.25" hidden="1" x14ac:dyDescent="0.25">
      <c r="A58">
        <v>6</v>
      </c>
      <c r="B58">
        <v>17</v>
      </c>
      <c r="C58">
        <v>6</v>
      </c>
      <c r="E58">
        <v>6</v>
      </c>
      <c r="F58" s="20">
        <v>9</v>
      </c>
      <c r="G58" s="21" t="s">
        <v>93</v>
      </c>
      <c r="H58">
        <v>19</v>
      </c>
      <c r="I58" t="s">
        <v>216</v>
      </c>
      <c r="J58">
        <v>25</v>
      </c>
      <c r="K58" t="s">
        <v>224</v>
      </c>
      <c r="L58">
        <v>5</v>
      </c>
      <c r="N58" s="22">
        <v>5</v>
      </c>
      <c r="O58" s="23" t="s">
        <v>248</v>
      </c>
      <c r="P58">
        <v>8</v>
      </c>
      <c r="Q58">
        <v>10</v>
      </c>
      <c r="T58">
        <f t="shared" si="0"/>
        <v>0.7</v>
      </c>
      <c r="U58" t="s">
        <v>262</v>
      </c>
      <c r="V58">
        <v>5</v>
      </c>
      <c r="W58" t="s">
        <v>271</v>
      </c>
    </row>
    <row r="59" spans="1:24" ht="38.25" hidden="1" x14ac:dyDescent="0.25">
      <c r="A59">
        <v>7</v>
      </c>
      <c r="B59">
        <v>18</v>
      </c>
      <c r="C59">
        <v>7</v>
      </c>
      <c r="E59">
        <v>7</v>
      </c>
      <c r="F59" s="20">
        <v>10</v>
      </c>
      <c r="G59" s="21" t="s">
        <v>94</v>
      </c>
      <c r="H59">
        <v>25</v>
      </c>
      <c r="I59" t="s">
        <v>217</v>
      </c>
      <c r="J59">
        <v>30</v>
      </c>
      <c r="K59" t="s">
        <v>223</v>
      </c>
      <c r="L59">
        <v>10</v>
      </c>
      <c r="N59" s="22">
        <v>6</v>
      </c>
      <c r="O59" s="23" t="s">
        <v>249</v>
      </c>
      <c r="P59">
        <v>9</v>
      </c>
      <c r="Q59">
        <v>12</v>
      </c>
      <c r="T59">
        <f t="shared" si="0"/>
        <v>0.79999999999999993</v>
      </c>
      <c r="U59" t="s">
        <v>258</v>
      </c>
      <c r="V59">
        <v>6</v>
      </c>
      <c r="W59" t="s">
        <v>270</v>
      </c>
    </row>
    <row r="60" spans="1:24" ht="45" hidden="1" x14ac:dyDescent="0.25">
      <c r="A60">
        <v>8</v>
      </c>
      <c r="B60">
        <v>19</v>
      </c>
      <c r="C60">
        <v>8</v>
      </c>
      <c r="E60">
        <v>8</v>
      </c>
      <c r="F60" s="20">
        <v>11</v>
      </c>
      <c r="G60" s="21" t="s">
        <v>95</v>
      </c>
      <c r="H60">
        <v>30</v>
      </c>
      <c r="J60">
        <v>35</v>
      </c>
      <c r="K60" t="s">
        <v>225</v>
      </c>
      <c r="L60">
        <f>L59+5</f>
        <v>15</v>
      </c>
      <c r="N60" s="22">
        <v>7</v>
      </c>
      <c r="O60" s="23" t="s">
        <v>250</v>
      </c>
      <c r="P60">
        <v>10</v>
      </c>
      <c r="Q60">
        <v>14</v>
      </c>
      <c r="T60">
        <f>T59+0.1</f>
        <v>0.89999999999999991</v>
      </c>
      <c r="V60">
        <v>7</v>
      </c>
    </row>
    <row r="61" spans="1:24" ht="22.5" hidden="1" x14ac:dyDescent="0.25">
      <c r="A61">
        <v>9</v>
      </c>
      <c r="B61">
        <v>20</v>
      </c>
      <c r="C61">
        <v>9</v>
      </c>
      <c r="E61">
        <v>9</v>
      </c>
      <c r="F61" s="20">
        <v>12</v>
      </c>
      <c r="G61" s="21" t="s">
        <v>96</v>
      </c>
      <c r="H61">
        <v>33</v>
      </c>
      <c r="J61">
        <v>40</v>
      </c>
      <c r="K61" t="s">
        <v>226</v>
      </c>
      <c r="L61">
        <f t="shared" ref="L61:L71" si="1">L60+5</f>
        <v>20</v>
      </c>
      <c r="N61" s="22">
        <v>8</v>
      </c>
      <c r="O61" s="23" t="s">
        <v>114</v>
      </c>
      <c r="P61">
        <v>11</v>
      </c>
      <c r="Q61">
        <v>16</v>
      </c>
      <c r="T61">
        <f t="shared" si="0"/>
        <v>0.99999999999999989</v>
      </c>
      <c r="V61">
        <v>8</v>
      </c>
    </row>
    <row r="62" spans="1:24" ht="33.75" hidden="1" x14ac:dyDescent="0.25">
      <c r="A62">
        <v>10</v>
      </c>
      <c r="B62">
        <v>22</v>
      </c>
      <c r="C62">
        <v>10</v>
      </c>
      <c r="E62">
        <v>10</v>
      </c>
      <c r="F62" s="20">
        <v>13</v>
      </c>
      <c r="G62" s="21" t="s">
        <v>97</v>
      </c>
      <c r="H62">
        <v>37</v>
      </c>
      <c r="J62">
        <v>45</v>
      </c>
      <c r="K62" t="s">
        <v>227</v>
      </c>
      <c r="L62">
        <f t="shared" si="1"/>
        <v>25</v>
      </c>
      <c r="N62" s="22">
        <v>9</v>
      </c>
      <c r="O62" s="23" t="s">
        <v>251</v>
      </c>
      <c r="P62">
        <v>12</v>
      </c>
      <c r="Q62">
        <v>18</v>
      </c>
      <c r="V62">
        <v>9</v>
      </c>
    </row>
    <row r="63" spans="1:24" ht="22.5" hidden="1" x14ac:dyDescent="0.25">
      <c r="A63">
        <v>11</v>
      </c>
      <c r="B63">
        <v>25</v>
      </c>
      <c r="C63">
        <v>11</v>
      </c>
      <c r="E63">
        <v>11</v>
      </c>
      <c r="F63" s="20">
        <v>14</v>
      </c>
      <c r="G63" s="21" t="s">
        <v>98</v>
      </c>
      <c r="H63">
        <v>38</v>
      </c>
      <c r="J63">
        <v>50</v>
      </c>
      <c r="K63" t="s">
        <v>228</v>
      </c>
      <c r="L63">
        <f t="shared" si="1"/>
        <v>30</v>
      </c>
      <c r="N63" s="22">
        <v>10</v>
      </c>
      <c r="O63" s="23" t="s">
        <v>252</v>
      </c>
      <c r="P63">
        <v>13</v>
      </c>
      <c r="Q63">
        <v>20</v>
      </c>
      <c r="V63">
        <v>10</v>
      </c>
    </row>
    <row r="64" spans="1:24" ht="25.5" hidden="1" x14ac:dyDescent="0.25">
      <c r="A64">
        <v>12</v>
      </c>
      <c r="B64">
        <v>26</v>
      </c>
      <c r="C64">
        <v>12</v>
      </c>
      <c r="E64">
        <v>12</v>
      </c>
      <c r="F64" s="20">
        <v>16</v>
      </c>
      <c r="G64" s="21" t="s">
        <v>99</v>
      </c>
      <c r="J64">
        <v>55</v>
      </c>
      <c r="K64" t="s">
        <v>229</v>
      </c>
      <c r="L64">
        <f t="shared" si="1"/>
        <v>35</v>
      </c>
      <c r="N64" s="22">
        <v>13</v>
      </c>
      <c r="O64" s="23" t="s">
        <v>253</v>
      </c>
      <c r="P64">
        <v>14</v>
      </c>
      <c r="Q64">
        <v>22</v>
      </c>
      <c r="V64" t="s">
        <v>264</v>
      </c>
    </row>
    <row r="65" spans="1:22" ht="45" hidden="1" x14ac:dyDescent="0.25">
      <c r="A65">
        <v>13</v>
      </c>
      <c r="B65">
        <v>27</v>
      </c>
      <c r="C65">
        <v>13</v>
      </c>
      <c r="E65">
        <v>13</v>
      </c>
      <c r="F65" s="20">
        <v>17</v>
      </c>
      <c r="G65" s="21" t="s">
        <v>100</v>
      </c>
      <c r="J65">
        <v>60</v>
      </c>
      <c r="K65" t="s">
        <v>230</v>
      </c>
      <c r="L65">
        <f t="shared" si="1"/>
        <v>40</v>
      </c>
      <c r="P65">
        <v>15</v>
      </c>
      <c r="Q65">
        <v>24</v>
      </c>
      <c r="V65">
        <f>SUM(C14:C18)</f>
        <v>10</v>
      </c>
    </row>
    <row r="66" spans="1:22" ht="33.75" hidden="1" x14ac:dyDescent="0.25">
      <c r="A66">
        <v>14</v>
      </c>
      <c r="B66">
        <v>23</v>
      </c>
      <c r="C66">
        <v>14</v>
      </c>
      <c r="E66">
        <v>14</v>
      </c>
      <c r="F66" s="20">
        <v>31</v>
      </c>
      <c r="G66" s="21" t="s">
        <v>101</v>
      </c>
      <c r="K66" t="s">
        <v>231</v>
      </c>
      <c r="L66">
        <f t="shared" si="1"/>
        <v>45</v>
      </c>
      <c r="P66">
        <v>16</v>
      </c>
      <c r="Q66">
        <v>26</v>
      </c>
    </row>
    <row r="67" spans="1:22" ht="33.75" hidden="1" x14ac:dyDescent="0.25">
      <c r="A67">
        <v>15</v>
      </c>
      <c r="C67">
        <v>15</v>
      </c>
      <c r="E67">
        <v>15</v>
      </c>
      <c r="F67" s="20">
        <v>32</v>
      </c>
      <c r="G67" s="21" t="s">
        <v>102</v>
      </c>
      <c r="K67" t="s">
        <v>232</v>
      </c>
      <c r="L67">
        <f t="shared" si="1"/>
        <v>50</v>
      </c>
      <c r="P67">
        <v>17</v>
      </c>
      <c r="Q67">
        <v>28</v>
      </c>
    </row>
    <row r="68" spans="1:22" ht="33.75" hidden="1" x14ac:dyDescent="0.25">
      <c r="A68">
        <v>16</v>
      </c>
      <c r="C68">
        <v>16</v>
      </c>
      <c r="E68">
        <v>16</v>
      </c>
      <c r="F68" s="20">
        <v>33</v>
      </c>
      <c r="G68" s="21" t="s">
        <v>103</v>
      </c>
      <c r="K68" t="s">
        <v>233</v>
      </c>
      <c r="L68">
        <f t="shared" si="1"/>
        <v>55</v>
      </c>
      <c r="P68">
        <v>18</v>
      </c>
      <c r="Q68">
        <v>30</v>
      </c>
    </row>
    <row r="69" spans="1:22" ht="33.75" hidden="1" x14ac:dyDescent="0.25">
      <c r="A69">
        <v>17</v>
      </c>
      <c r="C69">
        <v>17</v>
      </c>
      <c r="E69">
        <v>17</v>
      </c>
      <c r="F69" s="20">
        <v>34</v>
      </c>
      <c r="G69" s="21" t="s">
        <v>104</v>
      </c>
      <c r="K69" t="s">
        <v>234</v>
      </c>
      <c r="L69">
        <f t="shared" si="1"/>
        <v>60</v>
      </c>
      <c r="P69">
        <v>19</v>
      </c>
      <c r="Q69">
        <v>32</v>
      </c>
    </row>
    <row r="70" spans="1:22" ht="33.75" hidden="1" x14ac:dyDescent="0.25">
      <c r="A70">
        <v>18</v>
      </c>
      <c r="C70">
        <v>18</v>
      </c>
      <c r="E70">
        <v>18</v>
      </c>
      <c r="F70" s="20">
        <v>35</v>
      </c>
      <c r="G70" s="21" t="s">
        <v>105</v>
      </c>
      <c r="K70" t="s">
        <v>235</v>
      </c>
      <c r="L70">
        <f t="shared" si="1"/>
        <v>65</v>
      </c>
      <c r="P70">
        <v>20</v>
      </c>
      <c r="Q70">
        <v>36</v>
      </c>
    </row>
    <row r="71" spans="1:22" ht="33.75" hidden="1" x14ac:dyDescent="0.25">
      <c r="A71">
        <v>19</v>
      </c>
      <c r="C71">
        <v>19</v>
      </c>
      <c r="E71">
        <v>19</v>
      </c>
      <c r="F71" s="20">
        <v>36</v>
      </c>
      <c r="G71" s="21" t="s">
        <v>106</v>
      </c>
      <c r="K71" t="s">
        <v>236</v>
      </c>
      <c r="L71">
        <f t="shared" si="1"/>
        <v>70</v>
      </c>
      <c r="P71">
        <v>21</v>
      </c>
      <c r="Q71">
        <v>40</v>
      </c>
    </row>
    <row r="72" spans="1:22" ht="22.5" hidden="1" x14ac:dyDescent="0.25">
      <c r="A72">
        <v>20</v>
      </c>
      <c r="C72">
        <v>20</v>
      </c>
      <c r="E72">
        <v>20</v>
      </c>
      <c r="F72" s="20">
        <v>40</v>
      </c>
      <c r="G72" s="21" t="s">
        <v>107</v>
      </c>
      <c r="K72" t="s">
        <v>237</v>
      </c>
      <c r="L72">
        <f>L71+10</f>
        <v>80</v>
      </c>
      <c r="P72">
        <v>22</v>
      </c>
      <c r="Q72">
        <v>44</v>
      </c>
    </row>
    <row r="73" spans="1:22" hidden="1" x14ac:dyDescent="0.25">
      <c r="A73">
        <v>21</v>
      </c>
      <c r="C73">
        <v>21</v>
      </c>
      <c r="E73">
        <v>21</v>
      </c>
      <c r="F73" s="20">
        <v>41</v>
      </c>
      <c r="G73" s="21" t="s">
        <v>108</v>
      </c>
      <c r="K73" t="s">
        <v>238</v>
      </c>
      <c r="L73">
        <f t="shared" ref="L73:L93" si="2">L72+10</f>
        <v>90</v>
      </c>
      <c r="P73">
        <v>23</v>
      </c>
      <c r="Q73">
        <v>48</v>
      </c>
    </row>
    <row r="74" spans="1:22" ht="22.5" hidden="1" x14ac:dyDescent="0.25">
      <c r="A74">
        <v>22</v>
      </c>
      <c r="C74">
        <v>22</v>
      </c>
      <c r="E74">
        <v>22</v>
      </c>
      <c r="F74" s="20">
        <v>42</v>
      </c>
      <c r="G74" s="21" t="s">
        <v>109</v>
      </c>
      <c r="K74" t="s">
        <v>239</v>
      </c>
      <c r="L74">
        <f t="shared" si="2"/>
        <v>100</v>
      </c>
      <c r="P74">
        <v>24</v>
      </c>
      <c r="Q74">
        <v>52</v>
      </c>
    </row>
    <row r="75" spans="1:22" hidden="1" x14ac:dyDescent="0.25">
      <c r="A75">
        <v>23</v>
      </c>
      <c r="C75">
        <v>23</v>
      </c>
      <c r="E75">
        <v>23</v>
      </c>
      <c r="F75" s="20">
        <v>43</v>
      </c>
      <c r="G75" s="21" t="s">
        <v>110</v>
      </c>
      <c r="K75" t="s">
        <v>240</v>
      </c>
      <c r="L75">
        <f t="shared" si="2"/>
        <v>110</v>
      </c>
      <c r="P75">
        <v>25</v>
      </c>
      <c r="Q75">
        <v>56</v>
      </c>
    </row>
    <row r="76" spans="1:22" hidden="1" x14ac:dyDescent="0.25">
      <c r="A76">
        <v>24</v>
      </c>
      <c r="C76">
        <v>24</v>
      </c>
      <c r="E76">
        <v>24</v>
      </c>
      <c r="F76" s="20">
        <v>44</v>
      </c>
      <c r="G76" s="21" t="s">
        <v>111</v>
      </c>
      <c r="K76" t="s">
        <v>241</v>
      </c>
      <c r="L76">
        <f t="shared" si="2"/>
        <v>120</v>
      </c>
      <c r="P76">
        <v>26</v>
      </c>
      <c r="Q76">
        <v>60</v>
      </c>
    </row>
    <row r="77" spans="1:22" hidden="1" x14ac:dyDescent="0.25">
      <c r="A77">
        <v>25</v>
      </c>
      <c r="C77">
        <v>25</v>
      </c>
      <c r="E77">
        <v>25</v>
      </c>
      <c r="F77" s="20">
        <v>45</v>
      </c>
      <c r="G77" s="21" t="s">
        <v>112</v>
      </c>
      <c r="K77" t="s">
        <v>242</v>
      </c>
      <c r="L77">
        <f t="shared" si="2"/>
        <v>130</v>
      </c>
      <c r="P77">
        <v>27</v>
      </c>
      <c r="Q77">
        <v>64</v>
      </c>
    </row>
    <row r="78" spans="1:22" ht="22.5" hidden="1" x14ac:dyDescent="0.25">
      <c r="A78">
        <v>26</v>
      </c>
      <c r="C78">
        <v>26</v>
      </c>
      <c r="E78">
        <v>26</v>
      </c>
      <c r="F78" s="20">
        <v>46</v>
      </c>
      <c r="G78" s="21" t="s">
        <v>113</v>
      </c>
      <c r="K78" t="s">
        <v>243</v>
      </c>
      <c r="L78">
        <f t="shared" si="2"/>
        <v>140</v>
      </c>
      <c r="P78">
        <v>28</v>
      </c>
      <c r="Q78">
        <v>68</v>
      </c>
    </row>
    <row r="79" spans="1:22" hidden="1" x14ac:dyDescent="0.25">
      <c r="A79">
        <v>27</v>
      </c>
      <c r="C79">
        <v>27</v>
      </c>
      <c r="E79">
        <v>27</v>
      </c>
      <c r="F79" s="20">
        <v>52</v>
      </c>
      <c r="G79" s="21" t="s">
        <v>114</v>
      </c>
      <c r="L79">
        <f t="shared" si="2"/>
        <v>150</v>
      </c>
      <c r="P79">
        <v>29</v>
      </c>
      <c r="Q79">
        <v>72</v>
      </c>
    </row>
    <row r="80" spans="1:22" hidden="1" x14ac:dyDescent="0.25">
      <c r="A80">
        <v>28</v>
      </c>
      <c r="C80">
        <v>28</v>
      </c>
      <c r="E80">
        <v>28</v>
      </c>
      <c r="F80" s="20">
        <v>53</v>
      </c>
      <c r="G80" s="21" t="s">
        <v>115</v>
      </c>
      <c r="L80">
        <f t="shared" si="2"/>
        <v>160</v>
      </c>
      <c r="P80">
        <v>30</v>
      </c>
      <c r="Q80">
        <v>76</v>
      </c>
    </row>
    <row r="81" spans="1:17" ht="22.5" hidden="1" x14ac:dyDescent="0.25">
      <c r="A81">
        <v>29</v>
      </c>
      <c r="C81">
        <v>29</v>
      </c>
      <c r="E81">
        <v>29</v>
      </c>
      <c r="F81" s="20">
        <v>54</v>
      </c>
      <c r="G81" s="21" t="s">
        <v>116</v>
      </c>
      <c r="L81">
        <f t="shared" si="2"/>
        <v>170</v>
      </c>
      <c r="P81">
        <v>31</v>
      </c>
      <c r="Q81">
        <v>80</v>
      </c>
    </row>
    <row r="82" spans="1:17" ht="22.5" hidden="1" x14ac:dyDescent="0.25">
      <c r="A82">
        <v>30</v>
      </c>
      <c r="C82">
        <v>30</v>
      </c>
      <c r="E82">
        <v>30</v>
      </c>
      <c r="F82" s="20">
        <v>55</v>
      </c>
      <c r="G82" s="21" t="s">
        <v>117</v>
      </c>
      <c r="L82">
        <f t="shared" si="2"/>
        <v>180</v>
      </c>
      <c r="P82">
        <v>32</v>
      </c>
      <c r="Q82">
        <v>84</v>
      </c>
    </row>
    <row r="83" spans="1:17" hidden="1" x14ac:dyDescent="0.25">
      <c r="A83">
        <v>31</v>
      </c>
      <c r="C83">
        <v>31</v>
      </c>
      <c r="E83">
        <v>31</v>
      </c>
      <c r="F83" s="20">
        <v>57</v>
      </c>
      <c r="G83" s="21" t="s">
        <v>118</v>
      </c>
      <c r="L83">
        <f t="shared" si="2"/>
        <v>190</v>
      </c>
      <c r="P83">
        <v>33</v>
      </c>
      <c r="Q83">
        <v>88</v>
      </c>
    </row>
    <row r="84" spans="1:17" ht="22.5" hidden="1" x14ac:dyDescent="0.25">
      <c r="A84">
        <v>32</v>
      </c>
      <c r="C84">
        <v>32</v>
      </c>
      <c r="E84">
        <v>32</v>
      </c>
      <c r="F84" s="20">
        <v>58</v>
      </c>
      <c r="G84" s="21" t="s">
        <v>119</v>
      </c>
      <c r="L84">
        <f t="shared" si="2"/>
        <v>200</v>
      </c>
      <c r="P84">
        <v>34</v>
      </c>
      <c r="Q84">
        <v>92</v>
      </c>
    </row>
    <row r="85" spans="1:17" hidden="1" x14ac:dyDescent="0.25">
      <c r="A85">
        <v>33</v>
      </c>
      <c r="C85">
        <v>33</v>
      </c>
      <c r="E85">
        <v>33</v>
      </c>
      <c r="F85" s="20">
        <v>59</v>
      </c>
      <c r="G85" s="21" t="s">
        <v>120</v>
      </c>
      <c r="L85">
        <f t="shared" si="2"/>
        <v>210</v>
      </c>
    </row>
    <row r="86" spans="1:17" hidden="1" x14ac:dyDescent="0.25">
      <c r="A86">
        <v>34</v>
      </c>
      <c r="C86">
        <v>34</v>
      </c>
      <c r="E86">
        <v>34</v>
      </c>
      <c r="F86" s="20">
        <v>60</v>
      </c>
      <c r="G86" s="21" t="s">
        <v>121</v>
      </c>
      <c r="L86">
        <f t="shared" si="2"/>
        <v>220</v>
      </c>
    </row>
    <row r="87" spans="1:17" hidden="1" x14ac:dyDescent="0.25">
      <c r="A87">
        <v>35</v>
      </c>
      <c r="C87">
        <v>35</v>
      </c>
      <c r="E87">
        <v>35</v>
      </c>
      <c r="F87" s="20">
        <v>61</v>
      </c>
      <c r="G87" s="21" t="s">
        <v>122</v>
      </c>
      <c r="L87">
        <f t="shared" si="2"/>
        <v>230</v>
      </c>
    </row>
    <row r="88" spans="1:17" ht="33.75" hidden="1" x14ac:dyDescent="0.25">
      <c r="A88">
        <v>36</v>
      </c>
      <c r="C88">
        <v>36</v>
      </c>
      <c r="E88">
        <v>36</v>
      </c>
      <c r="F88" s="20">
        <v>62</v>
      </c>
      <c r="G88" s="21" t="s">
        <v>123</v>
      </c>
      <c r="L88">
        <f t="shared" si="2"/>
        <v>240</v>
      </c>
    </row>
    <row r="89" spans="1:17" hidden="1" x14ac:dyDescent="0.25">
      <c r="A89">
        <v>37</v>
      </c>
      <c r="C89">
        <v>37</v>
      </c>
      <c r="E89">
        <v>37</v>
      </c>
      <c r="F89" s="20">
        <v>70</v>
      </c>
      <c r="G89" s="21" t="s">
        <v>124</v>
      </c>
      <c r="L89">
        <f t="shared" si="2"/>
        <v>250</v>
      </c>
    </row>
    <row r="90" spans="1:17" hidden="1" x14ac:dyDescent="0.25">
      <c r="A90">
        <v>38</v>
      </c>
      <c r="C90">
        <v>38</v>
      </c>
      <c r="E90">
        <v>38</v>
      </c>
      <c r="F90" s="20">
        <v>71</v>
      </c>
      <c r="G90" s="21" t="s">
        <v>125</v>
      </c>
      <c r="L90">
        <f t="shared" si="2"/>
        <v>260</v>
      </c>
    </row>
    <row r="91" spans="1:17" ht="22.5" hidden="1" x14ac:dyDescent="0.25">
      <c r="A91">
        <v>39</v>
      </c>
      <c r="C91">
        <v>39</v>
      </c>
      <c r="E91">
        <v>39</v>
      </c>
      <c r="F91" s="20">
        <v>72</v>
      </c>
      <c r="G91" s="21" t="s">
        <v>126</v>
      </c>
      <c r="L91">
        <f t="shared" si="2"/>
        <v>270</v>
      </c>
    </row>
    <row r="92" spans="1:17" hidden="1" x14ac:dyDescent="0.25">
      <c r="A92">
        <v>40</v>
      </c>
      <c r="C92">
        <v>40</v>
      </c>
      <c r="E92">
        <v>40</v>
      </c>
      <c r="F92" s="20">
        <v>82</v>
      </c>
      <c r="G92" s="21" t="s">
        <v>127</v>
      </c>
      <c r="L92">
        <f t="shared" si="2"/>
        <v>280</v>
      </c>
    </row>
    <row r="93" spans="1:17" hidden="1" x14ac:dyDescent="0.25">
      <c r="A93">
        <v>41</v>
      </c>
      <c r="C93">
        <v>41</v>
      </c>
      <c r="E93">
        <v>41</v>
      </c>
      <c r="F93" s="20">
        <v>83</v>
      </c>
      <c r="G93" s="21" t="s">
        <v>128</v>
      </c>
      <c r="L93">
        <f t="shared" si="2"/>
        <v>290</v>
      </c>
    </row>
    <row r="94" spans="1:17" hidden="1" x14ac:dyDescent="0.25">
      <c r="A94">
        <v>42</v>
      </c>
      <c r="C94">
        <v>42</v>
      </c>
      <c r="E94">
        <v>42</v>
      </c>
      <c r="F94" s="20">
        <v>84</v>
      </c>
      <c r="G94" s="21" t="s">
        <v>129</v>
      </c>
    </row>
    <row r="95" spans="1:17" hidden="1" x14ac:dyDescent="0.25">
      <c r="A95">
        <v>43</v>
      </c>
      <c r="C95">
        <v>43</v>
      </c>
      <c r="E95">
        <v>43</v>
      </c>
      <c r="F95" s="20">
        <v>85</v>
      </c>
      <c r="G95" s="21" t="s">
        <v>130</v>
      </c>
    </row>
    <row r="96" spans="1:17" ht="33.75" hidden="1" x14ac:dyDescent="0.25">
      <c r="A96">
        <v>44</v>
      </c>
      <c r="C96">
        <v>44</v>
      </c>
      <c r="E96">
        <v>44</v>
      </c>
      <c r="F96" s="20">
        <v>86</v>
      </c>
      <c r="G96" s="21" t="s">
        <v>131</v>
      </c>
    </row>
    <row r="97" spans="1:7" hidden="1" x14ac:dyDescent="0.25">
      <c r="A97">
        <v>45</v>
      </c>
      <c r="C97">
        <v>45</v>
      </c>
      <c r="E97">
        <v>45</v>
      </c>
      <c r="F97" s="20">
        <v>87</v>
      </c>
      <c r="G97" s="21" t="s">
        <v>132</v>
      </c>
    </row>
    <row r="98" spans="1:7" ht="22.5" hidden="1" x14ac:dyDescent="0.25">
      <c r="A98">
        <v>46</v>
      </c>
      <c r="C98">
        <v>46</v>
      </c>
      <c r="E98">
        <v>46</v>
      </c>
      <c r="F98" s="20">
        <v>90</v>
      </c>
      <c r="G98" s="21" t="s">
        <v>133</v>
      </c>
    </row>
    <row r="99" spans="1:7" hidden="1" x14ac:dyDescent="0.25">
      <c r="A99">
        <v>47</v>
      </c>
      <c r="C99">
        <v>47</v>
      </c>
      <c r="E99">
        <v>47</v>
      </c>
      <c r="F99" s="20">
        <v>101</v>
      </c>
      <c r="G99" s="21" t="s">
        <v>134</v>
      </c>
    </row>
    <row r="100" spans="1:7" hidden="1" x14ac:dyDescent="0.25">
      <c r="A100">
        <v>48</v>
      </c>
      <c r="C100">
        <v>48</v>
      </c>
      <c r="E100">
        <v>48</v>
      </c>
      <c r="F100" s="20">
        <v>102</v>
      </c>
      <c r="G100" s="21" t="s">
        <v>135</v>
      </c>
    </row>
    <row r="101" spans="1:7" hidden="1" x14ac:dyDescent="0.25">
      <c r="A101">
        <v>49</v>
      </c>
      <c r="C101">
        <v>49</v>
      </c>
      <c r="E101">
        <v>49</v>
      </c>
      <c r="F101" s="20">
        <v>103</v>
      </c>
      <c r="G101" s="21" t="s">
        <v>136</v>
      </c>
    </row>
    <row r="102" spans="1:7" hidden="1" x14ac:dyDescent="0.25">
      <c r="A102">
        <v>50</v>
      </c>
      <c r="C102">
        <v>50</v>
      </c>
      <c r="E102">
        <v>50</v>
      </c>
      <c r="F102" s="20">
        <v>104</v>
      </c>
      <c r="G102" s="21" t="s">
        <v>137</v>
      </c>
    </row>
    <row r="103" spans="1:7" ht="22.5" hidden="1" x14ac:dyDescent="0.25">
      <c r="A103">
        <v>51</v>
      </c>
      <c r="C103">
        <v>51</v>
      </c>
      <c r="E103">
        <v>51</v>
      </c>
      <c r="F103" s="20">
        <v>105</v>
      </c>
      <c r="G103" s="21" t="s">
        <v>138</v>
      </c>
    </row>
    <row r="104" spans="1:7" hidden="1" x14ac:dyDescent="0.25">
      <c r="A104">
        <v>52</v>
      </c>
      <c r="C104">
        <v>52</v>
      </c>
      <c r="E104">
        <v>52</v>
      </c>
      <c r="F104" s="20">
        <v>106</v>
      </c>
      <c r="G104" s="21" t="s">
        <v>139</v>
      </c>
    </row>
    <row r="105" spans="1:7" ht="33.75" hidden="1" x14ac:dyDescent="0.25">
      <c r="A105">
        <v>53</v>
      </c>
      <c r="C105">
        <v>53</v>
      </c>
      <c r="E105">
        <v>53</v>
      </c>
      <c r="F105" s="20">
        <v>107</v>
      </c>
      <c r="G105" s="21" t="s">
        <v>140</v>
      </c>
    </row>
    <row r="106" spans="1:7" ht="22.5" hidden="1" x14ac:dyDescent="0.25">
      <c r="A106">
        <v>54</v>
      </c>
      <c r="C106">
        <v>54</v>
      </c>
      <c r="E106">
        <v>54</v>
      </c>
      <c r="F106" s="20">
        <v>108</v>
      </c>
      <c r="G106" s="21" t="s">
        <v>141</v>
      </c>
    </row>
    <row r="107" spans="1:7" hidden="1" x14ac:dyDescent="0.25">
      <c r="A107">
        <v>55</v>
      </c>
      <c r="C107">
        <v>55</v>
      </c>
      <c r="E107">
        <v>55</v>
      </c>
      <c r="F107" s="20">
        <v>109</v>
      </c>
      <c r="G107" s="21" t="s">
        <v>142</v>
      </c>
    </row>
    <row r="108" spans="1:7" hidden="1" x14ac:dyDescent="0.25">
      <c r="A108">
        <v>56</v>
      </c>
      <c r="C108">
        <v>56</v>
      </c>
      <c r="E108">
        <v>56</v>
      </c>
      <c r="F108" s="20">
        <v>110</v>
      </c>
      <c r="G108" s="21" t="s">
        <v>143</v>
      </c>
    </row>
    <row r="109" spans="1:7" hidden="1" x14ac:dyDescent="0.25">
      <c r="A109">
        <v>57</v>
      </c>
      <c r="C109">
        <v>57</v>
      </c>
      <c r="E109">
        <v>57</v>
      </c>
      <c r="F109" s="20">
        <v>111</v>
      </c>
      <c r="G109" s="21" t="s">
        <v>144</v>
      </c>
    </row>
    <row r="110" spans="1:7" hidden="1" x14ac:dyDescent="0.25">
      <c r="A110">
        <v>58</v>
      </c>
      <c r="C110">
        <v>58</v>
      </c>
      <c r="E110">
        <v>58</v>
      </c>
      <c r="F110" s="20">
        <v>112</v>
      </c>
      <c r="G110" s="21" t="s">
        <v>145</v>
      </c>
    </row>
    <row r="111" spans="1:7" ht="22.5" hidden="1" x14ac:dyDescent="0.25">
      <c r="A111">
        <v>59</v>
      </c>
      <c r="C111">
        <v>59</v>
      </c>
      <c r="E111">
        <v>59</v>
      </c>
      <c r="F111" s="20">
        <v>115</v>
      </c>
      <c r="G111" s="21" t="s">
        <v>146</v>
      </c>
    </row>
    <row r="112" spans="1:7" hidden="1" x14ac:dyDescent="0.25">
      <c r="A112">
        <v>60</v>
      </c>
      <c r="C112">
        <v>60</v>
      </c>
      <c r="E112">
        <v>60</v>
      </c>
      <c r="F112" s="20">
        <v>116</v>
      </c>
      <c r="G112" s="21" t="s">
        <v>147</v>
      </c>
    </row>
    <row r="113" spans="1:7" ht="33.75" hidden="1" x14ac:dyDescent="0.25">
      <c r="A113">
        <v>61</v>
      </c>
      <c r="C113">
        <v>61</v>
      </c>
      <c r="E113">
        <v>61</v>
      </c>
      <c r="F113" s="20">
        <v>121</v>
      </c>
      <c r="G113" s="21" t="s">
        <v>148</v>
      </c>
    </row>
    <row r="114" spans="1:7" ht="33.75" hidden="1" x14ac:dyDescent="0.25">
      <c r="A114">
        <v>62</v>
      </c>
      <c r="C114">
        <v>62</v>
      </c>
      <c r="E114">
        <v>62</v>
      </c>
      <c r="F114" s="20">
        <v>122</v>
      </c>
      <c r="G114" s="21" t="s">
        <v>149</v>
      </c>
    </row>
    <row r="115" spans="1:7" ht="33.75" hidden="1" x14ac:dyDescent="0.25">
      <c r="A115">
        <v>63</v>
      </c>
      <c r="C115">
        <v>63</v>
      </c>
      <c r="E115">
        <v>63</v>
      </c>
      <c r="F115" s="20">
        <v>123</v>
      </c>
      <c r="G115" s="21" t="s">
        <v>150</v>
      </c>
    </row>
    <row r="116" spans="1:7" ht="33.75" hidden="1" x14ac:dyDescent="0.25">
      <c r="A116">
        <v>64</v>
      </c>
      <c r="C116">
        <v>64</v>
      </c>
      <c r="E116">
        <v>64</v>
      </c>
      <c r="F116" s="20">
        <v>125</v>
      </c>
      <c r="G116" s="21" t="s">
        <v>151</v>
      </c>
    </row>
    <row r="117" spans="1:7" hidden="1" x14ac:dyDescent="0.25">
      <c r="A117">
        <v>65</v>
      </c>
      <c r="C117">
        <v>65</v>
      </c>
      <c r="E117">
        <v>65</v>
      </c>
      <c r="F117" s="20">
        <v>126</v>
      </c>
      <c r="G117" s="21" t="s">
        <v>152</v>
      </c>
    </row>
    <row r="118" spans="1:7" hidden="1" x14ac:dyDescent="0.25">
      <c r="A118">
        <v>66</v>
      </c>
      <c r="C118">
        <v>66</v>
      </c>
      <c r="E118">
        <v>66</v>
      </c>
      <c r="F118" s="20">
        <v>127</v>
      </c>
      <c r="G118" s="21" t="s">
        <v>153</v>
      </c>
    </row>
    <row r="119" spans="1:7" ht="22.5" hidden="1" x14ac:dyDescent="0.25">
      <c r="A119">
        <v>67</v>
      </c>
      <c r="C119">
        <v>67</v>
      </c>
      <c r="E119">
        <v>67</v>
      </c>
      <c r="F119" s="20">
        <v>128</v>
      </c>
      <c r="G119" s="21" t="s">
        <v>154</v>
      </c>
    </row>
    <row r="120" spans="1:7" ht="22.5" hidden="1" x14ac:dyDescent="0.25">
      <c r="A120">
        <v>68</v>
      </c>
      <c r="C120">
        <v>68</v>
      </c>
      <c r="E120">
        <v>68</v>
      </c>
      <c r="F120" s="20">
        <v>129</v>
      </c>
      <c r="G120" s="21" t="s">
        <v>155</v>
      </c>
    </row>
    <row r="121" spans="1:7" ht="33.75" hidden="1" x14ac:dyDescent="0.25">
      <c r="A121">
        <v>69</v>
      </c>
      <c r="C121">
        <v>69</v>
      </c>
      <c r="E121">
        <v>69</v>
      </c>
      <c r="F121" s="20">
        <v>130</v>
      </c>
      <c r="G121" s="21" t="s">
        <v>156</v>
      </c>
    </row>
    <row r="122" spans="1:7" hidden="1" x14ac:dyDescent="0.25">
      <c r="A122">
        <v>70</v>
      </c>
      <c r="C122">
        <v>70</v>
      </c>
      <c r="E122">
        <v>70</v>
      </c>
      <c r="F122" s="20">
        <v>131</v>
      </c>
      <c r="G122" s="21" t="s">
        <v>157</v>
      </c>
    </row>
    <row r="123" spans="1:7" ht="22.5" hidden="1" x14ac:dyDescent="0.25">
      <c r="A123">
        <v>71</v>
      </c>
      <c r="C123">
        <v>71</v>
      </c>
      <c r="E123">
        <v>71</v>
      </c>
      <c r="F123" s="20">
        <v>132</v>
      </c>
      <c r="G123" s="21" t="s">
        <v>158</v>
      </c>
    </row>
    <row r="124" spans="1:7" ht="45" hidden="1" x14ac:dyDescent="0.25">
      <c r="A124">
        <v>72</v>
      </c>
      <c r="C124">
        <v>72</v>
      </c>
      <c r="E124">
        <v>72</v>
      </c>
      <c r="F124" s="20">
        <v>133</v>
      </c>
      <c r="G124" s="21" t="s">
        <v>159</v>
      </c>
    </row>
    <row r="125" spans="1:7" ht="22.5" hidden="1" x14ac:dyDescent="0.25">
      <c r="A125">
        <v>73</v>
      </c>
      <c r="C125">
        <v>73</v>
      </c>
      <c r="E125">
        <v>73</v>
      </c>
      <c r="F125" s="20">
        <v>134</v>
      </c>
      <c r="G125" s="21" t="s">
        <v>160</v>
      </c>
    </row>
    <row r="126" spans="1:7" ht="33.75" hidden="1" x14ac:dyDescent="0.25">
      <c r="A126">
        <v>74</v>
      </c>
      <c r="C126">
        <v>74</v>
      </c>
      <c r="E126">
        <v>74</v>
      </c>
      <c r="F126" s="20">
        <v>140</v>
      </c>
      <c r="G126" s="21" t="s">
        <v>161</v>
      </c>
    </row>
    <row r="127" spans="1:7" ht="22.5" hidden="1" x14ac:dyDescent="0.25">
      <c r="A127">
        <v>75</v>
      </c>
      <c r="C127">
        <v>75</v>
      </c>
      <c r="E127">
        <v>75</v>
      </c>
      <c r="F127" s="20">
        <v>141</v>
      </c>
      <c r="G127" s="21" t="s">
        <v>162</v>
      </c>
    </row>
    <row r="128" spans="1:7" ht="22.5" hidden="1" x14ac:dyDescent="0.25">
      <c r="A128">
        <v>76</v>
      </c>
      <c r="C128">
        <v>76</v>
      </c>
      <c r="E128">
        <v>76</v>
      </c>
      <c r="F128" s="20">
        <v>161</v>
      </c>
      <c r="G128" s="21" t="s">
        <v>163</v>
      </c>
    </row>
    <row r="129" spans="1:7" ht="22.5" hidden="1" x14ac:dyDescent="0.25">
      <c r="A129">
        <v>77</v>
      </c>
      <c r="C129">
        <v>77</v>
      </c>
      <c r="E129">
        <v>77</v>
      </c>
      <c r="F129" s="20">
        <v>162</v>
      </c>
      <c r="G129" s="21" t="s">
        <v>164</v>
      </c>
    </row>
    <row r="130" spans="1:7" ht="22.5" hidden="1" x14ac:dyDescent="0.25">
      <c r="A130">
        <v>78</v>
      </c>
      <c r="C130">
        <v>78</v>
      </c>
      <c r="E130">
        <v>78</v>
      </c>
      <c r="F130" s="20">
        <v>163</v>
      </c>
      <c r="G130" s="21" t="s">
        <v>165</v>
      </c>
    </row>
    <row r="131" spans="1:7" hidden="1" x14ac:dyDescent="0.25">
      <c r="A131">
        <v>79</v>
      </c>
      <c r="C131">
        <v>79</v>
      </c>
      <c r="E131">
        <v>79</v>
      </c>
      <c r="F131" s="20">
        <v>164</v>
      </c>
      <c r="G131" s="21" t="s">
        <v>166</v>
      </c>
    </row>
    <row r="132" spans="1:7" hidden="1" x14ac:dyDescent="0.25">
      <c r="A132">
        <v>80</v>
      </c>
      <c r="C132">
        <v>80</v>
      </c>
      <c r="E132">
        <v>80</v>
      </c>
      <c r="F132" s="20">
        <v>165</v>
      </c>
      <c r="G132" s="21" t="s">
        <v>167</v>
      </c>
    </row>
    <row r="133" spans="1:7" ht="33.75" hidden="1" x14ac:dyDescent="0.25">
      <c r="A133">
        <v>81</v>
      </c>
      <c r="C133">
        <v>81</v>
      </c>
      <c r="E133">
        <v>81</v>
      </c>
      <c r="F133" s="20">
        <v>166</v>
      </c>
      <c r="G133" s="21" t="s">
        <v>168</v>
      </c>
    </row>
    <row r="134" spans="1:7" ht="22.5" hidden="1" x14ac:dyDescent="0.25">
      <c r="A134">
        <v>82</v>
      </c>
      <c r="C134">
        <v>82</v>
      </c>
      <c r="E134">
        <v>82</v>
      </c>
      <c r="F134" s="20">
        <v>167</v>
      </c>
      <c r="G134" s="21" t="s">
        <v>169</v>
      </c>
    </row>
    <row r="135" spans="1:7" ht="22.5" hidden="1" x14ac:dyDescent="0.25">
      <c r="A135">
        <v>83</v>
      </c>
      <c r="C135">
        <v>83</v>
      </c>
      <c r="E135">
        <v>83</v>
      </c>
      <c r="F135" s="20">
        <v>168</v>
      </c>
      <c r="G135" s="21" t="s">
        <v>170</v>
      </c>
    </row>
    <row r="136" spans="1:7" hidden="1" x14ac:dyDescent="0.25">
      <c r="A136">
        <v>84</v>
      </c>
      <c r="C136">
        <v>84</v>
      </c>
      <c r="E136">
        <v>84</v>
      </c>
      <c r="F136" s="20">
        <v>169</v>
      </c>
      <c r="G136" s="21" t="s">
        <v>171</v>
      </c>
    </row>
    <row r="137" spans="1:7" hidden="1" x14ac:dyDescent="0.25">
      <c r="A137">
        <v>85</v>
      </c>
      <c r="C137">
        <v>85</v>
      </c>
      <c r="E137">
        <v>85</v>
      </c>
      <c r="F137" s="20">
        <v>170</v>
      </c>
      <c r="G137" s="21" t="s">
        <v>172</v>
      </c>
    </row>
    <row r="138" spans="1:7" hidden="1" x14ac:dyDescent="0.25">
      <c r="A138">
        <v>86</v>
      </c>
      <c r="C138">
        <v>86</v>
      </c>
      <c r="E138">
        <v>86</v>
      </c>
      <c r="F138" s="20">
        <v>171</v>
      </c>
      <c r="G138" s="21" t="s">
        <v>173</v>
      </c>
    </row>
    <row r="139" spans="1:7" ht="22.5" hidden="1" x14ac:dyDescent="0.25">
      <c r="A139">
        <v>87</v>
      </c>
      <c r="C139">
        <v>87</v>
      </c>
      <c r="E139">
        <v>87</v>
      </c>
      <c r="F139" s="20">
        <v>172</v>
      </c>
      <c r="G139" s="21" t="s">
        <v>174</v>
      </c>
    </row>
    <row r="140" spans="1:7" hidden="1" x14ac:dyDescent="0.25">
      <c r="A140">
        <v>88</v>
      </c>
      <c r="C140">
        <v>88</v>
      </c>
      <c r="E140">
        <v>88</v>
      </c>
      <c r="F140" s="20">
        <v>176</v>
      </c>
      <c r="G140" s="21" t="s">
        <v>175</v>
      </c>
    </row>
    <row r="141" spans="1:7" ht="22.5" hidden="1" x14ac:dyDescent="0.25">
      <c r="A141">
        <v>89</v>
      </c>
      <c r="C141">
        <v>89</v>
      </c>
      <c r="E141">
        <v>89</v>
      </c>
      <c r="F141" s="20">
        <v>177</v>
      </c>
      <c r="G141" s="21" t="s">
        <v>176</v>
      </c>
    </row>
    <row r="142" spans="1:7" ht="22.5" hidden="1" x14ac:dyDescent="0.25">
      <c r="A142">
        <v>90</v>
      </c>
      <c r="C142">
        <v>90</v>
      </c>
      <c r="E142">
        <v>90</v>
      </c>
      <c r="F142" s="20">
        <v>178</v>
      </c>
      <c r="G142" s="21" t="s">
        <v>177</v>
      </c>
    </row>
    <row r="143" spans="1:7" ht="22.5" hidden="1" x14ac:dyDescent="0.25">
      <c r="A143">
        <v>91</v>
      </c>
      <c r="C143">
        <v>91</v>
      </c>
      <c r="E143">
        <v>91</v>
      </c>
      <c r="F143" s="20">
        <v>179</v>
      </c>
      <c r="G143" s="21" t="s">
        <v>178</v>
      </c>
    </row>
    <row r="144" spans="1:7" hidden="1" x14ac:dyDescent="0.25">
      <c r="A144">
        <v>92</v>
      </c>
      <c r="C144">
        <v>92</v>
      </c>
      <c r="E144">
        <v>92</v>
      </c>
      <c r="F144" s="20">
        <v>182</v>
      </c>
      <c r="G144" s="21" t="s">
        <v>179</v>
      </c>
    </row>
    <row r="145" spans="1:7" ht="22.5" hidden="1" x14ac:dyDescent="0.25">
      <c r="A145">
        <v>93</v>
      </c>
      <c r="C145">
        <v>93</v>
      </c>
      <c r="E145">
        <v>93</v>
      </c>
      <c r="F145" s="20">
        <v>183</v>
      </c>
      <c r="G145" s="21" t="s">
        <v>180</v>
      </c>
    </row>
    <row r="146" spans="1:7" hidden="1" x14ac:dyDescent="0.25">
      <c r="A146">
        <v>94</v>
      </c>
      <c r="C146">
        <v>94</v>
      </c>
      <c r="E146">
        <v>94</v>
      </c>
      <c r="F146" s="20">
        <v>184</v>
      </c>
      <c r="G146" s="21" t="s">
        <v>181</v>
      </c>
    </row>
    <row r="147" spans="1:7" hidden="1" x14ac:dyDescent="0.25">
      <c r="A147">
        <v>95</v>
      </c>
      <c r="C147">
        <v>95</v>
      </c>
      <c r="E147">
        <v>95</v>
      </c>
      <c r="F147" s="20">
        <v>185</v>
      </c>
      <c r="G147" s="21" t="s">
        <v>182</v>
      </c>
    </row>
    <row r="148" spans="1:7" ht="22.5" hidden="1" x14ac:dyDescent="0.25">
      <c r="A148">
        <v>96</v>
      </c>
      <c r="C148">
        <v>96</v>
      </c>
      <c r="E148">
        <v>96</v>
      </c>
      <c r="F148" s="20">
        <v>187</v>
      </c>
      <c r="G148" s="21" t="s">
        <v>183</v>
      </c>
    </row>
    <row r="149" spans="1:7" hidden="1" x14ac:dyDescent="0.25">
      <c r="A149">
        <v>97</v>
      </c>
      <c r="C149">
        <v>97</v>
      </c>
      <c r="E149">
        <v>97</v>
      </c>
      <c r="F149" s="20">
        <v>211</v>
      </c>
      <c r="G149" s="21" t="s">
        <v>184</v>
      </c>
    </row>
    <row r="150" spans="1:7" hidden="1" x14ac:dyDescent="0.25">
      <c r="A150">
        <v>98</v>
      </c>
      <c r="C150">
        <v>98</v>
      </c>
      <c r="E150">
        <v>98</v>
      </c>
      <c r="F150" s="20">
        <v>212</v>
      </c>
      <c r="G150" s="21" t="s">
        <v>185</v>
      </c>
    </row>
    <row r="151" spans="1:7" ht="22.5" hidden="1" x14ac:dyDescent="0.25">
      <c r="A151">
        <v>99</v>
      </c>
      <c r="C151">
        <v>99</v>
      </c>
      <c r="E151">
        <v>99</v>
      </c>
      <c r="F151" s="20">
        <v>213</v>
      </c>
      <c r="G151" s="21" t="s">
        <v>186</v>
      </c>
    </row>
    <row r="152" spans="1:7" hidden="1" x14ac:dyDescent="0.25">
      <c r="A152">
        <v>100</v>
      </c>
      <c r="C152">
        <v>100</v>
      </c>
      <c r="E152">
        <v>100</v>
      </c>
      <c r="F152" s="20">
        <v>214</v>
      </c>
      <c r="G152" s="21" t="s">
        <v>187</v>
      </c>
    </row>
    <row r="153" spans="1:7" ht="22.5" hidden="1" x14ac:dyDescent="0.25">
      <c r="A153">
        <v>101</v>
      </c>
      <c r="E153">
        <v>101</v>
      </c>
      <c r="F153" s="20">
        <v>215</v>
      </c>
      <c r="G153" s="21" t="s">
        <v>188</v>
      </c>
    </row>
    <row r="154" spans="1:7" hidden="1" x14ac:dyDescent="0.25">
      <c r="A154">
        <v>102</v>
      </c>
      <c r="E154">
        <v>102</v>
      </c>
      <c r="F154" s="20">
        <v>216</v>
      </c>
      <c r="G154" s="21" t="s">
        <v>189</v>
      </c>
    </row>
    <row r="155" spans="1:7" hidden="1" x14ac:dyDescent="0.25">
      <c r="A155">
        <v>103</v>
      </c>
      <c r="E155">
        <v>103</v>
      </c>
      <c r="F155" s="20">
        <v>217</v>
      </c>
      <c r="G155" s="21" t="s">
        <v>190</v>
      </c>
    </row>
    <row r="156" spans="1:7" hidden="1" x14ac:dyDescent="0.25">
      <c r="A156">
        <v>104</v>
      </c>
      <c r="E156">
        <v>104</v>
      </c>
      <c r="F156" s="20">
        <v>220</v>
      </c>
      <c r="G156" s="21" t="s">
        <v>191</v>
      </c>
    </row>
    <row r="157" spans="1:7" hidden="1" x14ac:dyDescent="0.25">
      <c r="A157">
        <v>105</v>
      </c>
      <c r="E157">
        <v>105</v>
      </c>
      <c r="F157" s="20">
        <v>221</v>
      </c>
      <c r="G157" s="21" t="s">
        <v>192</v>
      </c>
    </row>
    <row r="158" spans="1:7" hidden="1" x14ac:dyDescent="0.25">
      <c r="A158">
        <v>106</v>
      </c>
      <c r="E158">
        <v>106</v>
      </c>
      <c r="F158" s="20">
        <v>222</v>
      </c>
      <c r="G158" s="21" t="s">
        <v>193</v>
      </c>
    </row>
    <row r="159" spans="1:7" ht="22.5" hidden="1" x14ac:dyDescent="0.25">
      <c r="A159">
        <v>107</v>
      </c>
      <c r="E159">
        <v>107</v>
      </c>
      <c r="F159" s="20">
        <v>224</v>
      </c>
      <c r="G159" s="21" t="s">
        <v>194</v>
      </c>
    </row>
    <row r="160" spans="1:7" hidden="1" x14ac:dyDescent="0.25">
      <c r="A160">
        <v>108</v>
      </c>
      <c r="E160">
        <v>108</v>
      </c>
      <c r="F160" s="20">
        <v>227</v>
      </c>
      <c r="G160" s="21" t="s">
        <v>195</v>
      </c>
    </row>
    <row r="161" spans="1:7" hidden="1" x14ac:dyDescent="0.25">
      <c r="A161">
        <v>109</v>
      </c>
      <c r="E161">
        <v>109</v>
      </c>
      <c r="F161" s="20">
        <v>230</v>
      </c>
      <c r="G161" s="21" t="s">
        <v>196</v>
      </c>
    </row>
    <row r="162" spans="1:7" hidden="1" x14ac:dyDescent="0.25">
      <c r="A162">
        <v>110</v>
      </c>
      <c r="E162">
        <v>110</v>
      </c>
      <c r="F162" s="20">
        <v>231</v>
      </c>
      <c r="G162" s="21" t="s">
        <v>197</v>
      </c>
    </row>
    <row r="163" spans="1:7" ht="22.5" hidden="1" x14ac:dyDescent="0.25">
      <c r="A163">
        <v>111</v>
      </c>
      <c r="E163">
        <v>111</v>
      </c>
      <c r="F163" s="20">
        <v>232</v>
      </c>
      <c r="G163" s="21" t="s">
        <v>198</v>
      </c>
    </row>
    <row r="164" spans="1:7" ht="22.5" hidden="1" x14ac:dyDescent="0.25">
      <c r="A164">
        <v>112</v>
      </c>
      <c r="E164">
        <v>112</v>
      </c>
      <c r="F164" s="20">
        <v>240</v>
      </c>
      <c r="G164" s="21" t="s">
        <v>199</v>
      </c>
    </row>
    <row r="165" spans="1:7" ht="33.75" hidden="1" x14ac:dyDescent="0.25">
      <c r="A165">
        <v>113</v>
      </c>
      <c r="E165">
        <v>113</v>
      </c>
      <c r="F165" s="20">
        <v>248</v>
      </c>
      <c r="G165" s="21" t="s">
        <v>200</v>
      </c>
    </row>
    <row r="166" spans="1:7" hidden="1" x14ac:dyDescent="0.25">
      <c r="A166">
        <v>114</v>
      </c>
      <c r="E166">
        <v>114</v>
      </c>
      <c r="F166" s="20">
        <v>249</v>
      </c>
      <c r="G166" s="21" t="s">
        <v>201</v>
      </c>
    </row>
    <row r="167" spans="1:7" hidden="1" x14ac:dyDescent="0.25">
      <c r="A167">
        <v>115</v>
      </c>
      <c r="E167">
        <v>115</v>
      </c>
      <c r="F167" s="20">
        <v>250</v>
      </c>
      <c r="G167" s="21" t="s">
        <v>202</v>
      </c>
    </row>
    <row r="168" spans="1:7" ht="22.5" hidden="1" x14ac:dyDescent="0.25">
      <c r="A168">
        <v>116</v>
      </c>
      <c r="E168">
        <v>116</v>
      </c>
      <c r="F168" s="20">
        <v>251</v>
      </c>
      <c r="G168" s="21" t="s">
        <v>203</v>
      </c>
    </row>
    <row r="169" spans="1:7" hidden="1" x14ac:dyDescent="0.25">
      <c r="A169">
        <v>117</v>
      </c>
      <c r="E169">
        <v>117</v>
      </c>
      <c r="F169" s="20">
        <v>252</v>
      </c>
      <c r="G169" s="21" t="s">
        <v>204</v>
      </c>
    </row>
    <row r="170" spans="1:7" ht="22.5" hidden="1" x14ac:dyDescent="0.25">
      <c r="A170">
        <v>118</v>
      </c>
      <c r="E170">
        <v>118</v>
      </c>
      <c r="F170" s="20">
        <v>253</v>
      </c>
      <c r="G170" s="21" t="s">
        <v>205</v>
      </c>
    </row>
    <row r="171" spans="1:7" ht="22.5" hidden="1" x14ac:dyDescent="0.25">
      <c r="A171">
        <v>119</v>
      </c>
      <c r="E171">
        <v>119</v>
      </c>
      <c r="F171" s="20">
        <v>254</v>
      </c>
      <c r="G171" s="21" t="s">
        <v>206</v>
      </c>
    </row>
    <row r="172" spans="1:7" ht="22.5" hidden="1" x14ac:dyDescent="0.25">
      <c r="A172">
        <v>120</v>
      </c>
      <c r="E172">
        <v>120</v>
      </c>
      <c r="F172" s="20">
        <v>255</v>
      </c>
      <c r="G172" s="21" t="s">
        <v>207</v>
      </c>
    </row>
    <row r="173" spans="1:7" ht="33.75" hidden="1" x14ac:dyDescent="0.25">
      <c r="A173">
        <v>121</v>
      </c>
      <c r="E173">
        <v>121</v>
      </c>
      <c r="F173" s="20">
        <v>256</v>
      </c>
      <c r="G173" s="21" t="s">
        <v>208</v>
      </c>
    </row>
    <row r="174" spans="1:7" ht="15.75" hidden="1" thickBot="1" x14ac:dyDescent="0.3">
      <c r="A174">
        <v>122</v>
      </c>
      <c r="E174">
        <v>122</v>
      </c>
      <c r="F174" s="18">
        <v>257</v>
      </c>
      <c r="G174" s="19" t="s">
        <v>209</v>
      </c>
    </row>
    <row r="175" spans="1:7" hidden="1" x14ac:dyDescent="0.25">
      <c r="A175">
        <v>123</v>
      </c>
      <c r="E175">
        <v>123</v>
      </c>
    </row>
    <row r="176" spans="1:7" hidden="1" x14ac:dyDescent="0.25">
      <c r="A176">
        <v>124</v>
      </c>
      <c r="E176">
        <v>124</v>
      </c>
    </row>
    <row r="177" spans="1:52" hidden="1" x14ac:dyDescent="0.25">
      <c r="A177">
        <v>125</v>
      </c>
      <c r="E177">
        <v>125</v>
      </c>
    </row>
    <row r="178" spans="1:52" hidden="1" x14ac:dyDescent="0.25">
      <c r="A178">
        <v>126</v>
      </c>
      <c r="E178">
        <v>126</v>
      </c>
    </row>
    <row r="179" spans="1:52" hidden="1" x14ac:dyDescent="0.25">
      <c r="A179">
        <v>127</v>
      </c>
      <c r="E179">
        <v>127</v>
      </c>
    </row>
    <row r="180" spans="1:52" hidden="1" x14ac:dyDescent="0.25">
      <c r="A180">
        <v>128</v>
      </c>
      <c r="E180">
        <v>128</v>
      </c>
    </row>
    <row r="181" spans="1:52" hidden="1" x14ac:dyDescent="0.25">
      <c r="A181">
        <v>129</v>
      </c>
      <c r="E181">
        <v>129</v>
      </c>
    </row>
    <row r="182" spans="1:52" hidden="1" x14ac:dyDescent="0.25">
      <c r="A182">
        <v>130</v>
      </c>
      <c r="E182">
        <v>130</v>
      </c>
    </row>
    <row r="183" spans="1:52" hidden="1" x14ac:dyDescent="0.25">
      <c r="D183" t="s">
        <v>284</v>
      </c>
      <c r="E183" t="s">
        <v>285</v>
      </c>
      <c r="F183" t="s">
        <v>286</v>
      </c>
    </row>
    <row r="184" spans="1:52" hidden="1" x14ac:dyDescent="0.25">
      <c r="D184">
        <f>E14</f>
        <v>110</v>
      </c>
      <c r="E184">
        <f>F14</f>
        <v>22</v>
      </c>
      <c r="F184">
        <f>INDEX(D187:AZ222,MATCH(E14,C187:C222,0),MATCH(F14,D185:AZ185,0))</f>
        <v>3</v>
      </c>
    </row>
    <row r="185" spans="1:52" hidden="1" x14ac:dyDescent="0.25">
      <c r="D185">
        <v>1</v>
      </c>
      <c r="E185">
        <v>2</v>
      </c>
      <c r="F185">
        <v>3</v>
      </c>
      <c r="G185">
        <v>4</v>
      </c>
      <c r="H185">
        <v>5</v>
      </c>
      <c r="I185">
        <v>6</v>
      </c>
      <c r="J185">
        <v>7</v>
      </c>
      <c r="K185">
        <v>8</v>
      </c>
      <c r="L185">
        <v>9</v>
      </c>
      <c r="M185">
        <v>10</v>
      </c>
      <c r="N185">
        <v>11</v>
      </c>
      <c r="O185">
        <v>12</v>
      </c>
      <c r="P185">
        <v>13</v>
      </c>
      <c r="Q185">
        <v>14</v>
      </c>
      <c r="R185">
        <v>15</v>
      </c>
      <c r="S185">
        <v>16</v>
      </c>
      <c r="T185">
        <v>17</v>
      </c>
      <c r="U185">
        <v>18</v>
      </c>
      <c r="V185">
        <v>19</v>
      </c>
      <c r="W185">
        <v>20</v>
      </c>
      <c r="X185">
        <v>21</v>
      </c>
      <c r="Y185">
        <v>22</v>
      </c>
      <c r="Z185">
        <v>23</v>
      </c>
      <c r="AA185">
        <v>24</v>
      </c>
      <c r="AB185">
        <v>25</v>
      </c>
      <c r="AC185">
        <v>26</v>
      </c>
      <c r="AD185">
        <v>27</v>
      </c>
      <c r="AE185">
        <v>28</v>
      </c>
      <c r="AF185">
        <v>29</v>
      </c>
      <c r="AG185">
        <v>30</v>
      </c>
      <c r="AH185">
        <v>31</v>
      </c>
      <c r="AI185">
        <v>32</v>
      </c>
      <c r="AJ185">
        <v>33</v>
      </c>
      <c r="AK185">
        <v>34</v>
      </c>
      <c r="AL185">
        <v>35</v>
      </c>
      <c r="AM185">
        <v>36</v>
      </c>
      <c r="AN185">
        <v>37</v>
      </c>
      <c r="AO185">
        <v>38</v>
      </c>
      <c r="AP185">
        <v>39</v>
      </c>
      <c r="AQ185">
        <v>40</v>
      </c>
      <c r="AR185">
        <v>41</v>
      </c>
      <c r="AS185">
        <v>42</v>
      </c>
      <c r="AT185">
        <v>43</v>
      </c>
      <c r="AU185">
        <v>44</v>
      </c>
      <c r="AV185">
        <v>45</v>
      </c>
      <c r="AW185">
        <v>46</v>
      </c>
      <c r="AX185">
        <v>47</v>
      </c>
      <c r="AY185">
        <v>48</v>
      </c>
      <c r="AZ185">
        <v>49</v>
      </c>
    </row>
    <row r="186" spans="1:52" hidden="1" x14ac:dyDescent="0.25">
      <c r="A186" s="52" t="s">
        <v>293</v>
      </c>
      <c r="B186" s="52"/>
    </row>
    <row r="187" spans="1:52" hidden="1" x14ac:dyDescent="0.25">
      <c r="A187">
        <v>1</v>
      </c>
      <c r="B187">
        <v>1</v>
      </c>
      <c r="C187">
        <v>10</v>
      </c>
      <c r="D187">
        <v>4</v>
      </c>
      <c r="E187">
        <v>3</v>
      </c>
      <c r="F187">
        <v>2</v>
      </c>
      <c r="G187">
        <v>1</v>
      </c>
      <c r="H187" t="s">
        <v>272</v>
      </c>
      <c r="I187" t="s">
        <v>272</v>
      </c>
      <c r="J187" t="s">
        <v>272</v>
      </c>
      <c r="K187" t="s">
        <v>272</v>
      </c>
      <c r="L187" t="s">
        <v>272</v>
      </c>
      <c r="M187" t="s">
        <v>272</v>
      </c>
    </row>
    <row r="188" spans="1:52" hidden="1" x14ac:dyDescent="0.25">
      <c r="A188">
        <v>1.5</v>
      </c>
      <c r="B188">
        <v>2</v>
      </c>
      <c r="C188">
        <v>20</v>
      </c>
      <c r="D188" t="s">
        <v>273</v>
      </c>
      <c r="E188">
        <v>5</v>
      </c>
      <c r="F188">
        <v>4</v>
      </c>
      <c r="G188">
        <v>4</v>
      </c>
      <c r="H188">
        <v>3</v>
      </c>
      <c r="I188">
        <v>2</v>
      </c>
      <c r="J188">
        <v>2</v>
      </c>
      <c r="K188">
        <v>1</v>
      </c>
      <c r="L188">
        <v>1</v>
      </c>
      <c r="M188" t="s">
        <v>272</v>
      </c>
      <c r="N188" t="s">
        <v>272</v>
      </c>
    </row>
    <row r="189" spans="1:52" hidden="1" x14ac:dyDescent="0.25">
      <c r="A189">
        <v>2</v>
      </c>
      <c r="B189">
        <v>3</v>
      </c>
      <c r="C189">
        <v>30</v>
      </c>
      <c r="E189" t="s">
        <v>273</v>
      </c>
      <c r="F189" t="s">
        <v>273</v>
      </c>
      <c r="G189">
        <v>5</v>
      </c>
      <c r="H189">
        <v>5</v>
      </c>
      <c r="I189">
        <v>4</v>
      </c>
      <c r="J189">
        <v>4</v>
      </c>
      <c r="K189">
        <v>3</v>
      </c>
      <c r="L189">
        <v>3</v>
      </c>
      <c r="M189">
        <v>2</v>
      </c>
      <c r="N189">
        <v>2</v>
      </c>
      <c r="O189">
        <v>1</v>
      </c>
      <c r="P189">
        <v>1</v>
      </c>
      <c r="Q189" t="s">
        <v>272</v>
      </c>
    </row>
    <row r="190" spans="1:52" hidden="1" x14ac:dyDescent="0.25">
      <c r="A190">
        <v>2.5</v>
      </c>
      <c r="B190">
        <v>4</v>
      </c>
      <c r="C190">
        <v>40</v>
      </c>
      <c r="F190" t="s">
        <v>273</v>
      </c>
      <c r="G190" t="s">
        <v>273</v>
      </c>
      <c r="H190">
        <v>5</v>
      </c>
      <c r="I190">
        <v>5</v>
      </c>
      <c r="J190">
        <v>5</v>
      </c>
      <c r="K190">
        <v>4</v>
      </c>
      <c r="L190">
        <v>4</v>
      </c>
      <c r="M190">
        <v>3</v>
      </c>
      <c r="N190">
        <v>3</v>
      </c>
      <c r="O190">
        <v>3</v>
      </c>
      <c r="P190">
        <v>2</v>
      </c>
      <c r="Q190">
        <v>2</v>
      </c>
      <c r="R190">
        <v>1</v>
      </c>
      <c r="S190">
        <v>1</v>
      </c>
      <c r="T190">
        <v>1</v>
      </c>
      <c r="U190" t="s">
        <v>272</v>
      </c>
      <c r="V190" t="s">
        <v>272</v>
      </c>
      <c r="W190" t="s">
        <v>272</v>
      </c>
    </row>
    <row r="191" spans="1:52" hidden="1" x14ac:dyDescent="0.25">
      <c r="A191">
        <v>3</v>
      </c>
      <c r="B191">
        <v>5</v>
      </c>
      <c r="C191">
        <v>50</v>
      </c>
      <c r="G191" t="s">
        <v>273</v>
      </c>
      <c r="H191" t="s">
        <v>273</v>
      </c>
      <c r="I191">
        <v>5</v>
      </c>
      <c r="J191">
        <v>5</v>
      </c>
      <c r="K191">
        <v>5</v>
      </c>
      <c r="L191">
        <v>4</v>
      </c>
      <c r="M191">
        <v>4</v>
      </c>
      <c r="N191">
        <v>4</v>
      </c>
      <c r="O191">
        <v>3</v>
      </c>
      <c r="P191">
        <v>3</v>
      </c>
      <c r="Q191">
        <v>3</v>
      </c>
      <c r="R191">
        <v>2</v>
      </c>
      <c r="S191">
        <v>2</v>
      </c>
      <c r="T191">
        <v>2</v>
      </c>
      <c r="U191">
        <v>1</v>
      </c>
      <c r="V191">
        <v>1</v>
      </c>
      <c r="W191">
        <v>1</v>
      </c>
      <c r="X191" t="s">
        <v>272</v>
      </c>
      <c r="Y191" t="s">
        <v>272</v>
      </c>
      <c r="Z191" t="s">
        <v>272</v>
      </c>
      <c r="AA191" t="s">
        <v>272</v>
      </c>
    </row>
    <row r="192" spans="1:52" hidden="1" x14ac:dyDescent="0.25">
      <c r="A192">
        <v>3.5</v>
      </c>
      <c r="B192">
        <v>6</v>
      </c>
      <c r="C192">
        <v>55</v>
      </c>
      <c r="H192" t="s">
        <v>273</v>
      </c>
      <c r="I192" t="s">
        <v>273</v>
      </c>
      <c r="J192">
        <v>5</v>
      </c>
      <c r="K192">
        <v>5</v>
      </c>
      <c r="L192">
        <v>5</v>
      </c>
      <c r="M192">
        <v>4</v>
      </c>
      <c r="N192">
        <v>4</v>
      </c>
      <c r="O192">
        <v>4</v>
      </c>
      <c r="P192">
        <v>3</v>
      </c>
      <c r="Q192">
        <v>3</v>
      </c>
      <c r="R192">
        <v>3</v>
      </c>
      <c r="S192">
        <v>2</v>
      </c>
      <c r="T192">
        <v>2</v>
      </c>
      <c r="U192">
        <v>2</v>
      </c>
      <c r="V192">
        <v>1</v>
      </c>
      <c r="W192">
        <v>1</v>
      </c>
      <c r="X192">
        <v>1</v>
      </c>
      <c r="Y192" t="s">
        <v>272</v>
      </c>
      <c r="Z192" t="s">
        <v>272</v>
      </c>
      <c r="AA192" t="s">
        <v>272</v>
      </c>
      <c r="AB192" t="s">
        <v>272</v>
      </c>
      <c r="AC192" t="s">
        <v>272</v>
      </c>
      <c r="AD192" t="s">
        <v>272</v>
      </c>
    </row>
    <row r="193" spans="1:42" hidden="1" x14ac:dyDescent="0.25">
      <c r="A193">
        <v>4</v>
      </c>
      <c r="B193">
        <v>7</v>
      </c>
      <c r="C193">
        <v>60</v>
      </c>
      <c r="H193" t="s">
        <v>273</v>
      </c>
      <c r="I193" t="s">
        <v>273</v>
      </c>
      <c r="J193" t="s">
        <v>273</v>
      </c>
      <c r="K193">
        <v>5</v>
      </c>
      <c r="L193">
        <v>5</v>
      </c>
      <c r="M193">
        <v>5</v>
      </c>
      <c r="N193">
        <v>4</v>
      </c>
      <c r="O193">
        <v>4</v>
      </c>
      <c r="P193">
        <v>4</v>
      </c>
      <c r="Q193">
        <v>3</v>
      </c>
      <c r="R193">
        <v>3</v>
      </c>
      <c r="S193">
        <v>3</v>
      </c>
      <c r="T193">
        <v>2</v>
      </c>
      <c r="U193">
        <v>2</v>
      </c>
      <c r="V193">
        <v>2</v>
      </c>
      <c r="W193">
        <v>1</v>
      </c>
      <c r="X193">
        <v>1</v>
      </c>
      <c r="Y193">
        <v>1</v>
      </c>
      <c r="Z193">
        <v>1</v>
      </c>
      <c r="AA193" t="s">
        <v>272</v>
      </c>
      <c r="AB193" t="s">
        <v>272</v>
      </c>
      <c r="AC193" t="s">
        <v>272</v>
      </c>
      <c r="AD193" t="s">
        <v>272</v>
      </c>
      <c r="AE193" t="s">
        <v>272</v>
      </c>
    </row>
    <row r="194" spans="1:42" hidden="1" x14ac:dyDescent="0.25">
      <c r="A194">
        <v>4.5</v>
      </c>
      <c r="B194">
        <v>8</v>
      </c>
      <c r="C194">
        <v>65</v>
      </c>
      <c r="I194" t="s">
        <v>273</v>
      </c>
      <c r="J194" t="s">
        <v>273</v>
      </c>
      <c r="K194" t="s">
        <v>273</v>
      </c>
      <c r="L194">
        <v>5</v>
      </c>
      <c r="M194">
        <v>5</v>
      </c>
      <c r="N194">
        <v>4</v>
      </c>
      <c r="O194">
        <v>4</v>
      </c>
      <c r="P194">
        <v>4</v>
      </c>
      <c r="Q194">
        <v>4</v>
      </c>
      <c r="R194">
        <v>3</v>
      </c>
      <c r="S194">
        <v>3</v>
      </c>
      <c r="T194">
        <v>3</v>
      </c>
      <c r="U194">
        <v>2</v>
      </c>
      <c r="V194">
        <v>2</v>
      </c>
      <c r="W194">
        <v>2</v>
      </c>
      <c r="X194">
        <v>1</v>
      </c>
      <c r="Y194">
        <v>1</v>
      </c>
      <c r="Z194">
        <v>1</v>
      </c>
      <c r="AA194">
        <v>1</v>
      </c>
      <c r="AB194" t="s">
        <v>272</v>
      </c>
      <c r="AC194" t="s">
        <v>272</v>
      </c>
      <c r="AD194" t="s">
        <v>272</v>
      </c>
      <c r="AE194" t="s">
        <v>272</v>
      </c>
      <c r="AF194" t="s">
        <v>272</v>
      </c>
      <c r="AG194" t="s">
        <v>272</v>
      </c>
    </row>
    <row r="195" spans="1:42" hidden="1" x14ac:dyDescent="0.25">
      <c r="A195">
        <v>5</v>
      </c>
      <c r="C195">
        <v>70</v>
      </c>
      <c r="I195" t="s">
        <v>273</v>
      </c>
      <c r="J195" t="s">
        <v>273</v>
      </c>
      <c r="K195" t="s">
        <v>273</v>
      </c>
      <c r="L195">
        <v>5</v>
      </c>
      <c r="M195">
        <v>5</v>
      </c>
      <c r="N195">
        <v>5</v>
      </c>
      <c r="O195">
        <v>4</v>
      </c>
      <c r="P195">
        <v>4</v>
      </c>
      <c r="Q195">
        <v>4</v>
      </c>
      <c r="R195">
        <v>4</v>
      </c>
      <c r="S195">
        <v>3</v>
      </c>
      <c r="T195">
        <v>3</v>
      </c>
      <c r="U195">
        <v>3</v>
      </c>
      <c r="V195">
        <v>2</v>
      </c>
      <c r="W195">
        <v>2</v>
      </c>
      <c r="X195">
        <v>2</v>
      </c>
      <c r="Y195">
        <v>1</v>
      </c>
      <c r="Z195">
        <v>1</v>
      </c>
      <c r="AA195">
        <v>1</v>
      </c>
      <c r="AB195">
        <v>1</v>
      </c>
      <c r="AC195" t="s">
        <v>272</v>
      </c>
      <c r="AD195" t="s">
        <v>272</v>
      </c>
      <c r="AE195" t="s">
        <v>272</v>
      </c>
      <c r="AF195" t="s">
        <v>272</v>
      </c>
      <c r="AG195" t="s">
        <v>272</v>
      </c>
    </row>
    <row r="196" spans="1:42" hidden="1" x14ac:dyDescent="0.25">
      <c r="A196">
        <v>5.5</v>
      </c>
      <c r="C196">
        <v>75</v>
      </c>
      <c r="J196" t="s">
        <v>273</v>
      </c>
      <c r="K196" t="s">
        <v>273</v>
      </c>
      <c r="L196" t="s">
        <v>273</v>
      </c>
      <c r="M196">
        <v>5</v>
      </c>
      <c r="N196">
        <v>5</v>
      </c>
      <c r="O196">
        <v>5</v>
      </c>
      <c r="P196">
        <v>4</v>
      </c>
      <c r="Q196">
        <v>4</v>
      </c>
      <c r="R196">
        <v>4</v>
      </c>
      <c r="S196">
        <v>4</v>
      </c>
      <c r="T196">
        <v>3</v>
      </c>
      <c r="U196">
        <v>3</v>
      </c>
      <c r="V196">
        <v>3</v>
      </c>
      <c r="W196">
        <v>2</v>
      </c>
      <c r="X196">
        <v>2</v>
      </c>
      <c r="Y196">
        <v>2</v>
      </c>
      <c r="Z196">
        <v>1</v>
      </c>
      <c r="AA196">
        <v>1</v>
      </c>
      <c r="AB196">
        <v>1</v>
      </c>
      <c r="AC196">
        <v>1</v>
      </c>
      <c r="AD196" t="s">
        <v>272</v>
      </c>
      <c r="AE196" t="s">
        <v>272</v>
      </c>
      <c r="AF196" t="s">
        <v>272</v>
      </c>
      <c r="AG196" t="s">
        <v>272</v>
      </c>
      <c r="AH196" t="s">
        <v>272</v>
      </c>
      <c r="AI196" t="s">
        <v>272</v>
      </c>
    </row>
    <row r="197" spans="1:42" hidden="1" x14ac:dyDescent="0.25">
      <c r="A197">
        <v>6</v>
      </c>
      <c r="C197">
        <v>80</v>
      </c>
      <c r="J197" t="s">
        <v>273</v>
      </c>
      <c r="K197" t="s">
        <v>273</v>
      </c>
      <c r="L197" t="s">
        <v>273</v>
      </c>
      <c r="M197" t="s">
        <v>273</v>
      </c>
      <c r="N197">
        <v>5</v>
      </c>
      <c r="O197">
        <v>5</v>
      </c>
      <c r="P197">
        <v>5</v>
      </c>
      <c r="Q197">
        <v>4</v>
      </c>
      <c r="R197">
        <v>4</v>
      </c>
      <c r="S197">
        <v>4</v>
      </c>
      <c r="T197">
        <v>3</v>
      </c>
      <c r="U197">
        <v>3</v>
      </c>
      <c r="V197">
        <v>3</v>
      </c>
      <c r="W197">
        <v>3</v>
      </c>
      <c r="X197">
        <v>2</v>
      </c>
      <c r="Y197">
        <v>2</v>
      </c>
      <c r="Z197">
        <v>2</v>
      </c>
      <c r="AA197">
        <v>1</v>
      </c>
      <c r="AB197">
        <v>1</v>
      </c>
      <c r="AC197">
        <v>1</v>
      </c>
      <c r="AD197">
        <v>1</v>
      </c>
      <c r="AE197" t="s">
        <v>272</v>
      </c>
      <c r="AF197" t="s">
        <v>272</v>
      </c>
      <c r="AG197" t="s">
        <v>272</v>
      </c>
      <c r="AH197" t="s">
        <v>272</v>
      </c>
      <c r="AI197" t="s">
        <v>272</v>
      </c>
    </row>
    <row r="198" spans="1:42" hidden="1" x14ac:dyDescent="0.25">
      <c r="A198">
        <v>6.5</v>
      </c>
      <c r="C198">
        <v>85</v>
      </c>
      <c r="K198" t="s">
        <v>273</v>
      </c>
      <c r="L198" t="s">
        <v>273</v>
      </c>
      <c r="M198" t="s">
        <v>273</v>
      </c>
      <c r="N198" t="s">
        <v>273</v>
      </c>
      <c r="O198">
        <v>5</v>
      </c>
      <c r="P198">
        <v>5</v>
      </c>
      <c r="Q198">
        <v>5</v>
      </c>
      <c r="R198">
        <v>4</v>
      </c>
      <c r="S198">
        <v>4</v>
      </c>
      <c r="T198">
        <v>4</v>
      </c>
      <c r="U198">
        <v>3</v>
      </c>
      <c r="V198">
        <v>3</v>
      </c>
      <c r="W198">
        <v>3</v>
      </c>
      <c r="X198">
        <v>3</v>
      </c>
      <c r="Y198">
        <v>2</v>
      </c>
      <c r="Z198">
        <v>2</v>
      </c>
      <c r="AA198">
        <v>2</v>
      </c>
      <c r="AB198">
        <v>1</v>
      </c>
      <c r="AC198">
        <v>1</v>
      </c>
      <c r="AD198">
        <v>1</v>
      </c>
      <c r="AE198">
        <v>1</v>
      </c>
      <c r="AF198" t="s">
        <v>272</v>
      </c>
      <c r="AG198" t="s">
        <v>272</v>
      </c>
      <c r="AH198" t="s">
        <v>272</v>
      </c>
      <c r="AI198" t="s">
        <v>272</v>
      </c>
      <c r="AJ198" t="s">
        <v>272</v>
      </c>
    </row>
    <row r="199" spans="1:42" hidden="1" x14ac:dyDescent="0.25">
      <c r="A199">
        <v>7</v>
      </c>
      <c r="C199">
        <v>90</v>
      </c>
      <c r="K199" t="s">
        <v>273</v>
      </c>
      <c r="L199" t="s">
        <v>273</v>
      </c>
      <c r="M199" t="s">
        <v>273</v>
      </c>
      <c r="N199" t="s">
        <v>273</v>
      </c>
      <c r="O199">
        <v>5</v>
      </c>
      <c r="P199">
        <v>5</v>
      </c>
      <c r="Q199">
        <v>5</v>
      </c>
      <c r="R199">
        <v>4</v>
      </c>
      <c r="S199">
        <v>4</v>
      </c>
      <c r="T199">
        <v>4</v>
      </c>
      <c r="U199">
        <v>4</v>
      </c>
      <c r="V199">
        <v>3</v>
      </c>
      <c r="W199">
        <v>3</v>
      </c>
      <c r="X199">
        <v>3</v>
      </c>
      <c r="Y199">
        <v>3</v>
      </c>
      <c r="Z199">
        <v>2</v>
      </c>
      <c r="AA199">
        <v>2</v>
      </c>
      <c r="AB199">
        <v>2</v>
      </c>
      <c r="AC199">
        <v>1</v>
      </c>
      <c r="AD199">
        <v>1</v>
      </c>
      <c r="AE199">
        <v>1</v>
      </c>
      <c r="AF199">
        <v>1</v>
      </c>
      <c r="AG199" t="s">
        <v>272</v>
      </c>
      <c r="AH199" t="s">
        <v>272</v>
      </c>
      <c r="AI199" t="s">
        <v>272</v>
      </c>
      <c r="AJ199" t="s">
        <v>272</v>
      </c>
      <c r="AK199" t="s">
        <v>272</v>
      </c>
      <c r="AL199" t="s">
        <v>272</v>
      </c>
    </row>
    <row r="200" spans="1:42" hidden="1" x14ac:dyDescent="0.25">
      <c r="A200">
        <v>7.5</v>
      </c>
      <c r="C200">
        <v>95</v>
      </c>
      <c r="L200" t="s">
        <v>273</v>
      </c>
      <c r="M200" t="s">
        <v>273</v>
      </c>
      <c r="N200" t="s">
        <v>273</v>
      </c>
      <c r="O200" t="s">
        <v>273</v>
      </c>
      <c r="P200">
        <v>5</v>
      </c>
      <c r="Q200">
        <v>5</v>
      </c>
      <c r="R200">
        <v>5</v>
      </c>
      <c r="S200">
        <v>4</v>
      </c>
      <c r="T200">
        <v>4</v>
      </c>
      <c r="U200">
        <v>4</v>
      </c>
      <c r="V200">
        <v>3</v>
      </c>
      <c r="W200">
        <v>3</v>
      </c>
      <c r="X200">
        <v>3</v>
      </c>
      <c r="Y200">
        <v>3</v>
      </c>
      <c r="Z200">
        <v>2</v>
      </c>
      <c r="AA200">
        <v>2</v>
      </c>
      <c r="AB200">
        <v>2</v>
      </c>
      <c r="AC200">
        <v>1</v>
      </c>
      <c r="AD200">
        <v>1</v>
      </c>
      <c r="AE200">
        <v>1</v>
      </c>
      <c r="AF200">
        <v>1</v>
      </c>
      <c r="AG200" t="s">
        <v>272</v>
      </c>
      <c r="AH200" t="s">
        <v>272</v>
      </c>
      <c r="AI200" t="s">
        <v>272</v>
      </c>
      <c r="AJ200" t="s">
        <v>272</v>
      </c>
      <c r="AK200" t="s">
        <v>272</v>
      </c>
      <c r="AL200" t="s">
        <v>272</v>
      </c>
    </row>
    <row r="201" spans="1:42" hidden="1" x14ac:dyDescent="0.25">
      <c r="A201">
        <v>8</v>
      </c>
      <c r="C201">
        <v>100</v>
      </c>
      <c r="L201" t="s">
        <v>273</v>
      </c>
      <c r="M201" t="s">
        <v>273</v>
      </c>
      <c r="N201" t="s">
        <v>273</v>
      </c>
      <c r="O201" t="s">
        <v>273</v>
      </c>
      <c r="P201">
        <v>5</v>
      </c>
      <c r="Q201">
        <v>5</v>
      </c>
      <c r="R201">
        <v>5</v>
      </c>
      <c r="S201">
        <v>4</v>
      </c>
      <c r="T201">
        <v>4</v>
      </c>
      <c r="U201">
        <v>4</v>
      </c>
      <c r="V201">
        <v>4</v>
      </c>
      <c r="W201">
        <v>3</v>
      </c>
      <c r="X201">
        <v>3</v>
      </c>
      <c r="Y201">
        <v>3</v>
      </c>
      <c r="Z201">
        <v>3</v>
      </c>
      <c r="AA201">
        <v>2</v>
      </c>
      <c r="AB201">
        <v>2</v>
      </c>
      <c r="AC201">
        <v>2</v>
      </c>
      <c r="AD201">
        <v>1</v>
      </c>
      <c r="AE201">
        <v>1</v>
      </c>
      <c r="AF201">
        <v>1</v>
      </c>
      <c r="AG201">
        <v>1</v>
      </c>
      <c r="AH201" t="s">
        <v>272</v>
      </c>
      <c r="AI201" t="s">
        <v>272</v>
      </c>
      <c r="AJ201" t="s">
        <v>272</v>
      </c>
      <c r="AK201" t="s">
        <v>272</v>
      </c>
      <c r="AL201" t="s">
        <v>272</v>
      </c>
    </row>
    <row r="202" spans="1:42" hidden="1" x14ac:dyDescent="0.25">
      <c r="A202">
        <v>8.5</v>
      </c>
      <c r="C202">
        <v>105</v>
      </c>
      <c r="M202" t="s">
        <v>273</v>
      </c>
      <c r="N202" t="s">
        <v>273</v>
      </c>
      <c r="O202" t="s">
        <v>273</v>
      </c>
      <c r="P202">
        <v>5</v>
      </c>
      <c r="Q202">
        <v>5</v>
      </c>
      <c r="R202">
        <v>5</v>
      </c>
      <c r="S202">
        <v>5</v>
      </c>
      <c r="T202">
        <v>4</v>
      </c>
      <c r="U202">
        <v>4</v>
      </c>
      <c r="V202">
        <v>4</v>
      </c>
      <c r="W202">
        <v>4</v>
      </c>
      <c r="X202">
        <v>3</v>
      </c>
      <c r="Y202">
        <v>3</v>
      </c>
      <c r="Z202">
        <v>3</v>
      </c>
      <c r="AA202">
        <v>3</v>
      </c>
      <c r="AB202">
        <v>2</v>
      </c>
      <c r="AC202">
        <v>2</v>
      </c>
      <c r="AD202">
        <v>2</v>
      </c>
      <c r="AE202">
        <v>1</v>
      </c>
      <c r="AF202">
        <v>1</v>
      </c>
      <c r="AG202">
        <v>1</v>
      </c>
      <c r="AH202">
        <v>1</v>
      </c>
      <c r="AI202" t="s">
        <v>272</v>
      </c>
      <c r="AJ202" t="s">
        <v>272</v>
      </c>
      <c r="AK202" t="s">
        <v>272</v>
      </c>
      <c r="AL202" t="s">
        <v>272</v>
      </c>
      <c r="AM202" t="s">
        <v>272</v>
      </c>
    </row>
    <row r="203" spans="1:42" hidden="1" x14ac:dyDescent="0.25">
      <c r="A203">
        <v>9</v>
      </c>
      <c r="C203">
        <v>110</v>
      </c>
      <c r="M203" t="s">
        <v>273</v>
      </c>
      <c r="N203" t="s">
        <v>273</v>
      </c>
      <c r="O203" t="s">
        <v>273</v>
      </c>
      <c r="P203">
        <v>5</v>
      </c>
      <c r="Q203">
        <v>5</v>
      </c>
      <c r="R203">
        <v>5</v>
      </c>
      <c r="S203">
        <v>5</v>
      </c>
      <c r="T203">
        <v>4</v>
      </c>
      <c r="U203">
        <v>4</v>
      </c>
      <c r="V203">
        <v>4</v>
      </c>
      <c r="W203">
        <v>4</v>
      </c>
      <c r="X203">
        <v>3</v>
      </c>
      <c r="Y203">
        <v>3</v>
      </c>
      <c r="Z203">
        <v>3</v>
      </c>
      <c r="AA203">
        <v>3</v>
      </c>
      <c r="AB203">
        <v>2</v>
      </c>
      <c r="AC203">
        <v>2</v>
      </c>
      <c r="AD203">
        <v>2</v>
      </c>
      <c r="AE203">
        <v>2</v>
      </c>
      <c r="AF203">
        <v>1</v>
      </c>
      <c r="AG203">
        <v>1</v>
      </c>
      <c r="AH203">
        <v>1</v>
      </c>
      <c r="AI203" t="s">
        <v>272</v>
      </c>
      <c r="AJ203" t="s">
        <v>272</v>
      </c>
      <c r="AK203" t="s">
        <v>272</v>
      </c>
      <c r="AL203" t="s">
        <v>272</v>
      </c>
      <c r="AM203" t="s">
        <v>272</v>
      </c>
    </row>
    <row r="204" spans="1:42" hidden="1" x14ac:dyDescent="0.25">
      <c r="A204">
        <v>9.5</v>
      </c>
      <c r="C204">
        <v>115</v>
      </c>
      <c r="M204" t="s">
        <v>273</v>
      </c>
      <c r="N204" t="s">
        <v>273</v>
      </c>
      <c r="O204" t="s">
        <v>273</v>
      </c>
      <c r="P204" t="s">
        <v>273</v>
      </c>
      <c r="Q204">
        <v>5</v>
      </c>
      <c r="R204">
        <v>5</v>
      </c>
      <c r="S204">
        <v>5</v>
      </c>
      <c r="T204">
        <v>5</v>
      </c>
      <c r="U204">
        <v>4</v>
      </c>
      <c r="V204">
        <v>4</v>
      </c>
      <c r="W204">
        <v>4</v>
      </c>
      <c r="X204">
        <v>4</v>
      </c>
      <c r="Y204">
        <v>3</v>
      </c>
      <c r="Z204">
        <v>3</v>
      </c>
      <c r="AA204">
        <v>3</v>
      </c>
      <c r="AB204">
        <v>3</v>
      </c>
      <c r="AC204">
        <v>2</v>
      </c>
      <c r="AD204">
        <v>2</v>
      </c>
      <c r="AE204">
        <v>2</v>
      </c>
      <c r="AF204">
        <v>2</v>
      </c>
      <c r="AG204">
        <v>1</v>
      </c>
      <c r="AH204">
        <v>1</v>
      </c>
      <c r="AI204">
        <v>1</v>
      </c>
      <c r="AJ204" t="s">
        <v>272</v>
      </c>
      <c r="AK204" t="s">
        <v>272</v>
      </c>
      <c r="AL204" t="s">
        <v>272</v>
      </c>
      <c r="AM204" t="s">
        <v>272</v>
      </c>
      <c r="AN204" t="s">
        <v>272</v>
      </c>
      <c r="AO204" t="s">
        <v>272</v>
      </c>
    </row>
    <row r="205" spans="1:42" hidden="1" x14ac:dyDescent="0.25">
      <c r="A205">
        <v>10</v>
      </c>
      <c r="C205">
        <v>120</v>
      </c>
      <c r="M205" t="s">
        <v>273</v>
      </c>
      <c r="N205" t="s">
        <v>273</v>
      </c>
      <c r="O205" t="s">
        <v>273</v>
      </c>
      <c r="P205" t="s">
        <v>273</v>
      </c>
      <c r="Q205">
        <v>5</v>
      </c>
      <c r="R205">
        <v>5</v>
      </c>
      <c r="S205">
        <v>5</v>
      </c>
      <c r="T205">
        <v>5</v>
      </c>
      <c r="U205">
        <v>4</v>
      </c>
      <c r="V205">
        <v>4</v>
      </c>
      <c r="W205">
        <v>4</v>
      </c>
      <c r="X205">
        <v>4</v>
      </c>
      <c r="Y205">
        <v>3</v>
      </c>
      <c r="Z205">
        <v>3</v>
      </c>
      <c r="AA205">
        <v>3</v>
      </c>
      <c r="AB205">
        <v>3</v>
      </c>
      <c r="AC205">
        <v>2</v>
      </c>
      <c r="AD205">
        <v>2</v>
      </c>
      <c r="AE205">
        <v>2</v>
      </c>
      <c r="AF205">
        <v>2</v>
      </c>
      <c r="AG205">
        <v>1</v>
      </c>
      <c r="AH205">
        <v>1</v>
      </c>
      <c r="AI205">
        <v>1</v>
      </c>
      <c r="AJ205">
        <v>1</v>
      </c>
      <c r="AK205" t="s">
        <v>272</v>
      </c>
      <c r="AL205" t="s">
        <v>272</v>
      </c>
      <c r="AM205" t="s">
        <v>272</v>
      </c>
      <c r="AN205" t="s">
        <v>272</v>
      </c>
      <c r="AO205" t="s">
        <v>272</v>
      </c>
    </row>
    <row r="206" spans="1:42" hidden="1" x14ac:dyDescent="0.25">
      <c r="C206">
        <v>130</v>
      </c>
      <c r="M206" t="s">
        <v>273</v>
      </c>
      <c r="N206" t="s">
        <v>273</v>
      </c>
      <c r="O206" t="s">
        <v>273</v>
      </c>
      <c r="P206" t="s">
        <v>273</v>
      </c>
      <c r="Q206">
        <v>5</v>
      </c>
      <c r="R206">
        <v>5</v>
      </c>
      <c r="S206">
        <v>5</v>
      </c>
      <c r="T206">
        <v>5</v>
      </c>
      <c r="U206">
        <v>4</v>
      </c>
      <c r="V206">
        <v>4</v>
      </c>
      <c r="W206">
        <v>4</v>
      </c>
      <c r="X206">
        <v>4</v>
      </c>
      <c r="Y206">
        <v>3</v>
      </c>
      <c r="Z206">
        <v>3</v>
      </c>
      <c r="AA206">
        <v>3</v>
      </c>
      <c r="AB206">
        <v>3</v>
      </c>
      <c r="AC206">
        <v>2</v>
      </c>
      <c r="AD206">
        <v>2</v>
      </c>
      <c r="AE206">
        <v>2</v>
      </c>
      <c r="AF206">
        <v>2</v>
      </c>
      <c r="AG206">
        <v>1</v>
      </c>
      <c r="AH206">
        <v>1</v>
      </c>
      <c r="AI206">
        <v>1</v>
      </c>
      <c r="AJ206">
        <v>1</v>
      </c>
      <c r="AK206" t="s">
        <v>272</v>
      </c>
      <c r="AL206" t="s">
        <v>272</v>
      </c>
      <c r="AM206" t="s">
        <v>272</v>
      </c>
      <c r="AN206" t="s">
        <v>272</v>
      </c>
      <c r="AO206" t="s">
        <v>272</v>
      </c>
    </row>
    <row r="207" spans="1:42" hidden="1" x14ac:dyDescent="0.25">
      <c r="C207">
        <v>140</v>
      </c>
      <c r="M207" t="s">
        <v>273</v>
      </c>
      <c r="N207" t="s">
        <v>273</v>
      </c>
      <c r="O207" t="s">
        <v>273</v>
      </c>
      <c r="P207" t="s">
        <v>273</v>
      </c>
      <c r="Q207">
        <v>5</v>
      </c>
      <c r="R207">
        <v>5</v>
      </c>
      <c r="S207">
        <v>5</v>
      </c>
      <c r="T207">
        <v>5</v>
      </c>
      <c r="U207">
        <v>5</v>
      </c>
      <c r="V207">
        <v>4</v>
      </c>
      <c r="W207">
        <v>4</v>
      </c>
      <c r="X207">
        <v>4</v>
      </c>
      <c r="Y207">
        <v>4</v>
      </c>
      <c r="Z207">
        <v>3</v>
      </c>
      <c r="AA207">
        <v>3</v>
      </c>
      <c r="AB207">
        <v>3</v>
      </c>
      <c r="AC207">
        <v>3</v>
      </c>
      <c r="AD207">
        <v>2</v>
      </c>
      <c r="AE207">
        <v>2</v>
      </c>
      <c r="AF207">
        <v>2</v>
      </c>
      <c r="AG207">
        <v>2</v>
      </c>
      <c r="AH207">
        <v>1</v>
      </c>
      <c r="AI207">
        <v>1</v>
      </c>
      <c r="AJ207">
        <v>1</v>
      </c>
      <c r="AK207">
        <v>1</v>
      </c>
      <c r="AL207" t="s">
        <v>272</v>
      </c>
      <c r="AM207" t="s">
        <v>272</v>
      </c>
      <c r="AN207" t="s">
        <v>272</v>
      </c>
      <c r="AO207" t="s">
        <v>272</v>
      </c>
      <c r="AP207" t="s">
        <v>272</v>
      </c>
    </row>
    <row r="208" spans="1:42" hidden="1" x14ac:dyDescent="0.25">
      <c r="C208">
        <v>150</v>
      </c>
      <c r="M208" t="s">
        <v>273</v>
      </c>
      <c r="N208" t="s">
        <v>273</v>
      </c>
      <c r="O208" t="s">
        <v>273</v>
      </c>
      <c r="P208" t="s">
        <v>273</v>
      </c>
      <c r="Q208">
        <v>5</v>
      </c>
      <c r="R208">
        <v>5</v>
      </c>
      <c r="S208">
        <v>5</v>
      </c>
      <c r="T208">
        <v>5</v>
      </c>
      <c r="U208">
        <v>5</v>
      </c>
      <c r="V208">
        <v>4</v>
      </c>
      <c r="W208">
        <v>4</v>
      </c>
      <c r="X208">
        <v>4</v>
      </c>
      <c r="Y208">
        <v>4</v>
      </c>
      <c r="Z208">
        <v>3</v>
      </c>
      <c r="AA208">
        <v>3</v>
      </c>
      <c r="AB208">
        <v>3</v>
      </c>
      <c r="AC208">
        <v>3</v>
      </c>
      <c r="AD208">
        <v>2</v>
      </c>
      <c r="AE208">
        <v>2</v>
      </c>
      <c r="AF208">
        <v>2</v>
      </c>
      <c r="AG208">
        <v>2</v>
      </c>
      <c r="AH208">
        <v>1</v>
      </c>
      <c r="AI208">
        <v>1</v>
      </c>
      <c r="AJ208">
        <v>1</v>
      </c>
      <c r="AK208">
        <v>1</v>
      </c>
      <c r="AL208" t="s">
        <v>272</v>
      </c>
      <c r="AM208" t="s">
        <v>272</v>
      </c>
      <c r="AN208" t="s">
        <v>272</v>
      </c>
      <c r="AO208" t="s">
        <v>272</v>
      </c>
      <c r="AP208" t="s">
        <v>272</v>
      </c>
    </row>
    <row r="209" spans="3:52" hidden="1" x14ac:dyDescent="0.25">
      <c r="C209">
        <v>160</v>
      </c>
      <c r="M209" t="s">
        <v>273</v>
      </c>
      <c r="N209" t="s">
        <v>273</v>
      </c>
      <c r="O209" t="s">
        <v>273</v>
      </c>
      <c r="P209" t="s">
        <v>273</v>
      </c>
      <c r="Q209">
        <v>5</v>
      </c>
      <c r="R209">
        <v>5</v>
      </c>
      <c r="S209">
        <v>5</v>
      </c>
      <c r="T209">
        <v>5</v>
      </c>
      <c r="U209">
        <v>5</v>
      </c>
      <c r="V209">
        <v>4</v>
      </c>
      <c r="W209">
        <v>4</v>
      </c>
      <c r="X209">
        <v>4</v>
      </c>
      <c r="Y209">
        <v>4</v>
      </c>
      <c r="Z209">
        <v>3</v>
      </c>
      <c r="AA209">
        <v>3</v>
      </c>
      <c r="AB209">
        <v>3</v>
      </c>
      <c r="AC209">
        <v>3</v>
      </c>
      <c r="AD209">
        <v>2</v>
      </c>
      <c r="AE209">
        <v>2</v>
      </c>
      <c r="AF209">
        <v>2</v>
      </c>
      <c r="AG209">
        <v>2</v>
      </c>
      <c r="AH209">
        <v>1</v>
      </c>
      <c r="AI209">
        <v>1</v>
      </c>
      <c r="AJ209">
        <v>1</v>
      </c>
      <c r="AK209">
        <v>1</v>
      </c>
      <c r="AL209">
        <v>1</v>
      </c>
      <c r="AM209" t="s">
        <v>272</v>
      </c>
      <c r="AN209" t="s">
        <v>272</v>
      </c>
      <c r="AO209" t="s">
        <v>272</v>
      </c>
      <c r="AP209" t="s">
        <v>272</v>
      </c>
      <c r="AQ209" t="s">
        <v>272</v>
      </c>
    </row>
    <row r="210" spans="3:52" hidden="1" x14ac:dyDescent="0.25">
      <c r="C210">
        <v>170</v>
      </c>
      <c r="M210" t="s">
        <v>273</v>
      </c>
      <c r="N210" t="s">
        <v>273</v>
      </c>
      <c r="O210" t="s">
        <v>273</v>
      </c>
      <c r="P210" t="s">
        <v>273</v>
      </c>
      <c r="Q210">
        <v>5</v>
      </c>
      <c r="R210">
        <v>5</v>
      </c>
      <c r="S210">
        <v>5</v>
      </c>
      <c r="T210">
        <v>5</v>
      </c>
      <c r="U210">
        <v>5</v>
      </c>
      <c r="V210">
        <v>4</v>
      </c>
      <c r="W210">
        <v>4</v>
      </c>
      <c r="X210">
        <v>4</v>
      </c>
      <c r="Y210">
        <v>4</v>
      </c>
      <c r="Z210">
        <v>3</v>
      </c>
      <c r="AA210">
        <v>3</v>
      </c>
      <c r="AB210">
        <v>3</v>
      </c>
      <c r="AC210">
        <v>3</v>
      </c>
      <c r="AD210">
        <v>2</v>
      </c>
      <c r="AE210">
        <v>2</v>
      </c>
      <c r="AF210">
        <v>2</v>
      </c>
      <c r="AG210">
        <v>2</v>
      </c>
      <c r="AH210">
        <v>1</v>
      </c>
      <c r="AI210">
        <v>1</v>
      </c>
      <c r="AJ210">
        <v>1</v>
      </c>
      <c r="AK210">
        <v>1</v>
      </c>
      <c r="AL210">
        <v>1</v>
      </c>
      <c r="AM210" t="s">
        <v>272</v>
      </c>
      <c r="AN210" t="s">
        <v>272</v>
      </c>
      <c r="AO210" t="s">
        <v>272</v>
      </c>
      <c r="AP210" t="s">
        <v>272</v>
      </c>
      <c r="AQ210" t="s">
        <v>272</v>
      </c>
      <c r="AR210" t="s">
        <v>272</v>
      </c>
      <c r="AS210" t="s">
        <v>272</v>
      </c>
      <c r="AT210" t="s">
        <v>272</v>
      </c>
      <c r="AU210" t="s">
        <v>272</v>
      </c>
    </row>
    <row r="211" spans="3:52" hidden="1" x14ac:dyDescent="0.25">
      <c r="C211">
        <v>180</v>
      </c>
      <c r="M211" t="s">
        <v>273</v>
      </c>
      <c r="N211" t="s">
        <v>273</v>
      </c>
      <c r="O211" t="s">
        <v>273</v>
      </c>
      <c r="P211" t="s">
        <v>273</v>
      </c>
      <c r="Q211">
        <v>5</v>
      </c>
      <c r="R211">
        <v>5</v>
      </c>
      <c r="S211">
        <v>5</v>
      </c>
      <c r="T211">
        <v>5</v>
      </c>
      <c r="U211">
        <v>5</v>
      </c>
      <c r="V211">
        <v>4</v>
      </c>
      <c r="W211">
        <v>4</v>
      </c>
      <c r="X211">
        <v>4</v>
      </c>
      <c r="Y211">
        <v>4</v>
      </c>
      <c r="Z211">
        <v>3</v>
      </c>
      <c r="AA211">
        <v>3</v>
      </c>
      <c r="AB211">
        <v>3</v>
      </c>
      <c r="AC211">
        <v>3</v>
      </c>
      <c r="AD211">
        <v>2</v>
      </c>
      <c r="AE211">
        <v>2</v>
      </c>
      <c r="AF211">
        <v>2</v>
      </c>
      <c r="AG211">
        <v>2</v>
      </c>
      <c r="AH211">
        <v>1</v>
      </c>
      <c r="AI211">
        <v>1</v>
      </c>
      <c r="AJ211">
        <v>1</v>
      </c>
      <c r="AK211">
        <v>1</v>
      </c>
      <c r="AL211">
        <v>1</v>
      </c>
      <c r="AM211" t="s">
        <v>272</v>
      </c>
      <c r="AN211" t="s">
        <v>272</v>
      </c>
      <c r="AO211" t="s">
        <v>272</v>
      </c>
      <c r="AP211" t="s">
        <v>272</v>
      </c>
      <c r="AQ211" t="s">
        <v>272</v>
      </c>
      <c r="AR211" t="s">
        <v>272</v>
      </c>
      <c r="AS211" t="s">
        <v>272</v>
      </c>
      <c r="AT211" t="s">
        <v>272</v>
      </c>
      <c r="AU211" t="s">
        <v>272</v>
      </c>
    </row>
    <row r="212" spans="3:52" hidden="1" x14ac:dyDescent="0.25">
      <c r="C212">
        <v>190</v>
      </c>
      <c r="M212" t="s">
        <v>273</v>
      </c>
      <c r="N212" t="s">
        <v>273</v>
      </c>
      <c r="O212" t="s">
        <v>273</v>
      </c>
      <c r="P212" t="s">
        <v>273</v>
      </c>
      <c r="Q212">
        <v>5</v>
      </c>
      <c r="R212">
        <v>5</v>
      </c>
      <c r="S212">
        <v>5</v>
      </c>
      <c r="T212">
        <v>5</v>
      </c>
      <c r="U212">
        <v>5</v>
      </c>
      <c r="V212">
        <v>4</v>
      </c>
      <c r="W212">
        <v>4</v>
      </c>
      <c r="X212">
        <v>4</v>
      </c>
      <c r="Y212">
        <v>4</v>
      </c>
      <c r="Z212">
        <v>3</v>
      </c>
      <c r="AA212">
        <v>3</v>
      </c>
      <c r="AB212">
        <v>3</v>
      </c>
      <c r="AC212">
        <v>3</v>
      </c>
      <c r="AD212">
        <v>2</v>
      </c>
      <c r="AE212">
        <v>2</v>
      </c>
      <c r="AF212">
        <v>2</v>
      </c>
      <c r="AG212">
        <v>2</v>
      </c>
      <c r="AH212">
        <v>1</v>
      </c>
      <c r="AI212">
        <v>1</v>
      </c>
      <c r="AJ212">
        <v>1</v>
      </c>
      <c r="AK212">
        <v>1</v>
      </c>
      <c r="AL212">
        <v>1</v>
      </c>
      <c r="AM212" t="s">
        <v>272</v>
      </c>
      <c r="AN212" t="s">
        <v>272</v>
      </c>
      <c r="AO212" t="s">
        <v>272</v>
      </c>
      <c r="AP212" t="s">
        <v>272</v>
      </c>
      <c r="AQ212" t="s">
        <v>272</v>
      </c>
      <c r="AR212" t="s">
        <v>272</v>
      </c>
      <c r="AS212" t="s">
        <v>272</v>
      </c>
      <c r="AT212" t="s">
        <v>272</v>
      </c>
      <c r="AU212" t="s">
        <v>272</v>
      </c>
    </row>
    <row r="213" spans="3:52" hidden="1" x14ac:dyDescent="0.25">
      <c r="C213">
        <v>200</v>
      </c>
      <c r="M213" t="s">
        <v>273</v>
      </c>
      <c r="N213" t="s">
        <v>273</v>
      </c>
      <c r="O213" t="s">
        <v>273</v>
      </c>
      <c r="P213" t="s">
        <v>273</v>
      </c>
      <c r="Q213">
        <v>5</v>
      </c>
      <c r="R213">
        <v>5</v>
      </c>
      <c r="S213">
        <v>5</v>
      </c>
      <c r="T213">
        <v>5</v>
      </c>
      <c r="U213">
        <v>5</v>
      </c>
      <c r="V213">
        <v>4</v>
      </c>
      <c r="W213">
        <v>4</v>
      </c>
      <c r="X213">
        <v>4</v>
      </c>
      <c r="Y213">
        <v>4</v>
      </c>
      <c r="Z213">
        <v>3</v>
      </c>
      <c r="AA213">
        <v>3</v>
      </c>
      <c r="AB213">
        <v>3</v>
      </c>
      <c r="AC213">
        <v>3</v>
      </c>
      <c r="AD213">
        <v>2</v>
      </c>
      <c r="AE213">
        <v>2</v>
      </c>
      <c r="AF213">
        <v>2</v>
      </c>
      <c r="AG213">
        <v>2</v>
      </c>
      <c r="AH213">
        <v>1</v>
      </c>
      <c r="AI213">
        <v>1</v>
      </c>
      <c r="AJ213">
        <v>1</v>
      </c>
      <c r="AK213">
        <v>1</v>
      </c>
      <c r="AL213">
        <v>1</v>
      </c>
      <c r="AM213" t="s">
        <v>272</v>
      </c>
      <c r="AN213" t="s">
        <v>272</v>
      </c>
      <c r="AO213" t="s">
        <v>272</v>
      </c>
      <c r="AP213" t="s">
        <v>272</v>
      </c>
      <c r="AQ213" t="s">
        <v>272</v>
      </c>
      <c r="AR213" t="s">
        <v>272</v>
      </c>
      <c r="AS213" t="s">
        <v>272</v>
      </c>
      <c r="AT213" t="s">
        <v>272</v>
      </c>
      <c r="AU213" t="s">
        <v>272</v>
      </c>
      <c r="AV213" t="s">
        <v>272</v>
      </c>
      <c r="AW213" t="s">
        <v>272</v>
      </c>
      <c r="AX213" t="s">
        <v>272</v>
      </c>
      <c r="AY213" t="s">
        <v>272</v>
      </c>
      <c r="AZ213" t="s">
        <v>272</v>
      </c>
    </row>
    <row r="214" spans="3:52" hidden="1" x14ac:dyDescent="0.25">
      <c r="C214">
        <v>210</v>
      </c>
      <c r="M214" t="s">
        <v>273</v>
      </c>
      <c r="N214" t="s">
        <v>273</v>
      </c>
      <c r="O214" t="s">
        <v>273</v>
      </c>
      <c r="P214" t="s">
        <v>273</v>
      </c>
      <c r="Q214">
        <v>5</v>
      </c>
      <c r="R214">
        <v>5</v>
      </c>
      <c r="S214">
        <v>5</v>
      </c>
      <c r="T214">
        <v>5</v>
      </c>
      <c r="U214">
        <v>5</v>
      </c>
      <c r="V214">
        <v>4</v>
      </c>
      <c r="W214">
        <v>4</v>
      </c>
      <c r="X214">
        <v>4</v>
      </c>
      <c r="Y214">
        <v>4</v>
      </c>
      <c r="Z214">
        <v>3</v>
      </c>
      <c r="AA214">
        <v>3</v>
      </c>
      <c r="AB214">
        <v>3</v>
      </c>
      <c r="AC214">
        <v>3</v>
      </c>
      <c r="AD214">
        <v>2</v>
      </c>
      <c r="AE214">
        <v>2</v>
      </c>
      <c r="AF214">
        <v>2</v>
      </c>
      <c r="AG214">
        <v>2</v>
      </c>
      <c r="AH214">
        <v>1</v>
      </c>
      <c r="AI214">
        <v>1</v>
      </c>
      <c r="AJ214">
        <v>1</v>
      </c>
      <c r="AK214">
        <v>1</v>
      </c>
      <c r="AL214">
        <v>1</v>
      </c>
      <c r="AM214" t="s">
        <v>272</v>
      </c>
      <c r="AN214" t="s">
        <v>272</v>
      </c>
      <c r="AO214" t="s">
        <v>272</v>
      </c>
      <c r="AP214" t="s">
        <v>272</v>
      </c>
      <c r="AQ214" t="s">
        <v>272</v>
      </c>
      <c r="AR214" t="s">
        <v>272</v>
      </c>
      <c r="AS214" t="s">
        <v>272</v>
      </c>
      <c r="AT214" t="s">
        <v>272</v>
      </c>
      <c r="AU214" t="s">
        <v>272</v>
      </c>
      <c r="AV214" t="s">
        <v>272</v>
      </c>
      <c r="AW214" t="s">
        <v>272</v>
      </c>
      <c r="AX214" t="s">
        <v>272</v>
      </c>
      <c r="AY214" t="s">
        <v>272</v>
      </c>
      <c r="AZ214" t="s">
        <v>272</v>
      </c>
    </row>
    <row r="215" spans="3:52" hidden="1" x14ac:dyDescent="0.25">
      <c r="C215">
        <v>220</v>
      </c>
      <c r="M215" t="s">
        <v>273</v>
      </c>
      <c r="N215" t="s">
        <v>273</v>
      </c>
      <c r="O215" t="s">
        <v>273</v>
      </c>
      <c r="P215" t="s">
        <v>273</v>
      </c>
      <c r="Q215">
        <v>5</v>
      </c>
      <c r="R215">
        <v>5</v>
      </c>
      <c r="S215">
        <v>5</v>
      </c>
      <c r="T215">
        <v>5</v>
      </c>
      <c r="U215">
        <v>5</v>
      </c>
      <c r="V215">
        <v>4</v>
      </c>
      <c r="W215">
        <v>4</v>
      </c>
      <c r="X215">
        <v>4</v>
      </c>
      <c r="Y215">
        <v>4</v>
      </c>
      <c r="Z215">
        <v>3</v>
      </c>
      <c r="AA215">
        <v>3</v>
      </c>
      <c r="AB215">
        <v>3</v>
      </c>
      <c r="AC215">
        <v>3</v>
      </c>
      <c r="AD215">
        <v>2</v>
      </c>
      <c r="AE215">
        <v>2</v>
      </c>
      <c r="AF215">
        <v>2</v>
      </c>
      <c r="AG215">
        <v>2</v>
      </c>
      <c r="AH215">
        <v>1</v>
      </c>
      <c r="AI215">
        <v>1</v>
      </c>
      <c r="AJ215">
        <v>1</v>
      </c>
      <c r="AK215">
        <v>1</v>
      </c>
      <c r="AL215">
        <v>1</v>
      </c>
      <c r="AM215" t="s">
        <v>272</v>
      </c>
      <c r="AN215" t="s">
        <v>272</v>
      </c>
      <c r="AO215" t="s">
        <v>272</v>
      </c>
      <c r="AP215" t="s">
        <v>272</v>
      </c>
      <c r="AQ215" t="s">
        <v>272</v>
      </c>
      <c r="AR215" t="s">
        <v>272</v>
      </c>
      <c r="AS215" t="s">
        <v>272</v>
      </c>
      <c r="AT215" t="s">
        <v>272</v>
      </c>
      <c r="AU215" t="s">
        <v>272</v>
      </c>
      <c r="AV215" t="s">
        <v>272</v>
      </c>
      <c r="AW215" t="s">
        <v>272</v>
      </c>
      <c r="AX215" t="s">
        <v>272</v>
      </c>
      <c r="AY215" t="s">
        <v>272</v>
      </c>
      <c r="AZ215" t="s">
        <v>272</v>
      </c>
    </row>
    <row r="216" spans="3:52" hidden="1" x14ac:dyDescent="0.25">
      <c r="C216">
        <v>230</v>
      </c>
      <c r="M216" t="s">
        <v>273</v>
      </c>
      <c r="N216" t="s">
        <v>273</v>
      </c>
      <c r="O216" t="s">
        <v>273</v>
      </c>
      <c r="P216" t="s">
        <v>273</v>
      </c>
      <c r="Q216">
        <v>5</v>
      </c>
      <c r="R216">
        <v>5</v>
      </c>
      <c r="S216">
        <v>5</v>
      </c>
      <c r="T216">
        <v>5</v>
      </c>
      <c r="U216">
        <v>5</v>
      </c>
      <c r="V216">
        <v>4</v>
      </c>
      <c r="W216">
        <v>4</v>
      </c>
      <c r="X216">
        <v>4</v>
      </c>
      <c r="Y216">
        <v>4</v>
      </c>
      <c r="Z216">
        <v>3</v>
      </c>
      <c r="AA216">
        <v>3</v>
      </c>
      <c r="AB216">
        <v>3</v>
      </c>
      <c r="AC216">
        <v>3</v>
      </c>
      <c r="AD216">
        <v>2</v>
      </c>
      <c r="AE216">
        <v>2</v>
      </c>
      <c r="AF216">
        <v>2</v>
      </c>
      <c r="AG216">
        <v>2</v>
      </c>
      <c r="AH216">
        <v>1</v>
      </c>
      <c r="AI216">
        <v>1</v>
      </c>
      <c r="AJ216">
        <v>1</v>
      </c>
      <c r="AK216">
        <v>1</v>
      </c>
      <c r="AL216">
        <v>1</v>
      </c>
      <c r="AM216" t="s">
        <v>272</v>
      </c>
      <c r="AN216" t="s">
        <v>272</v>
      </c>
      <c r="AO216" t="s">
        <v>272</v>
      </c>
      <c r="AP216" t="s">
        <v>272</v>
      </c>
      <c r="AQ216" t="s">
        <v>272</v>
      </c>
      <c r="AR216" t="s">
        <v>272</v>
      </c>
      <c r="AS216" t="s">
        <v>272</v>
      </c>
      <c r="AT216" t="s">
        <v>272</v>
      </c>
      <c r="AU216" t="s">
        <v>272</v>
      </c>
      <c r="AV216" t="s">
        <v>272</v>
      </c>
      <c r="AW216" t="s">
        <v>272</v>
      </c>
      <c r="AX216" t="s">
        <v>272</v>
      </c>
      <c r="AY216" t="s">
        <v>272</v>
      </c>
      <c r="AZ216" t="s">
        <v>272</v>
      </c>
    </row>
    <row r="217" spans="3:52" hidden="1" x14ac:dyDescent="0.25">
      <c r="C217">
        <v>240</v>
      </c>
      <c r="M217" t="s">
        <v>273</v>
      </c>
      <c r="N217" t="s">
        <v>273</v>
      </c>
      <c r="O217" t="s">
        <v>273</v>
      </c>
      <c r="P217" t="s">
        <v>273</v>
      </c>
      <c r="Q217">
        <v>5</v>
      </c>
      <c r="R217">
        <v>5</v>
      </c>
      <c r="S217">
        <v>5</v>
      </c>
      <c r="T217">
        <v>5</v>
      </c>
      <c r="U217">
        <v>5</v>
      </c>
      <c r="V217">
        <v>4</v>
      </c>
      <c r="W217">
        <v>4</v>
      </c>
      <c r="X217">
        <v>4</v>
      </c>
      <c r="Y217">
        <v>4</v>
      </c>
      <c r="Z217">
        <v>3</v>
      </c>
      <c r="AA217">
        <v>3</v>
      </c>
      <c r="AB217">
        <v>3</v>
      </c>
      <c r="AC217">
        <v>3</v>
      </c>
      <c r="AD217">
        <v>2</v>
      </c>
      <c r="AE217">
        <v>2</v>
      </c>
      <c r="AF217">
        <v>2</v>
      </c>
      <c r="AG217">
        <v>2</v>
      </c>
      <c r="AH217">
        <v>1</v>
      </c>
      <c r="AI217">
        <v>1</v>
      </c>
      <c r="AJ217">
        <v>1</v>
      </c>
      <c r="AK217">
        <v>1</v>
      </c>
      <c r="AL217">
        <v>1</v>
      </c>
      <c r="AM217" t="s">
        <v>272</v>
      </c>
      <c r="AN217" t="s">
        <v>272</v>
      </c>
      <c r="AO217" t="s">
        <v>272</v>
      </c>
      <c r="AP217" t="s">
        <v>272</v>
      </c>
      <c r="AQ217" t="s">
        <v>272</v>
      </c>
      <c r="AR217" t="s">
        <v>272</v>
      </c>
      <c r="AS217" t="s">
        <v>272</v>
      </c>
      <c r="AT217" t="s">
        <v>272</v>
      </c>
      <c r="AU217" t="s">
        <v>272</v>
      </c>
      <c r="AV217" t="s">
        <v>272</v>
      </c>
      <c r="AW217" t="s">
        <v>272</v>
      </c>
      <c r="AX217" t="s">
        <v>272</v>
      </c>
      <c r="AY217" t="s">
        <v>272</v>
      </c>
      <c r="AZ217" t="s">
        <v>272</v>
      </c>
    </row>
    <row r="218" spans="3:52" hidden="1" x14ac:dyDescent="0.25">
      <c r="C218">
        <v>250</v>
      </c>
      <c r="M218" t="s">
        <v>273</v>
      </c>
      <c r="N218" t="s">
        <v>273</v>
      </c>
      <c r="O218" t="s">
        <v>273</v>
      </c>
      <c r="P218" t="s">
        <v>273</v>
      </c>
      <c r="Q218">
        <v>5</v>
      </c>
      <c r="R218">
        <v>5</v>
      </c>
      <c r="S218">
        <v>5</v>
      </c>
      <c r="T218">
        <v>5</v>
      </c>
      <c r="U218">
        <v>5</v>
      </c>
      <c r="V218">
        <v>4</v>
      </c>
      <c r="W218">
        <v>4</v>
      </c>
      <c r="X218">
        <v>4</v>
      </c>
      <c r="Y218">
        <v>4</v>
      </c>
      <c r="Z218">
        <v>3</v>
      </c>
      <c r="AA218">
        <v>3</v>
      </c>
      <c r="AB218">
        <v>3</v>
      </c>
      <c r="AC218">
        <v>3</v>
      </c>
      <c r="AD218">
        <v>2</v>
      </c>
      <c r="AE218">
        <v>2</v>
      </c>
      <c r="AF218">
        <v>2</v>
      </c>
      <c r="AG218">
        <v>2</v>
      </c>
      <c r="AH218">
        <v>1</v>
      </c>
      <c r="AI218">
        <v>1</v>
      </c>
      <c r="AJ218">
        <v>1</v>
      </c>
      <c r="AK218">
        <v>1</v>
      </c>
      <c r="AL218">
        <v>1</v>
      </c>
      <c r="AM218" t="s">
        <v>272</v>
      </c>
      <c r="AN218" t="s">
        <v>272</v>
      </c>
      <c r="AO218" t="s">
        <v>272</v>
      </c>
      <c r="AP218" t="s">
        <v>272</v>
      </c>
      <c r="AQ218" t="s">
        <v>272</v>
      </c>
      <c r="AR218" t="s">
        <v>272</v>
      </c>
      <c r="AS218" t="s">
        <v>272</v>
      </c>
      <c r="AT218" t="s">
        <v>272</v>
      </c>
      <c r="AU218" t="s">
        <v>272</v>
      </c>
      <c r="AV218" t="s">
        <v>272</v>
      </c>
      <c r="AW218" t="s">
        <v>272</v>
      </c>
      <c r="AX218" t="s">
        <v>272</v>
      </c>
      <c r="AY218" t="s">
        <v>272</v>
      </c>
      <c r="AZ218" t="s">
        <v>272</v>
      </c>
    </row>
    <row r="219" spans="3:52" hidden="1" x14ac:dyDescent="0.25">
      <c r="C219">
        <v>260</v>
      </c>
      <c r="M219" t="s">
        <v>273</v>
      </c>
      <c r="N219" t="s">
        <v>273</v>
      </c>
      <c r="O219" t="s">
        <v>273</v>
      </c>
      <c r="P219" t="s">
        <v>273</v>
      </c>
      <c r="Q219">
        <v>5</v>
      </c>
      <c r="R219">
        <v>5</v>
      </c>
      <c r="S219">
        <v>5</v>
      </c>
      <c r="T219">
        <v>5</v>
      </c>
      <c r="U219">
        <v>5</v>
      </c>
      <c r="V219">
        <v>4</v>
      </c>
      <c r="W219">
        <v>4</v>
      </c>
      <c r="X219">
        <v>4</v>
      </c>
      <c r="Y219">
        <v>4</v>
      </c>
      <c r="Z219">
        <v>3</v>
      </c>
      <c r="AA219">
        <v>3</v>
      </c>
      <c r="AB219">
        <v>3</v>
      </c>
      <c r="AC219">
        <v>3</v>
      </c>
      <c r="AD219">
        <v>2</v>
      </c>
      <c r="AE219">
        <v>2</v>
      </c>
      <c r="AF219">
        <v>2</v>
      </c>
      <c r="AG219">
        <v>2</v>
      </c>
      <c r="AH219">
        <v>1</v>
      </c>
      <c r="AI219">
        <v>1</v>
      </c>
      <c r="AJ219">
        <v>1</v>
      </c>
      <c r="AK219">
        <v>1</v>
      </c>
      <c r="AL219">
        <v>1</v>
      </c>
      <c r="AM219" t="s">
        <v>272</v>
      </c>
      <c r="AN219" t="s">
        <v>272</v>
      </c>
      <c r="AO219" t="s">
        <v>272</v>
      </c>
      <c r="AP219" t="s">
        <v>272</v>
      </c>
      <c r="AQ219" t="s">
        <v>272</v>
      </c>
      <c r="AR219" t="s">
        <v>272</v>
      </c>
      <c r="AS219" t="s">
        <v>272</v>
      </c>
      <c r="AT219" t="s">
        <v>272</v>
      </c>
      <c r="AU219" t="s">
        <v>272</v>
      </c>
      <c r="AV219" t="s">
        <v>272</v>
      </c>
      <c r="AW219" t="s">
        <v>272</v>
      </c>
      <c r="AX219" t="s">
        <v>272</v>
      </c>
      <c r="AY219" t="s">
        <v>272</v>
      </c>
      <c r="AZ219" t="s">
        <v>272</v>
      </c>
    </row>
    <row r="220" spans="3:52" hidden="1" x14ac:dyDescent="0.25">
      <c r="C220">
        <v>270</v>
      </c>
      <c r="M220" t="s">
        <v>273</v>
      </c>
      <c r="N220" t="s">
        <v>273</v>
      </c>
      <c r="O220" t="s">
        <v>273</v>
      </c>
      <c r="P220" t="s">
        <v>273</v>
      </c>
      <c r="Q220">
        <v>5</v>
      </c>
      <c r="R220">
        <v>5</v>
      </c>
      <c r="S220">
        <v>5</v>
      </c>
      <c r="T220">
        <v>5</v>
      </c>
      <c r="U220">
        <v>5</v>
      </c>
      <c r="V220">
        <v>4</v>
      </c>
      <c r="W220">
        <v>4</v>
      </c>
      <c r="X220">
        <v>4</v>
      </c>
      <c r="Y220">
        <v>4</v>
      </c>
      <c r="Z220">
        <v>3</v>
      </c>
      <c r="AA220">
        <v>3</v>
      </c>
      <c r="AB220">
        <v>3</v>
      </c>
      <c r="AC220">
        <v>3</v>
      </c>
      <c r="AD220">
        <v>2</v>
      </c>
      <c r="AE220">
        <v>2</v>
      </c>
      <c r="AF220">
        <v>2</v>
      </c>
      <c r="AG220">
        <v>2</v>
      </c>
      <c r="AH220">
        <v>1</v>
      </c>
      <c r="AI220">
        <v>1</v>
      </c>
      <c r="AJ220">
        <v>1</v>
      </c>
      <c r="AK220">
        <v>1</v>
      </c>
      <c r="AL220">
        <v>1</v>
      </c>
      <c r="AM220" t="s">
        <v>272</v>
      </c>
      <c r="AN220" t="s">
        <v>272</v>
      </c>
      <c r="AO220" t="s">
        <v>272</v>
      </c>
      <c r="AP220" t="s">
        <v>272</v>
      </c>
      <c r="AQ220" t="s">
        <v>272</v>
      </c>
      <c r="AR220" t="s">
        <v>272</v>
      </c>
      <c r="AS220" t="s">
        <v>272</v>
      </c>
      <c r="AT220" t="s">
        <v>272</v>
      </c>
      <c r="AU220" t="s">
        <v>272</v>
      </c>
      <c r="AV220" t="s">
        <v>272</v>
      </c>
      <c r="AW220" t="s">
        <v>272</v>
      </c>
      <c r="AX220" t="s">
        <v>272</v>
      </c>
      <c r="AY220" t="s">
        <v>272</v>
      </c>
      <c r="AZ220" t="s">
        <v>272</v>
      </c>
    </row>
    <row r="221" spans="3:52" hidden="1" x14ac:dyDescent="0.25">
      <c r="C221">
        <v>280</v>
      </c>
      <c r="M221" t="s">
        <v>273</v>
      </c>
      <c r="N221" t="s">
        <v>273</v>
      </c>
      <c r="O221" t="s">
        <v>273</v>
      </c>
      <c r="P221" t="s">
        <v>273</v>
      </c>
      <c r="Q221">
        <v>5</v>
      </c>
      <c r="R221">
        <v>5</v>
      </c>
      <c r="S221">
        <v>5</v>
      </c>
      <c r="T221">
        <v>5</v>
      </c>
      <c r="U221">
        <v>5</v>
      </c>
      <c r="V221">
        <v>4</v>
      </c>
      <c r="W221">
        <v>4</v>
      </c>
      <c r="X221">
        <v>4</v>
      </c>
      <c r="Y221">
        <v>4</v>
      </c>
      <c r="Z221">
        <v>3</v>
      </c>
      <c r="AA221">
        <v>3</v>
      </c>
      <c r="AB221">
        <v>3</v>
      </c>
      <c r="AC221">
        <v>3</v>
      </c>
      <c r="AD221">
        <v>2</v>
      </c>
      <c r="AE221">
        <v>2</v>
      </c>
      <c r="AF221">
        <v>2</v>
      </c>
      <c r="AG221">
        <v>2</v>
      </c>
      <c r="AH221">
        <v>1</v>
      </c>
      <c r="AI221">
        <v>1</v>
      </c>
      <c r="AJ221">
        <v>1</v>
      </c>
      <c r="AK221">
        <v>1</v>
      </c>
      <c r="AL221">
        <v>1</v>
      </c>
      <c r="AM221" t="s">
        <v>272</v>
      </c>
      <c r="AN221" t="s">
        <v>272</v>
      </c>
      <c r="AO221" t="s">
        <v>272</v>
      </c>
      <c r="AP221" t="s">
        <v>272</v>
      </c>
      <c r="AQ221" t="s">
        <v>272</v>
      </c>
      <c r="AR221" t="s">
        <v>272</v>
      </c>
      <c r="AS221" t="s">
        <v>272</v>
      </c>
      <c r="AT221" t="s">
        <v>272</v>
      </c>
      <c r="AU221" t="s">
        <v>272</v>
      </c>
      <c r="AV221" t="s">
        <v>272</v>
      </c>
      <c r="AW221" t="s">
        <v>272</v>
      </c>
      <c r="AX221" t="s">
        <v>272</v>
      </c>
      <c r="AY221" t="s">
        <v>272</v>
      </c>
      <c r="AZ221" t="s">
        <v>272</v>
      </c>
    </row>
    <row r="222" spans="3:52" hidden="1" x14ac:dyDescent="0.25">
      <c r="C222">
        <v>290</v>
      </c>
      <c r="M222" t="s">
        <v>273</v>
      </c>
      <c r="N222" t="s">
        <v>273</v>
      </c>
      <c r="O222" t="s">
        <v>273</v>
      </c>
      <c r="P222" t="s">
        <v>273</v>
      </c>
      <c r="Q222">
        <v>5</v>
      </c>
      <c r="R222">
        <v>5</v>
      </c>
      <c r="S222">
        <v>5</v>
      </c>
      <c r="T222">
        <v>5</v>
      </c>
      <c r="U222">
        <v>5</v>
      </c>
      <c r="V222">
        <v>4</v>
      </c>
      <c r="W222">
        <v>4</v>
      </c>
      <c r="X222">
        <v>4</v>
      </c>
      <c r="Y222">
        <v>4</v>
      </c>
      <c r="Z222">
        <v>3</v>
      </c>
      <c r="AA222">
        <v>3</v>
      </c>
      <c r="AB222">
        <v>3</v>
      </c>
      <c r="AC222">
        <v>3</v>
      </c>
      <c r="AD222">
        <v>2</v>
      </c>
      <c r="AE222">
        <v>2</v>
      </c>
      <c r="AF222">
        <v>2</v>
      </c>
      <c r="AG222">
        <v>2</v>
      </c>
      <c r="AH222">
        <v>1</v>
      </c>
      <c r="AI222">
        <v>1</v>
      </c>
      <c r="AJ222">
        <v>1</v>
      </c>
      <c r="AK222">
        <v>1</v>
      </c>
      <c r="AL222">
        <v>1</v>
      </c>
      <c r="AM222" t="s">
        <v>272</v>
      </c>
      <c r="AN222" t="s">
        <v>272</v>
      </c>
      <c r="AO222" t="s">
        <v>272</v>
      </c>
      <c r="AP222" t="s">
        <v>272</v>
      </c>
      <c r="AQ222" t="s">
        <v>272</v>
      </c>
      <c r="AR222" t="s">
        <v>272</v>
      </c>
      <c r="AS222" t="s">
        <v>272</v>
      </c>
      <c r="AT222" t="s">
        <v>272</v>
      </c>
      <c r="AU222" t="s">
        <v>272</v>
      </c>
      <c r="AV222" t="s">
        <v>272</v>
      </c>
      <c r="AW222" t="s">
        <v>272</v>
      </c>
      <c r="AX222" t="s">
        <v>272</v>
      </c>
      <c r="AY222" t="s">
        <v>272</v>
      </c>
      <c r="AZ222" t="s">
        <v>272</v>
      </c>
    </row>
    <row r="223" spans="3:52" hidden="1" x14ac:dyDescent="0.25"/>
    <row r="224" spans="3:52" hidden="1" x14ac:dyDescent="0.25">
      <c r="D224" t="s">
        <v>284</v>
      </c>
      <c r="E224" t="s">
        <v>285</v>
      </c>
      <c r="F224" t="s">
        <v>286</v>
      </c>
    </row>
    <row r="225" spans="3:43" hidden="1" x14ac:dyDescent="0.25">
      <c r="D225">
        <f>E14</f>
        <v>110</v>
      </c>
      <c r="E225">
        <f>F14</f>
        <v>22</v>
      </c>
      <c r="F225" t="str">
        <f>INDEX(D228:AQ261,MATCH(E14,C228:C260,0),MATCH(F14,D226:AQ226,0))</f>
        <v>3</v>
      </c>
    </row>
    <row r="226" spans="3:43" hidden="1" x14ac:dyDescent="0.25">
      <c r="D226" s="24">
        <v>1</v>
      </c>
      <c r="E226">
        <v>2</v>
      </c>
      <c r="F226" s="24">
        <v>3</v>
      </c>
      <c r="G226">
        <v>4</v>
      </c>
      <c r="H226" s="24">
        <v>5</v>
      </c>
      <c r="I226">
        <v>6</v>
      </c>
      <c r="J226" s="24">
        <v>7</v>
      </c>
      <c r="K226">
        <v>8</v>
      </c>
      <c r="L226" s="24">
        <v>9</v>
      </c>
      <c r="M226">
        <v>10</v>
      </c>
      <c r="N226" s="24">
        <v>11</v>
      </c>
      <c r="O226">
        <v>12</v>
      </c>
      <c r="P226" s="24">
        <v>13</v>
      </c>
      <c r="Q226">
        <v>14</v>
      </c>
      <c r="R226" s="24">
        <v>15</v>
      </c>
      <c r="S226">
        <v>16</v>
      </c>
      <c r="T226" s="24">
        <v>17</v>
      </c>
      <c r="U226">
        <v>18</v>
      </c>
      <c r="V226" s="24">
        <v>19</v>
      </c>
      <c r="W226">
        <v>20</v>
      </c>
      <c r="X226" s="24">
        <v>21</v>
      </c>
      <c r="Y226">
        <v>22</v>
      </c>
      <c r="Z226" s="24">
        <v>23</v>
      </c>
      <c r="AA226">
        <v>24</v>
      </c>
      <c r="AB226" s="24">
        <v>25</v>
      </c>
      <c r="AC226">
        <v>26</v>
      </c>
      <c r="AD226" s="24">
        <v>27</v>
      </c>
      <c r="AE226">
        <v>28</v>
      </c>
      <c r="AF226" s="24">
        <v>29</v>
      </c>
      <c r="AG226">
        <v>30</v>
      </c>
      <c r="AH226" s="24">
        <v>31</v>
      </c>
      <c r="AI226">
        <v>32</v>
      </c>
      <c r="AJ226" s="24">
        <v>33</v>
      </c>
      <c r="AK226">
        <v>34</v>
      </c>
      <c r="AL226" s="24">
        <v>35</v>
      </c>
      <c r="AM226">
        <v>36</v>
      </c>
      <c r="AN226" s="24">
        <v>37</v>
      </c>
      <c r="AO226">
        <v>38</v>
      </c>
      <c r="AP226" s="24">
        <v>39</v>
      </c>
      <c r="AQ226">
        <v>40</v>
      </c>
    </row>
    <row r="227" spans="3:43" hidden="1" x14ac:dyDescent="0.25">
      <c r="C227" t="s">
        <v>62</v>
      </c>
      <c r="D227" s="25"/>
      <c r="E227" s="4"/>
      <c r="F227" s="25"/>
      <c r="G227" s="4"/>
      <c r="H227" s="25"/>
      <c r="I227" s="4"/>
      <c r="J227" s="25"/>
      <c r="K227" s="4"/>
      <c r="L227" s="25"/>
      <c r="M227" s="4"/>
      <c r="N227" s="25"/>
      <c r="O227" s="4"/>
      <c r="P227" s="25"/>
      <c r="Q227" s="4"/>
      <c r="R227" s="25"/>
      <c r="S227" s="4"/>
      <c r="T227" s="25"/>
      <c r="U227" s="4"/>
      <c r="V227" s="25"/>
      <c r="W227" s="4"/>
      <c r="X227" s="25"/>
      <c r="Y227" s="4"/>
      <c r="Z227" s="25"/>
      <c r="AA227" s="4"/>
      <c r="AB227" s="25"/>
      <c r="AC227" s="4"/>
      <c r="AD227" s="25"/>
      <c r="AE227" s="4"/>
      <c r="AF227" s="25"/>
      <c r="AG227" s="4"/>
      <c r="AH227" s="25"/>
      <c r="AI227" s="4"/>
      <c r="AJ227" s="25"/>
      <c r="AK227" s="4"/>
      <c r="AL227" s="25"/>
      <c r="AM227" s="4"/>
      <c r="AN227" s="25"/>
      <c r="AO227" s="4"/>
      <c r="AP227" s="25"/>
      <c r="AQ227" s="4"/>
    </row>
    <row r="228" spans="3:43" hidden="1" x14ac:dyDescent="0.25">
      <c r="C228">
        <v>5</v>
      </c>
      <c r="D228" s="25" t="s">
        <v>274</v>
      </c>
      <c r="E228" s="4" t="s">
        <v>275</v>
      </c>
      <c r="F228" s="25" t="s">
        <v>276</v>
      </c>
      <c r="G228" s="4" t="s">
        <v>277</v>
      </c>
      <c r="H228" s="25" t="s">
        <v>278</v>
      </c>
      <c r="I228" s="4" t="s">
        <v>278</v>
      </c>
      <c r="J228" s="25" t="s">
        <v>278</v>
      </c>
      <c r="K228" s="4" t="s">
        <v>278</v>
      </c>
      <c r="L228" s="25" t="s">
        <v>278</v>
      </c>
      <c r="M228" s="4" t="s">
        <v>279</v>
      </c>
      <c r="N228" s="25"/>
      <c r="O228" s="4"/>
      <c r="P228" s="25"/>
      <c r="Q228" s="4"/>
      <c r="R228" s="25"/>
      <c r="S228" s="4"/>
      <c r="T228" s="25"/>
      <c r="U228" s="4"/>
      <c r="V228" s="25"/>
      <c r="W228" s="4"/>
      <c r="X228" s="25"/>
      <c r="Y228" s="4"/>
      <c r="Z228" s="25"/>
      <c r="AA228" s="4"/>
      <c r="AB228" s="25"/>
      <c r="AC228" s="4"/>
      <c r="AD228" s="25"/>
      <c r="AE228" s="4"/>
      <c r="AF228" s="25"/>
      <c r="AG228" s="4"/>
      <c r="AH228" s="25"/>
      <c r="AI228" s="4"/>
      <c r="AJ228" s="25"/>
      <c r="AK228" s="4"/>
      <c r="AL228" s="25"/>
      <c r="AM228" s="4"/>
      <c r="AN228" s="25"/>
      <c r="AO228" s="4"/>
      <c r="AP228" s="25"/>
      <c r="AQ228" s="4"/>
    </row>
    <row r="229" spans="3:43" hidden="1" x14ac:dyDescent="0.25">
      <c r="C229">
        <v>10</v>
      </c>
      <c r="D229" s="25" t="s">
        <v>280</v>
      </c>
      <c r="E229" s="4" t="s">
        <v>274</v>
      </c>
      <c r="F229" s="25" t="s">
        <v>281</v>
      </c>
      <c r="G229" s="4" t="s">
        <v>275</v>
      </c>
      <c r="H229" s="25" t="s">
        <v>276</v>
      </c>
      <c r="I229" s="4" t="s">
        <v>277</v>
      </c>
      <c r="J229" s="25" t="s">
        <v>278</v>
      </c>
      <c r="K229" s="4" t="s">
        <v>278</v>
      </c>
      <c r="L229" s="25" t="s">
        <v>278</v>
      </c>
      <c r="M229" s="4" t="s">
        <v>279</v>
      </c>
      <c r="N229" s="25"/>
      <c r="O229" s="4"/>
      <c r="P229" s="25"/>
      <c r="Q229" s="4"/>
      <c r="R229" s="25"/>
      <c r="S229" s="4"/>
      <c r="T229" s="25"/>
      <c r="U229" s="4"/>
      <c r="V229" s="25"/>
      <c r="W229" s="4"/>
      <c r="X229" s="25"/>
      <c r="Y229" s="4"/>
      <c r="Z229" s="25"/>
      <c r="AA229" s="4"/>
      <c r="AB229" s="25"/>
      <c r="AC229" s="4"/>
      <c r="AD229" s="25"/>
      <c r="AE229" s="4"/>
      <c r="AF229" s="25"/>
      <c r="AG229" s="4"/>
      <c r="AH229" s="25"/>
      <c r="AI229" s="4"/>
      <c r="AJ229" s="25"/>
      <c r="AK229" s="4"/>
      <c r="AL229" s="25"/>
      <c r="AM229" s="4"/>
      <c r="AN229" s="25"/>
      <c r="AO229" s="4"/>
      <c r="AP229" s="25"/>
      <c r="AQ229" s="4"/>
    </row>
    <row r="230" spans="3:43" hidden="1" x14ac:dyDescent="0.25">
      <c r="C230">
        <v>15</v>
      </c>
      <c r="D230" s="25" t="s">
        <v>280</v>
      </c>
      <c r="E230" s="4" t="s">
        <v>282</v>
      </c>
      <c r="F230" s="25" t="s">
        <v>274</v>
      </c>
      <c r="G230" s="4" t="s">
        <v>274</v>
      </c>
      <c r="H230" s="25" t="s">
        <v>281</v>
      </c>
      <c r="I230" s="4" t="s">
        <v>275</v>
      </c>
      <c r="J230" s="25" t="s">
        <v>276</v>
      </c>
      <c r="K230" s="4" t="s">
        <v>276</v>
      </c>
      <c r="L230" s="25" t="s">
        <v>277</v>
      </c>
      <c r="M230" s="4" t="s">
        <v>277</v>
      </c>
      <c r="N230" s="25" t="s">
        <v>278</v>
      </c>
      <c r="O230" s="4" t="s">
        <v>278</v>
      </c>
      <c r="P230" s="25" t="s">
        <v>278</v>
      </c>
      <c r="Q230" s="4" t="s">
        <v>278</v>
      </c>
      <c r="R230" s="25" t="s">
        <v>279</v>
      </c>
      <c r="S230" s="4"/>
      <c r="T230" s="25"/>
      <c r="U230" s="4"/>
      <c r="V230" s="25"/>
      <c r="W230" s="4"/>
      <c r="X230" s="25"/>
      <c r="Y230" s="4"/>
      <c r="Z230" s="25"/>
      <c r="AA230" s="4"/>
      <c r="AB230" s="25"/>
      <c r="AC230" s="4"/>
      <c r="AD230" s="25"/>
      <c r="AE230" s="4"/>
      <c r="AF230" s="25"/>
      <c r="AG230" s="4"/>
      <c r="AH230" s="25"/>
      <c r="AI230" s="4"/>
      <c r="AJ230" s="25"/>
      <c r="AK230" s="4"/>
      <c r="AL230" s="25"/>
      <c r="AM230" s="4"/>
      <c r="AN230" s="25"/>
      <c r="AO230" s="4"/>
      <c r="AP230" s="25"/>
      <c r="AQ230" s="4"/>
    </row>
    <row r="231" spans="3:43" hidden="1" x14ac:dyDescent="0.25">
      <c r="C231">
        <v>20</v>
      </c>
      <c r="D231" s="25" t="s">
        <v>280</v>
      </c>
      <c r="E231" s="4" t="s">
        <v>282</v>
      </c>
      <c r="F231" s="25" t="s">
        <v>282</v>
      </c>
      <c r="G231" s="4" t="s">
        <v>274</v>
      </c>
      <c r="H231" s="25" t="s">
        <v>274</v>
      </c>
      <c r="I231" s="4" t="s">
        <v>281</v>
      </c>
      <c r="J231" s="25" t="s">
        <v>281</v>
      </c>
      <c r="K231" s="4" t="s">
        <v>275</v>
      </c>
      <c r="L231" s="25" t="s">
        <v>275</v>
      </c>
      <c r="M231" s="4" t="s">
        <v>276</v>
      </c>
      <c r="N231" s="25" t="s">
        <v>276</v>
      </c>
      <c r="O231" s="4" t="s">
        <v>277</v>
      </c>
      <c r="P231" s="25" t="s">
        <v>277</v>
      </c>
      <c r="Q231" s="4" t="s">
        <v>278</v>
      </c>
      <c r="R231" s="25" t="s">
        <v>278</v>
      </c>
      <c r="S231" s="4" t="s">
        <v>278</v>
      </c>
      <c r="T231" s="25" t="s">
        <v>278</v>
      </c>
      <c r="U231" s="4" t="s">
        <v>278</v>
      </c>
      <c r="V231" s="25" t="s">
        <v>278</v>
      </c>
      <c r="W231" s="4" t="s">
        <v>279</v>
      </c>
      <c r="X231" s="25"/>
      <c r="Y231" s="4"/>
      <c r="Z231" s="25"/>
      <c r="AA231" s="4"/>
      <c r="AB231" s="25"/>
      <c r="AC231" s="4"/>
      <c r="AD231" s="25"/>
      <c r="AE231" s="4"/>
      <c r="AF231" s="25"/>
      <c r="AG231" s="4"/>
      <c r="AH231" s="25"/>
      <c r="AI231" s="4"/>
      <c r="AJ231" s="25"/>
      <c r="AK231" s="4"/>
      <c r="AL231" s="25"/>
      <c r="AM231" s="4"/>
      <c r="AN231" s="25"/>
      <c r="AO231" s="4"/>
      <c r="AP231" s="25"/>
      <c r="AQ231" s="4"/>
    </row>
    <row r="232" spans="3:43" hidden="1" x14ac:dyDescent="0.25">
      <c r="C232">
        <v>25</v>
      </c>
      <c r="D232" s="25" t="s">
        <v>280</v>
      </c>
      <c r="E232" s="4" t="s">
        <v>280</v>
      </c>
      <c r="F232" s="25" t="s">
        <v>282</v>
      </c>
      <c r="G232" s="4" t="s">
        <v>282</v>
      </c>
      <c r="H232" s="25" t="s">
        <v>274</v>
      </c>
      <c r="I232" s="4" t="s">
        <v>274</v>
      </c>
      <c r="J232" s="25" t="s">
        <v>281</v>
      </c>
      <c r="K232" s="4" t="s">
        <v>281</v>
      </c>
      <c r="L232" s="25" t="s">
        <v>275</v>
      </c>
      <c r="M232" s="4" t="s">
        <v>275</v>
      </c>
      <c r="N232" s="25" t="s">
        <v>276</v>
      </c>
      <c r="O232" s="4" t="s">
        <v>276</v>
      </c>
      <c r="P232" s="25" t="s">
        <v>277</v>
      </c>
      <c r="Q232" s="4" t="s">
        <v>277</v>
      </c>
      <c r="R232" s="25" t="s">
        <v>277</v>
      </c>
      <c r="S232" s="4" t="s">
        <v>278</v>
      </c>
      <c r="T232" s="25" t="s">
        <v>278</v>
      </c>
      <c r="U232" s="25" t="s">
        <v>278</v>
      </c>
      <c r="V232" s="25" t="s">
        <v>278</v>
      </c>
      <c r="W232" s="4" t="s">
        <v>279</v>
      </c>
      <c r="X232" s="25"/>
      <c r="Y232" s="4"/>
      <c r="Z232" s="25"/>
      <c r="AA232" s="4"/>
      <c r="AB232" s="25"/>
      <c r="AC232" s="4"/>
      <c r="AD232" s="25"/>
      <c r="AE232" s="4"/>
      <c r="AF232" s="25"/>
      <c r="AG232" s="4"/>
      <c r="AH232" s="25"/>
      <c r="AI232" s="4"/>
      <c r="AJ232" s="25"/>
      <c r="AK232" s="4"/>
      <c r="AL232" s="25"/>
      <c r="AM232" s="4"/>
      <c r="AN232" s="25"/>
      <c r="AO232" s="4"/>
      <c r="AP232" s="25"/>
      <c r="AQ232" s="4"/>
    </row>
    <row r="233" spans="3:43" hidden="1" x14ac:dyDescent="0.25">
      <c r="C233">
        <v>30</v>
      </c>
      <c r="D233" s="25" t="s">
        <v>280</v>
      </c>
      <c r="E233" s="4" t="s">
        <v>280</v>
      </c>
      <c r="F233" s="4" t="s">
        <v>280</v>
      </c>
      <c r="G233" s="4" t="s">
        <v>282</v>
      </c>
      <c r="H233" s="4" t="s">
        <v>282</v>
      </c>
      <c r="I233" s="4" t="s">
        <v>274</v>
      </c>
      <c r="J233" s="4" t="s">
        <v>283</v>
      </c>
      <c r="K233" s="4" t="s">
        <v>281</v>
      </c>
      <c r="L233" s="4" t="s">
        <v>281</v>
      </c>
      <c r="M233" s="4" t="s">
        <v>281</v>
      </c>
      <c r="N233" s="25" t="s">
        <v>275</v>
      </c>
      <c r="O233" s="4" t="s">
        <v>275</v>
      </c>
      <c r="P233" s="25" t="s">
        <v>276</v>
      </c>
      <c r="Q233" s="4" t="s">
        <v>276</v>
      </c>
      <c r="R233" s="25" t="s">
        <v>276</v>
      </c>
      <c r="S233" s="4" t="s">
        <v>277</v>
      </c>
      <c r="T233" s="25" t="s">
        <v>277</v>
      </c>
      <c r="U233" s="4" t="s">
        <v>278</v>
      </c>
      <c r="V233" s="4" t="s">
        <v>278</v>
      </c>
      <c r="W233" s="4" t="s">
        <v>278</v>
      </c>
      <c r="X233" s="4" t="s">
        <v>278</v>
      </c>
      <c r="Y233" s="4" t="s">
        <v>278</v>
      </c>
      <c r="Z233" s="4" t="s">
        <v>278</v>
      </c>
      <c r="AA233" s="4" t="s">
        <v>278</v>
      </c>
      <c r="AB233" s="25" t="s">
        <v>279</v>
      </c>
      <c r="AC233" s="4"/>
      <c r="AD233" s="25"/>
      <c r="AE233" s="4"/>
      <c r="AF233" s="25"/>
      <c r="AG233" s="4"/>
      <c r="AH233" s="25"/>
      <c r="AI233" s="4"/>
      <c r="AJ233" s="25"/>
      <c r="AK233" s="4"/>
      <c r="AL233" s="25"/>
      <c r="AM233" s="4"/>
      <c r="AN233" s="25"/>
      <c r="AO233" s="4"/>
      <c r="AP233" s="25"/>
      <c r="AQ233" s="4"/>
    </row>
    <row r="234" spans="3:43" hidden="1" x14ac:dyDescent="0.25">
      <c r="C234">
        <v>35</v>
      </c>
      <c r="D234" s="25" t="s">
        <v>280</v>
      </c>
      <c r="E234" s="25" t="s">
        <v>280</v>
      </c>
      <c r="F234" s="25" t="s">
        <v>280</v>
      </c>
      <c r="G234" s="25" t="s">
        <v>280</v>
      </c>
      <c r="H234" s="25" t="s">
        <v>282</v>
      </c>
      <c r="I234" s="25" t="s">
        <v>282</v>
      </c>
      <c r="J234" s="25" t="s">
        <v>274</v>
      </c>
      <c r="K234" s="4" t="s">
        <v>274</v>
      </c>
      <c r="L234" s="25" t="s">
        <v>274</v>
      </c>
      <c r="M234" s="4" t="s">
        <v>281</v>
      </c>
      <c r="N234" s="25" t="s">
        <v>281</v>
      </c>
      <c r="O234" s="4" t="s">
        <v>275</v>
      </c>
      <c r="P234" s="25" t="s">
        <v>275</v>
      </c>
      <c r="Q234" s="4" t="s">
        <v>276</v>
      </c>
      <c r="R234" s="25" t="s">
        <v>276</v>
      </c>
      <c r="S234" s="4" t="s">
        <v>276</v>
      </c>
      <c r="T234" s="25" t="s">
        <v>277</v>
      </c>
      <c r="U234" s="4" t="s">
        <v>277</v>
      </c>
      <c r="V234" s="25" t="s">
        <v>277</v>
      </c>
      <c r="W234" s="4" t="s">
        <v>278</v>
      </c>
      <c r="X234" s="4" t="s">
        <v>278</v>
      </c>
      <c r="Y234" s="4" t="s">
        <v>278</v>
      </c>
      <c r="Z234" s="4" t="s">
        <v>278</v>
      </c>
      <c r="AA234" s="4" t="s">
        <v>278</v>
      </c>
      <c r="AB234" s="25" t="s">
        <v>279</v>
      </c>
      <c r="AC234" s="4"/>
      <c r="AD234" s="25"/>
      <c r="AE234" s="4"/>
      <c r="AF234" s="25"/>
      <c r="AG234" s="4"/>
      <c r="AH234" s="25"/>
      <c r="AI234" s="4"/>
      <c r="AJ234" s="25"/>
      <c r="AK234" s="4"/>
      <c r="AL234" s="25"/>
      <c r="AM234" s="4"/>
      <c r="AN234" s="25"/>
      <c r="AO234" s="4"/>
      <c r="AP234" s="25"/>
      <c r="AQ234" s="4"/>
    </row>
    <row r="235" spans="3:43" hidden="1" x14ac:dyDescent="0.25">
      <c r="C235">
        <v>40</v>
      </c>
      <c r="D235" s="25" t="s">
        <v>280</v>
      </c>
      <c r="E235" s="25" t="s">
        <v>280</v>
      </c>
      <c r="F235" s="25" t="s">
        <v>280</v>
      </c>
      <c r="G235" s="25" t="s">
        <v>280</v>
      </c>
      <c r="H235" s="25" t="s">
        <v>282</v>
      </c>
      <c r="I235" s="25" t="s">
        <v>282</v>
      </c>
      <c r="J235" s="25" t="s">
        <v>282</v>
      </c>
      <c r="K235" s="4" t="s">
        <v>274</v>
      </c>
      <c r="L235" s="25" t="s">
        <v>274</v>
      </c>
      <c r="M235" s="4" t="s">
        <v>274</v>
      </c>
      <c r="N235" s="25" t="s">
        <v>281</v>
      </c>
      <c r="O235" s="4" t="s">
        <v>281</v>
      </c>
      <c r="P235" s="25" t="s">
        <v>275</v>
      </c>
      <c r="Q235" s="4" t="s">
        <v>275</v>
      </c>
      <c r="R235" s="25" t="s">
        <v>275</v>
      </c>
      <c r="S235" s="4" t="s">
        <v>276</v>
      </c>
      <c r="T235" s="25" t="s">
        <v>276</v>
      </c>
      <c r="U235" s="4" t="s">
        <v>276</v>
      </c>
      <c r="V235" s="25" t="s">
        <v>277</v>
      </c>
      <c r="W235" s="4" t="s">
        <v>277</v>
      </c>
      <c r="X235" s="25" t="s">
        <v>278</v>
      </c>
      <c r="Y235" s="25" t="s">
        <v>278</v>
      </c>
      <c r="Z235" s="25" t="s">
        <v>278</v>
      </c>
      <c r="AA235" s="25" t="s">
        <v>278</v>
      </c>
      <c r="AB235" s="25" t="s">
        <v>279</v>
      </c>
      <c r="AC235" s="4"/>
      <c r="AD235" s="25"/>
      <c r="AE235" s="4"/>
      <c r="AF235" s="25"/>
      <c r="AG235" s="4"/>
      <c r="AH235" s="25"/>
      <c r="AI235" s="4"/>
      <c r="AJ235" s="25"/>
      <c r="AK235" s="4"/>
      <c r="AL235" s="25"/>
      <c r="AM235" s="4"/>
      <c r="AN235" s="25"/>
      <c r="AO235" s="4"/>
      <c r="AP235" s="25"/>
      <c r="AQ235" s="4"/>
    </row>
    <row r="236" spans="3:43" hidden="1" x14ac:dyDescent="0.25">
      <c r="C236">
        <v>45</v>
      </c>
      <c r="D236" s="25" t="s">
        <v>280</v>
      </c>
      <c r="E236" s="25" t="s">
        <v>280</v>
      </c>
      <c r="F236" s="25" t="s">
        <v>280</v>
      </c>
      <c r="G236" s="25" t="s">
        <v>280</v>
      </c>
      <c r="H236" s="25" t="s">
        <v>280</v>
      </c>
      <c r="I236" s="4" t="s">
        <v>282</v>
      </c>
      <c r="J236" s="4" t="s">
        <v>282</v>
      </c>
      <c r="K236" s="4" t="s">
        <v>282</v>
      </c>
      <c r="L236" s="25" t="s">
        <v>274</v>
      </c>
      <c r="M236" s="4" t="s">
        <v>274</v>
      </c>
      <c r="N236" s="25" t="s">
        <v>274</v>
      </c>
      <c r="O236" s="4" t="s">
        <v>281</v>
      </c>
      <c r="P236" s="25" t="s">
        <v>281</v>
      </c>
      <c r="Q236" s="4" t="s">
        <v>275</v>
      </c>
      <c r="R236" s="25" t="s">
        <v>275</v>
      </c>
      <c r="S236" s="4" t="s">
        <v>275</v>
      </c>
      <c r="T236" s="25" t="s">
        <v>276</v>
      </c>
      <c r="U236" s="4" t="s">
        <v>276</v>
      </c>
      <c r="V236" s="25" t="s">
        <v>276</v>
      </c>
      <c r="W236" s="4" t="s">
        <v>277</v>
      </c>
      <c r="X236" s="25" t="s">
        <v>277</v>
      </c>
      <c r="Y236" s="4" t="s">
        <v>277</v>
      </c>
      <c r="Z236" s="25" t="s">
        <v>278</v>
      </c>
      <c r="AA236" s="25" t="s">
        <v>278</v>
      </c>
      <c r="AB236" s="25" t="s">
        <v>278</v>
      </c>
      <c r="AC236" s="25" t="s">
        <v>278</v>
      </c>
      <c r="AD236" s="25" t="s">
        <v>278</v>
      </c>
      <c r="AE236" s="25" t="s">
        <v>278</v>
      </c>
      <c r="AF236" s="25" t="s">
        <v>278</v>
      </c>
      <c r="AG236" s="4" t="s">
        <v>279</v>
      </c>
      <c r="AH236" s="25"/>
      <c r="AI236" s="4"/>
      <c r="AJ236" s="25"/>
      <c r="AK236" s="4"/>
      <c r="AL236" s="25"/>
      <c r="AM236" s="4"/>
      <c r="AN236" s="25"/>
      <c r="AO236" s="4"/>
      <c r="AP236" s="25"/>
      <c r="AQ236" s="4"/>
    </row>
    <row r="237" spans="3:43" hidden="1" x14ac:dyDescent="0.25">
      <c r="C237">
        <v>50</v>
      </c>
      <c r="D237" s="25" t="s">
        <v>280</v>
      </c>
      <c r="E237" s="25" t="s">
        <v>280</v>
      </c>
      <c r="F237" s="25" t="s">
        <v>280</v>
      </c>
      <c r="G237" s="25" t="s">
        <v>280</v>
      </c>
      <c r="H237" s="25" t="s">
        <v>280</v>
      </c>
      <c r="I237" s="4" t="s">
        <v>282</v>
      </c>
      <c r="J237" s="4" t="s">
        <v>282</v>
      </c>
      <c r="K237" s="4" t="s">
        <v>282</v>
      </c>
      <c r="L237" s="25" t="s">
        <v>274</v>
      </c>
      <c r="M237" s="4" t="s">
        <v>274</v>
      </c>
      <c r="N237" s="25" t="s">
        <v>274</v>
      </c>
      <c r="O237" s="4" t="s">
        <v>281</v>
      </c>
      <c r="P237" s="25" t="s">
        <v>281</v>
      </c>
      <c r="Q237" s="4" t="s">
        <v>281</v>
      </c>
      <c r="R237" s="25" t="s">
        <v>275</v>
      </c>
      <c r="S237" s="4" t="s">
        <v>275</v>
      </c>
      <c r="T237" s="25" t="s">
        <v>275</v>
      </c>
      <c r="U237" s="4" t="s">
        <v>276</v>
      </c>
      <c r="V237" s="25" t="s">
        <v>276</v>
      </c>
      <c r="W237" s="4" t="s">
        <v>276</v>
      </c>
      <c r="X237" s="25" t="s">
        <v>277</v>
      </c>
      <c r="Y237" s="4" t="s">
        <v>277</v>
      </c>
      <c r="Z237" s="25" t="s">
        <v>277</v>
      </c>
      <c r="AA237" s="4" t="s">
        <v>278</v>
      </c>
      <c r="AB237" s="4" t="s">
        <v>278</v>
      </c>
      <c r="AC237" s="4" t="s">
        <v>278</v>
      </c>
      <c r="AD237" s="4" t="s">
        <v>278</v>
      </c>
      <c r="AE237" s="4" t="s">
        <v>278</v>
      </c>
      <c r="AF237" s="4" t="s">
        <v>278</v>
      </c>
      <c r="AG237" s="4" t="s">
        <v>279</v>
      </c>
      <c r="AH237" s="25"/>
      <c r="AI237" s="4"/>
      <c r="AJ237" s="25"/>
      <c r="AK237" s="4"/>
      <c r="AL237" s="25"/>
      <c r="AM237" s="4"/>
      <c r="AN237" s="25"/>
      <c r="AO237" s="4"/>
      <c r="AP237" s="25"/>
      <c r="AQ237" s="4"/>
    </row>
    <row r="238" spans="3:43" hidden="1" x14ac:dyDescent="0.25">
      <c r="C238">
        <v>55</v>
      </c>
      <c r="D238" s="25" t="s">
        <v>280</v>
      </c>
      <c r="E238" s="25" t="s">
        <v>280</v>
      </c>
      <c r="F238" s="25" t="s">
        <v>280</v>
      </c>
      <c r="G238" s="25" t="s">
        <v>280</v>
      </c>
      <c r="H238" s="25" t="s">
        <v>280</v>
      </c>
      <c r="I238" s="4" t="s">
        <v>282</v>
      </c>
      <c r="J238" s="4" t="s">
        <v>282</v>
      </c>
      <c r="K238" s="4" t="s">
        <v>282</v>
      </c>
      <c r="L238" s="25" t="s">
        <v>274</v>
      </c>
      <c r="M238" s="4" t="s">
        <v>274</v>
      </c>
      <c r="N238" s="25" t="s">
        <v>274</v>
      </c>
      <c r="O238" s="4" t="s">
        <v>281</v>
      </c>
      <c r="P238" s="25" t="s">
        <v>281</v>
      </c>
      <c r="Q238" s="4" t="s">
        <v>281</v>
      </c>
      <c r="R238" s="25" t="s">
        <v>281</v>
      </c>
      <c r="S238" s="4" t="s">
        <v>275</v>
      </c>
      <c r="T238" s="25" t="s">
        <v>275</v>
      </c>
      <c r="U238" s="4" t="s">
        <v>275</v>
      </c>
      <c r="V238" s="25" t="s">
        <v>276</v>
      </c>
      <c r="W238" s="4" t="s">
        <v>276</v>
      </c>
      <c r="X238" s="25" t="s">
        <v>276</v>
      </c>
      <c r="Y238" s="4" t="s">
        <v>276</v>
      </c>
      <c r="Z238" s="25" t="s">
        <v>277</v>
      </c>
      <c r="AA238" s="4" t="s">
        <v>277</v>
      </c>
      <c r="AB238" s="25" t="s">
        <v>277</v>
      </c>
      <c r="AC238" s="4" t="s">
        <v>278</v>
      </c>
      <c r="AD238" s="4" t="s">
        <v>278</v>
      </c>
      <c r="AE238" s="4" t="s">
        <v>278</v>
      </c>
      <c r="AF238" s="4" t="s">
        <v>278</v>
      </c>
      <c r="AG238" s="4" t="s">
        <v>279</v>
      </c>
      <c r="AH238" s="25"/>
      <c r="AI238" s="4"/>
      <c r="AJ238" s="25"/>
      <c r="AK238" s="4"/>
      <c r="AL238" s="25"/>
      <c r="AM238" s="4"/>
      <c r="AN238" s="25"/>
      <c r="AO238" s="4"/>
      <c r="AP238" s="25"/>
      <c r="AQ238" s="4"/>
    </row>
    <row r="239" spans="3:43" hidden="1" x14ac:dyDescent="0.25">
      <c r="C239">
        <v>60</v>
      </c>
      <c r="D239" s="25" t="s">
        <v>280</v>
      </c>
      <c r="E239" s="25" t="s">
        <v>280</v>
      </c>
      <c r="F239" s="25" t="s">
        <v>280</v>
      </c>
      <c r="G239" s="25" t="s">
        <v>280</v>
      </c>
      <c r="H239" s="25" t="s">
        <v>280</v>
      </c>
      <c r="I239" s="4" t="s">
        <v>282</v>
      </c>
      <c r="J239" s="4" t="s">
        <v>282</v>
      </c>
      <c r="K239" s="4" t="s">
        <v>282</v>
      </c>
      <c r="L239" s="4" t="s">
        <v>282</v>
      </c>
      <c r="M239" s="4" t="s">
        <v>274</v>
      </c>
      <c r="N239" s="25" t="s">
        <v>274</v>
      </c>
      <c r="O239" s="4" t="s">
        <v>274</v>
      </c>
      <c r="P239" s="25" t="s">
        <v>274</v>
      </c>
      <c r="Q239" s="4" t="s">
        <v>281</v>
      </c>
      <c r="R239" s="25" t="s">
        <v>281</v>
      </c>
      <c r="S239" s="4" t="s">
        <v>281</v>
      </c>
      <c r="T239" s="25" t="s">
        <v>275</v>
      </c>
      <c r="U239" s="4" t="s">
        <v>275</v>
      </c>
      <c r="V239" s="25" t="s">
        <v>275</v>
      </c>
      <c r="W239" s="4" t="s">
        <v>276</v>
      </c>
      <c r="X239" s="25" t="s">
        <v>276</v>
      </c>
      <c r="Y239" s="4" t="s">
        <v>276</v>
      </c>
      <c r="Z239" s="25" t="s">
        <v>276</v>
      </c>
      <c r="AA239" s="4" t="s">
        <v>277</v>
      </c>
      <c r="AB239" s="25" t="s">
        <v>277</v>
      </c>
      <c r="AC239" s="4" t="s">
        <v>277</v>
      </c>
      <c r="AD239" s="25" t="s">
        <v>278</v>
      </c>
      <c r="AE239" s="25" t="s">
        <v>278</v>
      </c>
      <c r="AF239" s="25" t="s">
        <v>278</v>
      </c>
      <c r="AG239" s="25" t="s">
        <v>278</v>
      </c>
      <c r="AH239" s="25" t="s">
        <v>278</v>
      </c>
      <c r="AI239" s="25" t="s">
        <v>278</v>
      </c>
      <c r="AJ239" s="25" t="s">
        <v>278</v>
      </c>
      <c r="AK239" s="25" t="s">
        <v>278</v>
      </c>
      <c r="AL239" s="25" t="s">
        <v>279</v>
      </c>
      <c r="AM239" s="4"/>
      <c r="AN239" s="25"/>
      <c r="AO239" s="4"/>
      <c r="AP239" s="25"/>
      <c r="AQ239" s="4"/>
    </row>
    <row r="240" spans="3:43" hidden="1" x14ac:dyDescent="0.25">
      <c r="C240">
        <v>65</v>
      </c>
      <c r="D240" s="25" t="s">
        <v>280</v>
      </c>
      <c r="E240" s="25" t="s">
        <v>280</v>
      </c>
      <c r="F240" s="25" t="s">
        <v>280</v>
      </c>
      <c r="G240" s="25" t="s">
        <v>280</v>
      </c>
      <c r="H240" s="25" t="s">
        <v>280</v>
      </c>
      <c r="I240" s="4" t="s">
        <v>280</v>
      </c>
      <c r="J240" s="4" t="s">
        <v>282</v>
      </c>
      <c r="K240" s="4" t="s">
        <v>282</v>
      </c>
      <c r="L240" s="4" t="s">
        <v>282</v>
      </c>
      <c r="M240" s="4" t="s">
        <v>274</v>
      </c>
      <c r="N240" s="25" t="s">
        <v>274</v>
      </c>
      <c r="O240" s="4" t="s">
        <v>274</v>
      </c>
      <c r="P240" s="25" t="s">
        <v>274</v>
      </c>
      <c r="Q240" s="4" t="s">
        <v>281</v>
      </c>
      <c r="R240" s="25" t="s">
        <v>281</v>
      </c>
      <c r="S240" s="4" t="s">
        <v>281</v>
      </c>
      <c r="T240" s="25" t="s">
        <v>275</v>
      </c>
      <c r="U240" s="4" t="s">
        <v>275</v>
      </c>
      <c r="V240" s="25" t="s">
        <v>275</v>
      </c>
      <c r="W240" s="4" t="s">
        <v>275</v>
      </c>
      <c r="X240" s="25" t="s">
        <v>276</v>
      </c>
      <c r="Y240" s="4" t="s">
        <v>276</v>
      </c>
      <c r="Z240" s="25" t="s">
        <v>276</v>
      </c>
      <c r="AA240" s="4" t="s">
        <v>276</v>
      </c>
      <c r="AB240" s="25" t="s">
        <v>277</v>
      </c>
      <c r="AC240" s="4" t="s">
        <v>277</v>
      </c>
      <c r="AD240" s="25" t="s">
        <v>277</v>
      </c>
      <c r="AE240" s="25" t="s">
        <v>278</v>
      </c>
      <c r="AF240" s="25" t="s">
        <v>278</v>
      </c>
      <c r="AG240" s="25" t="s">
        <v>278</v>
      </c>
      <c r="AH240" s="25" t="s">
        <v>278</v>
      </c>
      <c r="AI240" s="25" t="s">
        <v>278</v>
      </c>
      <c r="AJ240" s="25" t="s">
        <v>278</v>
      </c>
      <c r="AK240" s="25" t="s">
        <v>278</v>
      </c>
      <c r="AL240" s="25" t="s">
        <v>279</v>
      </c>
      <c r="AM240" s="4"/>
      <c r="AN240" s="25"/>
      <c r="AO240" s="4"/>
      <c r="AP240" s="25"/>
      <c r="AQ240" s="4"/>
    </row>
    <row r="241" spans="3:43" hidden="1" x14ac:dyDescent="0.25">
      <c r="C241">
        <v>70</v>
      </c>
      <c r="D241" s="25" t="s">
        <v>280</v>
      </c>
      <c r="E241" s="25" t="s">
        <v>280</v>
      </c>
      <c r="F241" s="25" t="s">
        <v>280</v>
      </c>
      <c r="G241" s="25" t="s">
        <v>280</v>
      </c>
      <c r="H241" s="25" t="s">
        <v>280</v>
      </c>
      <c r="I241" s="4" t="s">
        <v>280</v>
      </c>
      <c r="J241" s="4" t="s">
        <v>282</v>
      </c>
      <c r="K241" s="4" t="s">
        <v>282</v>
      </c>
      <c r="L241" s="4" t="s">
        <v>282</v>
      </c>
      <c r="M241" s="4" t="s">
        <v>282</v>
      </c>
      <c r="N241" s="25" t="s">
        <v>274</v>
      </c>
      <c r="O241" s="4" t="s">
        <v>274</v>
      </c>
      <c r="P241" s="25" t="s">
        <v>274</v>
      </c>
      <c r="Q241" s="4" t="s">
        <v>281</v>
      </c>
      <c r="R241" s="25" t="s">
        <v>281</v>
      </c>
      <c r="S241" s="4" t="s">
        <v>281</v>
      </c>
      <c r="T241" s="25" t="s">
        <v>281</v>
      </c>
      <c r="U241" s="4" t="s">
        <v>275</v>
      </c>
      <c r="V241" s="25" t="s">
        <v>275</v>
      </c>
      <c r="W241" s="4" t="s">
        <v>275</v>
      </c>
      <c r="X241" s="25" t="s">
        <v>275</v>
      </c>
      <c r="Y241" s="4" t="s">
        <v>276</v>
      </c>
      <c r="Z241" s="25" t="s">
        <v>276</v>
      </c>
      <c r="AA241" s="4" t="s">
        <v>276</v>
      </c>
      <c r="AB241" s="25" t="s">
        <v>277</v>
      </c>
      <c r="AC241" s="4" t="s">
        <v>277</v>
      </c>
      <c r="AD241" s="25" t="s">
        <v>277</v>
      </c>
      <c r="AE241" s="25" t="s">
        <v>278</v>
      </c>
      <c r="AF241" s="25" t="s">
        <v>278</v>
      </c>
      <c r="AG241" s="25" t="s">
        <v>278</v>
      </c>
      <c r="AH241" s="25" t="s">
        <v>278</v>
      </c>
      <c r="AI241" s="25" t="s">
        <v>278</v>
      </c>
      <c r="AJ241" s="25" t="s">
        <v>278</v>
      </c>
      <c r="AK241" s="25" t="s">
        <v>278</v>
      </c>
      <c r="AL241" s="25" t="s">
        <v>279</v>
      </c>
      <c r="AM241" s="4"/>
      <c r="AN241" s="25"/>
      <c r="AO241" s="4"/>
      <c r="AP241" s="25"/>
      <c r="AQ241" s="4"/>
    </row>
    <row r="242" spans="3:43" hidden="1" x14ac:dyDescent="0.25">
      <c r="C242">
        <v>75</v>
      </c>
      <c r="D242" s="25" t="s">
        <v>280</v>
      </c>
      <c r="E242" s="25" t="s">
        <v>280</v>
      </c>
      <c r="F242" s="25" t="s">
        <v>280</v>
      </c>
      <c r="G242" s="25" t="s">
        <v>280</v>
      </c>
      <c r="H242" s="25" t="s">
        <v>280</v>
      </c>
      <c r="I242" s="4" t="s">
        <v>280</v>
      </c>
      <c r="J242" s="4" t="s">
        <v>280</v>
      </c>
      <c r="K242" s="4" t="s">
        <v>282</v>
      </c>
      <c r="L242" s="4" t="s">
        <v>282</v>
      </c>
      <c r="M242" s="4" t="s">
        <v>282</v>
      </c>
      <c r="N242" s="25" t="s">
        <v>274</v>
      </c>
      <c r="O242" s="4" t="s">
        <v>274</v>
      </c>
      <c r="P242" s="25" t="s">
        <v>274</v>
      </c>
      <c r="Q242" s="4" t="s">
        <v>274</v>
      </c>
      <c r="R242" s="25" t="s">
        <v>281</v>
      </c>
      <c r="S242" s="4" t="s">
        <v>281</v>
      </c>
      <c r="T242" s="25" t="s">
        <v>281</v>
      </c>
      <c r="U242" s="4" t="s">
        <v>281</v>
      </c>
      <c r="V242" s="25" t="s">
        <v>275</v>
      </c>
      <c r="W242" s="4" t="s">
        <v>275</v>
      </c>
      <c r="X242" s="25" t="s">
        <v>275</v>
      </c>
      <c r="Y242" s="4" t="s">
        <v>276</v>
      </c>
      <c r="Z242" s="25" t="s">
        <v>276</v>
      </c>
      <c r="AA242" s="4" t="s">
        <v>276</v>
      </c>
      <c r="AB242" s="25" t="s">
        <v>276</v>
      </c>
      <c r="AC242" s="4" t="s">
        <v>277</v>
      </c>
      <c r="AD242" s="25" t="s">
        <v>277</v>
      </c>
      <c r="AE242" s="4" t="s">
        <v>277</v>
      </c>
      <c r="AF242" s="25" t="s">
        <v>278</v>
      </c>
      <c r="AG242" s="25" t="s">
        <v>278</v>
      </c>
      <c r="AH242" s="25" t="s">
        <v>278</v>
      </c>
      <c r="AI242" s="25" t="s">
        <v>278</v>
      </c>
      <c r="AJ242" s="25" t="s">
        <v>278</v>
      </c>
      <c r="AK242" s="25" t="s">
        <v>278</v>
      </c>
      <c r="AL242" s="25" t="s">
        <v>279</v>
      </c>
      <c r="AM242" s="4"/>
      <c r="AN242" s="25"/>
      <c r="AO242" s="4"/>
      <c r="AP242" s="25"/>
      <c r="AQ242" s="4"/>
    </row>
    <row r="243" spans="3:43" hidden="1" x14ac:dyDescent="0.25">
      <c r="C243">
        <v>80</v>
      </c>
      <c r="D243" s="25" t="s">
        <v>280</v>
      </c>
      <c r="E243" s="25" t="s">
        <v>280</v>
      </c>
      <c r="F243" s="25" t="s">
        <v>280</v>
      </c>
      <c r="G243" s="25" t="s">
        <v>280</v>
      </c>
      <c r="H243" s="25" t="s">
        <v>280</v>
      </c>
      <c r="I243" s="4" t="s">
        <v>280</v>
      </c>
      <c r="J243" s="4" t="s">
        <v>280</v>
      </c>
      <c r="K243" s="4" t="s">
        <v>282</v>
      </c>
      <c r="L243" s="4" t="s">
        <v>282</v>
      </c>
      <c r="M243" s="4" t="s">
        <v>282</v>
      </c>
      <c r="N243" s="4" t="s">
        <v>282</v>
      </c>
      <c r="O243" s="4" t="s">
        <v>274</v>
      </c>
      <c r="P243" s="25" t="s">
        <v>274</v>
      </c>
      <c r="Q243" s="4" t="s">
        <v>274</v>
      </c>
      <c r="R243" s="25" t="s">
        <v>281</v>
      </c>
      <c r="S243" s="4" t="s">
        <v>281</v>
      </c>
      <c r="T243" s="25" t="s">
        <v>281</v>
      </c>
      <c r="U243" s="4" t="s">
        <v>281</v>
      </c>
      <c r="V243" s="25" t="s">
        <v>275</v>
      </c>
      <c r="W243" s="4" t="s">
        <v>275</v>
      </c>
      <c r="X243" s="25" t="s">
        <v>275</v>
      </c>
      <c r="Y243" s="4" t="s">
        <v>275</v>
      </c>
      <c r="Z243" s="25" t="s">
        <v>276</v>
      </c>
      <c r="AA243" s="4" t="s">
        <v>276</v>
      </c>
      <c r="AB243" s="25" t="s">
        <v>276</v>
      </c>
      <c r="AC243" s="4" t="s">
        <v>277</v>
      </c>
      <c r="AD243" s="25" t="s">
        <v>277</v>
      </c>
      <c r="AE243" s="4" t="s">
        <v>277</v>
      </c>
      <c r="AF243" s="25" t="s">
        <v>278</v>
      </c>
      <c r="AG243" s="25" t="s">
        <v>278</v>
      </c>
      <c r="AH243" s="25" t="s">
        <v>278</v>
      </c>
      <c r="AI243" s="25" t="s">
        <v>278</v>
      </c>
      <c r="AJ243" s="25" t="s">
        <v>278</v>
      </c>
      <c r="AK243" s="25" t="s">
        <v>278</v>
      </c>
      <c r="AL243" s="25" t="s">
        <v>279</v>
      </c>
      <c r="AM243" s="4"/>
      <c r="AN243" s="25"/>
      <c r="AO243" s="4"/>
      <c r="AP243" s="25"/>
      <c r="AQ243" s="4"/>
    </row>
    <row r="244" spans="3:43" hidden="1" x14ac:dyDescent="0.25">
      <c r="C244">
        <v>85</v>
      </c>
      <c r="D244" s="25" t="s">
        <v>280</v>
      </c>
      <c r="E244" s="25" t="s">
        <v>280</v>
      </c>
      <c r="F244" s="25" t="s">
        <v>280</v>
      </c>
      <c r="G244" s="25" t="s">
        <v>280</v>
      </c>
      <c r="H244" s="25" t="s">
        <v>280</v>
      </c>
      <c r="I244" s="4" t="s">
        <v>280</v>
      </c>
      <c r="J244" s="4" t="s">
        <v>280</v>
      </c>
      <c r="K244" s="4" t="s">
        <v>282</v>
      </c>
      <c r="L244" s="4" t="s">
        <v>282</v>
      </c>
      <c r="M244" s="4" t="s">
        <v>282</v>
      </c>
      <c r="N244" s="4" t="s">
        <v>282</v>
      </c>
      <c r="O244" s="4" t="s">
        <v>282</v>
      </c>
      <c r="P244" s="25" t="s">
        <v>274</v>
      </c>
      <c r="Q244" s="4" t="s">
        <v>274</v>
      </c>
      <c r="R244" s="25" t="s">
        <v>274</v>
      </c>
      <c r="S244" s="4" t="s">
        <v>281</v>
      </c>
      <c r="T244" s="25" t="s">
        <v>281</v>
      </c>
      <c r="U244" s="4" t="s">
        <v>281</v>
      </c>
      <c r="V244" s="25" t="s">
        <v>281</v>
      </c>
      <c r="W244" s="4" t="s">
        <v>275</v>
      </c>
      <c r="X244" s="25" t="s">
        <v>275</v>
      </c>
      <c r="Y244" s="4" t="s">
        <v>275</v>
      </c>
      <c r="Z244" s="25" t="s">
        <v>275</v>
      </c>
      <c r="AA244" s="4" t="s">
        <v>276</v>
      </c>
      <c r="AB244" s="25" t="s">
        <v>276</v>
      </c>
      <c r="AC244" s="4" t="s">
        <v>276</v>
      </c>
      <c r="AD244" s="25" t="s">
        <v>277</v>
      </c>
      <c r="AE244" s="4" t="s">
        <v>277</v>
      </c>
      <c r="AF244" s="25" t="s">
        <v>277</v>
      </c>
      <c r="AG244" s="4" t="s">
        <v>277</v>
      </c>
      <c r="AH244" s="25" t="s">
        <v>278</v>
      </c>
      <c r="AI244" s="25" t="s">
        <v>278</v>
      </c>
      <c r="AJ244" s="25" t="s">
        <v>278</v>
      </c>
      <c r="AK244" s="25" t="s">
        <v>278</v>
      </c>
      <c r="AL244" s="25" t="s">
        <v>278</v>
      </c>
      <c r="AM244" s="25" t="s">
        <v>278</v>
      </c>
      <c r="AN244" s="25" t="s">
        <v>278</v>
      </c>
      <c r="AO244" s="25" t="s">
        <v>278</v>
      </c>
      <c r="AP244" s="25" t="s">
        <v>278</v>
      </c>
      <c r="AQ244" s="4" t="s">
        <v>279</v>
      </c>
    </row>
    <row r="245" spans="3:43" hidden="1" x14ac:dyDescent="0.25">
      <c r="C245">
        <v>90</v>
      </c>
      <c r="D245" s="25" t="s">
        <v>280</v>
      </c>
      <c r="E245" s="25" t="s">
        <v>280</v>
      </c>
      <c r="F245" s="25" t="s">
        <v>280</v>
      </c>
      <c r="G245" s="25" t="s">
        <v>280</v>
      </c>
      <c r="H245" s="25" t="s">
        <v>280</v>
      </c>
      <c r="I245" s="4" t="s">
        <v>280</v>
      </c>
      <c r="J245" s="4" t="s">
        <v>280</v>
      </c>
      <c r="K245" s="4" t="s">
        <v>282</v>
      </c>
      <c r="L245" s="4" t="s">
        <v>282</v>
      </c>
      <c r="M245" s="4" t="s">
        <v>282</v>
      </c>
      <c r="N245" s="4" t="s">
        <v>282</v>
      </c>
      <c r="O245" s="4" t="s">
        <v>282</v>
      </c>
      <c r="P245" s="25" t="s">
        <v>274</v>
      </c>
      <c r="Q245" s="4" t="s">
        <v>274</v>
      </c>
      <c r="R245" s="25" t="s">
        <v>274</v>
      </c>
      <c r="S245" s="4" t="s">
        <v>281</v>
      </c>
      <c r="T245" s="25" t="s">
        <v>281</v>
      </c>
      <c r="U245" s="4" t="s">
        <v>281</v>
      </c>
      <c r="V245" s="25" t="s">
        <v>281</v>
      </c>
      <c r="W245" s="4" t="s">
        <v>275</v>
      </c>
      <c r="X245" s="25" t="s">
        <v>275</v>
      </c>
      <c r="Y245" s="4" t="s">
        <v>275</v>
      </c>
      <c r="Z245" s="25" t="s">
        <v>275</v>
      </c>
      <c r="AA245" s="4" t="s">
        <v>276</v>
      </c>
      <c r="AB245" s="25" t="s">
        <v>276</v>
      </c>
      <c r="AC245" s="4" t="s">
        <v>276</v>
      </c>
      <c r="AD245" s="25" t="s">
        <v>277</v>
      </c>
      <c r="AE245" s="4" t="s">
        <v>277</v>
      </c>
      <c r="AF245" s="25" t="s">
        <v>277</v>
      </c>
      <c r="AG245" s="4" t="s">
        <v>277</v>
      </c>
      <c r="AH245" s="25" t="s">
        <v>278</v>
      </c>
      <c r="AI245" s="25" t="s">
        <v>278</v>
      </c>
      <c r="AJ245" s="25" t="s">
        <v>278</v>
      </c>
      <c r="AK245" s="25" t="s">
        <v>278</v>
      </c>
      <c r="AL245" s="25" t="s">
        <v>278</v>
      </c>
      <c r="AM245" s="25" t="s">
        <v>278</v>
      </c>
      <c r="AN245" s="25" t="s">
        <v>278</v>
      </c>
      <c r="AO245" s="25" t="s">
        <v>278</v>
      </c>
      <c r="AP245" s="25" t="s">
        <v>278</v>
      </c>
      <c r="AQ245" s="4" t="s">
        <v>279</v>
      </c>
    </row>
    <row r="246" spans="3:43" hidden="1" x14ac:dyDescent="0.25">
      <c r="C246">
        <v>100</v>
      </c>
      <c r="D246" s="25" t="s">
        <v>280</v>
      </c>
      <c r="E246" s="25" t="s">
        <v>280</v>
      </c>
      <c r="F246" s="25" t="s">
        <v>280</v>
      </c>
      <c r="G246" s="25" t="s">
        <v>280</v>
      </c>
      <c r="H246" s="25" t="s">
        <v>280</v>
      </c>
      <c r="I246" s="4" t="s">
        <v>280</v>
      </c>
      <c r="J246" s="4" t="s">
        <v>280</v>
      </c>
      <c r="K246" s="4" t="s">
        <v>282</v>
      </c>
      <c r="L246" s="4" t="s">
        <v>282</v>
      </c>
      <c r="M246" s="4" t="s">
        <v>282</v>
      </c>
      <c r="N246" s="4" t="s">
        <v>282</v>
      </c>
      <c r="O246" s="4" t="s">
        <v>282</v>
      </c>
      <c r="P246" s="25" t="s">
        <v>274</v>
      </c>
      <c r="Q246" s="4" t="s">
        <v>274</v>
      </c>
      <c r="R246" s="25" t="s">
        <v>274</v>
      </c>
      <c r="S246" s="4" t="s">
        <v>281</v>
      </c>
      <c r="T246" s="25" t="s">
        <v>281</v>
      </c>
      <c r="U246" s="4" t="s">
        <v>281</v>
      </c>
      <c r="V246" s="25" t="s">
        <v>281</v>
      </c>
      <c r="W246" s="4" t="s">
        <v>275</v>
      </c>
      <c r="X246" s="25" t="s">
        <v>275</v>
      </c>
      <c r="Y246" s="4" t="s">
        <v>275</v>
      </c>
      <c r="Z246" s="25" t="s">
        <v>275</v>
      </c>
      <c r="AA246" s="4" t="s">
        <v>276</v>
      </c>
      <c r="AB246" s="25" t="s">
        <v>276</v>
      </c>
      <c r="AC246" s="4" t="s">
        <v>276</v>
      </c>
      <c r="AD246" s="25" t="s">
        <v>276</v>
      </c>
      <c r="AE246" s="4" t="s">
        <v>277</v>
      </c>
      <c r="AF246" s="25" t="s">
        <v>277</v>
      </c>
      <c r="AG246" s="4" t="s">
        <v>277</v>
      </c>
      <c r="AH246" s="25" t="s">
        <v>278</v>
      </c>
      <c r="AI246" s="25" t="s">
        <v>278</v>
      </c>
      <c r="AJ246" s="25" t="s">
        <v>278</v>
      </c>
      <c r="AK246" s="25" t="s">
        <v>278</v>
      </c>
      <c r="AL246" s="25" t="s">
        <v>278</v>
      </c>
      <c r="AM246" s="25" t="s">
        <v>278</v>
      </c>
      <c r="AN246" s="25" t="s">
        <v>278</v>
      </c>
      <c r="AO246" s="25" t="s">
        <v>278</v>
      </c>
      <c r="AP246" s="25" t="s">
        <v>278</v>
      </c>
      <c r="AQ246" s="4" t="s">
        <v>279</v>
      </c>
    </row>
    <row r="247" spans="3:43" hidden="1" x14ac:dyDescent="0.25">
      <c r="C247">
        <v>110</v>
      </c>
      <c r="D247" s="25" t="s">
        <v>280</v>
      </c>
      <c r="E247" s="25" t="s">
        <v>280</v>
      </c>
      <c r="F247" s="25" t="s">
        <v>280</v>
      </c>
      <c r="G247" s="25" t="s">
        <v>280</v>
      </c>
      <c r="H247" s="25" t="s">
        <v>280</v>
      </c>
      <c r="I247" s="4" t="s">
        <v>280</v>
      </c>
      <c r="J247" s="4" t="s">
        <v>280</v>
      </c>
      <c r="K247" s="4" t="s">
        <v>282</v>
      </c>
      <c r="L247" s="4" t="s">
        <v>282</v>
      </c>
      <c r="M247" s="4" t="s">
        <v>282</v>
      </c>
      <c r="N247" s="4" t="s">
        <v>282</v>
      </c>
      <c r="O247" s="4" t="s">
        <v>282</v>
      </c>
      <c r="P247" s="4" t="s">
        <v>282</v>
      </c>
      <c r="Q247" s="4" t="s">
        <v>274</v>
      </c>
      <c r="R247" s="25" t="s">
        <v>274</v>
      </c>
      <c r="S247" s="4" t="s">
        <v>274</v>
      </c>
      <c r="T247" s="25" t="s">
        <v>281</v>
      </c>
      <c r="U247" s="4" t="s">
        <v>281</v>
      </c>
      <c r="V247" s="25" t="s">
        <v>281</v>
      </c>
      <c r="W247" s="25" t="s">
        <v>274</v>
      </c>
      <c r="X247" s="25" t="s">
        <v>275</v>
      </c>
      <c r="Y247" s="4" t="s">
        <v>275</v>
      </c>
      <c r="Z247" s="25" t="s">
        <v>275</v>
      </c>
      <c r="AA247" s="25" t="s">
        <v>275</v>
      </c>
      <c r="AB247" s="25" t="s">
        <v>276</v>
      </c>
      <c r="AC247" s="4" t="s">
        <v>276</v>
      </c>
      <c r="AD247" s="25" t="s">
        <v>276</v>
      </c>
      <c r="AE247" s="4" t="s">
        <v>276</v>
      </c>
      <c r="AF247" s="25" t="s">
        <v>277</v>
      </c>
      <c r="AG247" s="4" t="s">
        <v>277</v>
      </c>
      <c r="AH247" s="25" t="s">
        <v>277</v>
      </c>
      <c r="AI247" s="4" t="s">
        <v>278</v>
      </c>
      <c r="AJ247" s="4" t="s">
        <v>278</v>
      </c>
      <c r="AK247" s="4" t="s">
        <v>278</v>
      </c>
      <c r="AL247" s="4" t="s">
        <v>278</v>
      </c>
      <c r="AM247" s="4" t="s">
        <v>278</v>
      </c>
      <c r="AN247" s="4" t="s">
        <v>278</v>
      </c>
      <c r="AO247" s="4" t="s">
        <v>278</v>
      </c>
      <c r="AP247" s="4" t="s">
        <v>278</v>
      </c>
      <c r="AQ247" s="4" t="s">
        <v>279</v>
      </c>
    </row>
    <row r="248" spans="3:43" hidden="1" x14ac:dyDescent="0.25">
      <c r="C248">
        <v>120</v>
      </c>
      <c r="D248" s="25" t="s">
        <v>280</v>
      </c>
      <c r="E248" s="25" t="s">
        <v>280</v>
      </c>
      <c r="F248" s="25" t="s">
        <v>280</v>
      </c>
      <c r="G248" s="25" t="s">
        <v>280</v>
      </c>
      <c r="H248" s="25" t="s">
        <v>280</v>
      </c>
      <c r="I248" s="4" t="s">
        <v>280</v>
      </c>
      <c r="J248" s="4" t="s">
        <v>280</v>
      </c>
      <c r="K248" s="4" t="s">
        <v>282</v>
      </c>
      <c r="L248" s="4" t="s">
        <v>282</v>
      </c>
      <c r="M248" s="4" t="s">
        <v>282</v>
      </c>
      <c r="N248" s="4" t="s">
        <v>282</v>
      </c>
      <c r="O248" s="4" t="s">
        <v>282</v>
      </c>
      <c r="P248" s="4" t="s">
        <v>282</v>
      </c>
      <c r="Q248" s="4" t="s">
        <v>274</v>
      </c>
      <c r="R248" s="25" t="s">
        <v>274</v>
      </c>
      <c r="S248" s="4" t="s">
        <v>274</v>
      </c>
      <c r="T248" s="25" t="s">
        <v>274</v>
      </c>
      <c r="U248" s="4" t="s">
        <v>281</v>
      </c>
      <c r="V248" s="25" t="s">
        <v>281</v>
      </c>
      <c r="W248" s="4" t="s">
        <v>281</v>
      </c>
      <c r="X248" s="25" t="s">
        <v>281</v>
      </c>
      <c r="Y248" s="4" t="s">
        <v>275</v>
      </c>
      <c r="Z248" s="25" t="s">
        <v>275</v>
      </c>
      <c r="AA248" s="25" t="s">
        <v>275</v>
      </c>
      <c r="AB248" s="25" t="s">
        <v>275</v>
      </c>
      <c r="AC248" s="4" t="s">
        <v>276</v>
      </c>
      <c r="AD248" s="25" t="s">
        <v>276</v>
      </c>
      <c r="AE248" s="4" t="s">
        <v>276</v>
      </c>
      <c r="AF248" s="25" t="s">
        <v>277</v>
      </c>
      <c r="AG248" s="4" t="s">
        <v>277</v>
      </c>
      <c r="AH248" s="25" t="s">
        <v>277</v>
      </c>
      <c r="AI248" s="4" t="s">
        <v>277</v>
      </c>
      <c r="AJ248" s="4" t="s">
        <v>278</v>
      </c>
      <c r="AK248" s="4" t="s">
        <v>278</v>
      </c>
      <c r="AL248" s="4" t="s">
        <v>278</v>
      </c>
      <c r="AM248" s="4" t="s">
        <v>278</v>
      </c>
      <c r="AN248" s="4" t="s">
        <v>278</v>
      </c>
      <c r="AO248" s="4" t="s">
        <v>278</v>
      </c>
      <c r="AP248" s="4" t="s">
        <v>278</v>
      </c>
      <c r="AQ248" s="4" t="s">
        <v>279</v>
      </c>
    </row>
    <row r="249" spans="3:43" hidden="1" x14ac:dyDescent="0.25">
      <c r="C249">
        <v>130</v>
      </c>
      <c r="D249" s="25" t="s">
        <v>280</v>
      </c>
      <c r="E249" s="25" t="s">
        <v>280</v>
      </c>
      <c r="F249" s="25" t="s">
        <v>280</v>
      </c>
      <c r="G249" s="25" t="s">
        <v>280</v>
      </c>
      <c r="H249" s="25" t="s">
        <v>280</v>
      </c>
      <c r="I249" s="4" t="s">
        <v>280</v>
      </c>
      <c r="J249" s="4" t="s">
        <v>280</v>
      </c>
      <c r="K249" s="4" t="s">
        <v>282</v>
      </c>
      <c r="L249" s="4" t="s">
        <v>282</v>
      </c>
      <c r="M249" s="4" t="s">
        <v>282</v>
      </c>
      <c r="N249" s="4" t="s">
        <v>282</v>
      </c>
      <c r="O249" s="4" t="s">
        <v>282</v>
      </c>
      <c r="P249" s="4" t="s">
        <v>282</v>
      </c>
      <c r="Q249" s="4" t="s">
        <v>274</v>
      </c>
      <c r="R249" s="25" t="s">
        <v>274</v>
      </c>
      <c r="S249" s="4" t="s">
        <v>274</v>
      </c>
      <c r="T249" s="25" t="s">
        <v>274</v>
      </c>
      <c r="U249" s="4" t="s">
        <v>281</v>
      </c>
      <c r="V249" s="25" t="s">
        <v>281</v>
      </c>
      <c r="W249" s="4" t="s">
        <v>281</v>
      </c>
      <c r="X249" s="25" t="s">
        <v>281</v>
      </c>
      <c r="Y249" s="4" t="s">
        <v>275</v>
      </c>
      <c r="Z249" s="25" t="s">
        <v>275</v>
      </c>
      <c r="AA249" s="25" t="s">
        <v>275</v>
      </c>
      <c r="AB249" s="25" t="s">
        <v>275</v>
      </c>
      <c r="AC249" s="4" t="s">
        <v>276</v>
      </c>
      <c r="AD249" s="25" t="s">
        <v>276</v>
      </c>
      <c r="AE249" s="4" t="s">
        <v>276</v>
      </c>
      <c r="AF249" s="25" t="s">
        <v>277</v>
      </c>
      <c r="AG249" s="4" t="s">
        <v>277</v>
      </c>
      <c r="AH249" s="25" t="s">
        <v>277</v>
      </c>
      <c r="AI249" s="4" t="s">
        <v>277</v>
      </c>
      <c r="AJ249" s="4" t="s">
        <v>278</v>
      </c>
      <c r="AK249" s="4" t="s">
        <v>278</v>
      </c>
      <c r="AL249" s="4" t="s">
        <v>278</v>
      </c>
      <c r="AM249" s="4" t="s">
        <v>278</v>
      </c>
      <c r="AN249" s="4" t="s">
        <v>278</v>
      </c>
      <c r="AO249" s="4" t="s">
        <v>278</v>
      </c>
      <c r="AP249" s="4" t="s">
        <v>278</v>
      </c>
      <c r="AQ249" s="4" t="s">
        <v>279</v>
      </c>
    </row>
    <row r="250" spans="3:43" hidden="1" x14ac:dyDescent="0.25">
      <c r="C250">
        <v>140</v>
      </c>
      <c r="D250" s="25" t="s">
        <v>280</v>
      </c>
      <c r="E250" s="25" t="s">
        <v>280</v>
      </c>
      <c r="F250" s="25" t="s">
        <v>280</v>
      </c>
      <c r="G250" s="25" t="s">
        <v>280</v>
      </c>
      <c r="H250" s="25" t="s">
        <v>280</v>
      </c>
      <c r="I250" s="4" t="s">
        <v>280</v>
      </c>
      <c r="J250" s="4" t="s">
        <v>280</v>
      </c>
      <c r="K250" s="4" t="s">
        <v>282</v>
      </c>
      <c r="L250" s="4" t="s">
        <v>282</v>
      </c>
      <c r="M250" s="4" t="s">
        <v>282</v>
      </c>
      <c r="N250" s="4" t="s">
        <v>282</v>
      </c>
      <c r="O250" s="4" t="s">
        <v>282</v>
      </c>
      <c r="P250" s="4" t="s">
        <v>282</v>
      </c>
      <c r="Q250" s="4" t="s">
        <v>274</v>
      </c>
      <c r="R250" s="25" t="s">
        <v>274</v>
      </c>
      <c r="S250" s="4" t="s">
        <v>274</v>
      </c>
      <c r="T250" s="25" t="s">
        <v>274</v>
      </c>
      <c r="U250" s="4" t="s">
        <v>281</v>
      </c>
      <c r="V250" s="25" t="s">
        <v>281</v>
      </c>
      <c r="W250" s="4" t="s">
        <v>281</v>
      </c>
      <c r="X250" s="25" t="s">
        <v>281</v>
      </c>
      <c r="Y250" s="4" t="s">
        <v>275</v>
      </c>
      <c r="Z250" s="25" t="s">
        <v>275</v>
      </c>
      <c r="AA250" s="25" t="s">
        <v>275</v>
      </c>
      <c r="AB250" s="25" t="s">
        <v>275</v>
      </c>
      <c r="AC250" s="4" t="s">
        <v>276</v>
      </c>
      <c r="AD250" s="25" t="s">
        <v>276</v>
      </c>
      <c r="AE250" s="4" t="s">
        <v>276</v>
      </c>
      <c r="AF250" s="25" t="s">
        <v>277</v>
      </c>
      <c r="AG250" s="4" t="s">
        <v>277</v>
      </c>
      <c r="AH250" s="25" t="s">
        <v>277</v>
      </c>
      <c r="AI250" s="4" t="s">
        <v>277</v>
      </c>
      <c r="AJ250" s="4" t="s">
        <v>278</v>
      </c>
      <c r="AK250" s="4" t="s">
        <v>278</v>
      </c>
      <c r="AL250" s="4" t="s">
        <v>278</v>
      </c>
      <c r="AM250" s="4" t="s">
        <v>278</v>
      </c>
      <c r="AN250" s="4" t="s">
        <v>278</v>
      </c>
      <c r="AO250" s="4" t="s">
        <v>278</v>
      </c>
      <c r="AP250" s="4" t="s">
        <v>278</v>
      </c>
      <c r="AQ250" s="4" t="s">
        <v>279</v>
      </c>
    </row>
    <row r="251" spans="3:43" hidden="1" x14ac:dyDescent="0.25">
      <c r="C251">
        <v>150</v>
      </c>
      <c r="D251" s="25" t="s">
        <v>280</v>
      </c>
      <c r="E251" s="25" t="s">
        <v>280</v>
      </c>
      <c r="F251" s="25" t="s">
        <v>280</v>
      </c>
      <c r="G251" s="25" t="s">
        <v>280</v>
      </c>
      <c r="H251" s="25" t="s">
        <v>280</v>
      </c>
      <c r="I251" s="4" t="s">
        <v>280</v>
      </c>
      <c r="J251" s="4" t="s">
        <v>280</v>
      </c>
      <c r="K251" s="4" t="s">
        <v>282</v>
      </c>
      <c r="L251" s="4" t="s">
        <v>282</v>
      </c>
      <c r="M251" s="4" t="s">
        <v>282</v>
      </c>
      <c r="N251" s="4" t="s">
        <v>282</v>
      </c>
      <c r="O251" s="4" t="s">
        <v>282</v>
      </c>
      <c r="P251" s="4" t="s">
        <v>282</v>
      </c>
      <c r="Q251" s="4" t="s">
        <v>274</v>
      </c>
      <c r="R251" s="25" t="s">
        <v>274</v>
      </c>
      <c r="S251" s="4" t="s">
        <v>274</v>
      </c>
      <c r="T251" s="25" t="s">
        <v>274</v>
      </c>
      <c r="U251" s="4" t="s">
        <v>281</v>
      </c>
      <c r="V251" s="25" t="s">
        <v>281</v>
      </c>
      <c r="W251" s="4" t="s">
        <v>281</v>
      </c>
      <c r="X251" s="25" t="s">
        <v>281</v>
      </c>
      <c r="Y251" s="4" t="s">
        <v>275</v>
      </c>
      <c r="Z251" s="25" t="s">
        <v>275</v>
      </c>
      <c r="AA251" s="25" t="s">
        <v>275</v>
      </c>
      <c r="AB251" s="25" t="s">
        <v>275</v>
      </c>
      <c r="AC251" s="4" t="s">
        <v>276</v>
      </c>
      <c r="AD251" s="25" t="s">
        <v>276</v>
      </c>
      <c r="AE251" s="4" t="s">
        <v>276</v>
      </c>
      <c r="AF251" s="25" t="s">
        <v>277</v>
      </c>
      <c r="AG251" s="4" t="s">
        <v>277</v>
      </c>
      <c r="AH251" s="25" t="s">
        <v>277</v>
      </c>
      <c r="AI251" s="4" t="s">
        <v>277</v>
      </c>
      <c r="AJ251" s="4" t="s">
        <v>278</v>
      </c>
      <c r="AK251" s="4" t="s">
        <v>278</v>
      </c>
      <c r="AL251" s="4" t="s">
        <v>278</v>
      </c>
      <c r="AM251" s="4" t="s">
        <v>278</v>
      </c>
      <c r="AN251" s="4" t="s">
        <v>278</v>
      </c>
      <c r="AO251" s="4" t="s">
        <v>278</v>
      </c>
      <c r="AP251" s="4" t="s">
        <v>278</v>
      </c>
      <c r="AQ251" s="4" t="s">
        <v>279</v>
      </c>
    </row>
    <row r="252" spans="3:43" hidden="1" x14ac:dyDescent="0.25">
      <c r="C252">
        <v>160</v>
      </c>
      <c r="D252" s="25" t="s">
        <v>280</v>
      </c>
      <c r="E252" s="25" t="s">
        <v>280</v>
      </c>
      <c r="F252" s="25" t="s">
        <v>280</v>
      </c>
      <c r="G252" s="25" t="s">
        <v>280</v>
      </c>
      <c r="H252" s="25" t="s">
        <v>280</v>
      </c>
      <c r="I252" s="4" t="s">
        <v>280</v>
      </c>
      <c r="J252" s="4" t="s">
        <v>280</v>
      </c>
      <c r="K252" s="4" t="s">
        <v>282</v>
      </c>
      <c r="L252" s="4" t="s">
        <v>282</v>
      </c>
      <c r="M252" s="4" t="s">
        <v>282</v>
      </c>
      <c r="N252" s="4" t="s">
        <v>282</v>
      </c>
      <c r="O252" s="4" t="s">
        <v>282</v>
      </c>
      <c r="P252" s="4" t="s">
        <v>282</v>
      </c>
      <c r="Q252" s="4" t="s">
        <v>274</v>
      </c>
      <c r="R252" s="25" t="s">
        <v>274</v>
      </c>
      <c r="S252" s="4" t="s">
        <v>274</v>
      </c>
      <c r="T252" s="25" t="s">
        <v>274</v>
      </c>
      <c r="U252" s="4" t="s">
        <v>281</v>
      </c>
      <c r="V252" s="25" t="s">
        <v>281</v>
      </c>
      <c r="W252" s="4" t="s">
        <v>281</v>
      </c>
      <c r="X252" s="25" t="s">
        <v>281</v>
      </c>
      <c r="Y252" s="4" t="s">
        <v>275</v>
      </c>
      <c r="Z252" s="25" t="s">
        <v>275</v>
      </c>
      <c r="AA252" s="25" t="s">
        <v>275</v>
      </c>
      <c r="AB252" s="25" t="s">
        <v>275</v>
      </c>
      <c r="AC252" s="4" t="s">
        <v>276</v>
      </c>
      <c r="AD252" s="25" t="s">
        <v>276</v>
      </c>
      <c r="AE252" s="4" t="s">
        <v>276</v>
      </c>
      <c r="AF252" s="25" t="s">
        <v>277</v>
      </c>
      <c r="AG252" s="4" t="s">
        <v>277</v>
      </c>
      <c r="AH252" s="25" t="s">
        <v>277</v>
      </c>
      <c r="AI252" s="4" t="s">
        <v>277</v>
      </c>
      <c r="AJ252" s="4" t="s">
        <v>278</v>
      </c>
      <c r="AK252" s="4" t="s">
        <v>278</v>
      </c>
      <c r="AL252" s="4" t="s">
        <v>278</v>
      </c>
      <c r="AM252" s="4" t="s">
        <v>278</v>
      </c>
      <c r="AN252" s="4" t="s">
        <v>278</v>
      </c>
      <c r="AO252" s="4" t="s">
        <v>278</v>
      </c>
      <c r="AP252" s="4" t="s">
        <v>278</v>
      </c>
      <c r="AQ252" s="4" t="s">
        <v>279</v>
      </c>
    </row>
    <row r="253" spans="3:43" hidden="1" x14ac:dyDescent="0.25">
      <c r="C253">
        <v>170</v>
      </c>
      <c r="D253" s="25" t="s">
        <v>280</v>
      </c>
      <c r="E253" s="25" t="s">
        <v>280</v>
      </c>
      <c r="F253" s="25" t="s">
        <v>280</v>
      </c>
      <c r="G253" s="25" t="s">
        <v>280</v>
      </c>
      <c r="H253" s="25" t="s">
        <v>280</v>
      </c>
      <c r="I253" s="4" t="s">
        <v>280</v>
      </c>
      <c r="J253" s="4" t="s">
        <v>280</v>
      </c>
      <c r="K253" s="4" t="s">
        <v>282</v>
      </c>
      <c r="L253" s="4" t="s">
        <v>282</v>
      </c>
      <c r="M253" s="4" t="s">
        <v>282</v>
      </c>
      <c r="N253" s="4" t="s">
        <v>282</v>
      </c>
      <c r="O253" s="4" t="s">
        <v>282</v>
      </c>
      <c r="P253" s="4" t="s">
        <v>282</v>
      </c>
      <c r="Q253" s="4" t="s">
        <v>274</v>
      </c>
      <c r="R253" s="25" t="s">
        <v>274</v>
      </c>
      <c r="S253" s="4" t="s">
        <v>274</v>
      </c>
      <c r="T253" s="25" t="s">
        <v>274</v>
      </c>
      <c r="U253" s="4" t="s">
        <v>281</v>
      </c>
      <c r="V253" s="25" t="s">
        <v>281</v>
      </c>
      <c r="W253" s="4" t="s">
        <v>281</v>
      </c>
      <c r="X253" s="25" t="s">
        <v>281</v>
      </c>
      <c r="Y253" s="4" t="s">
        <v>275</v>
      </c>
      <c r="Z253" s="25" t="s">
        <v>275</v>
      </c>
      <c r="AA253" s="25" t="s">
        <v>275</v>
      </c>
      <c r="AB253" s="25" t="s">
        <v>275</v>
      </c>
      <c r="AC253" s="4" t="s">
        <v>276</v>
      </c>
      <c r="AD253" s="25" t="s">
        <v>276</v>
      </c>
      <c r="AE253" s="4" t="s">
        <v>276</v>
      </c>
      <c r="AF253" s="25" t="s">
        <v>277</v>
      </c>
      <c r="AG253" s="4" t="s">
        <v>277</v>
      </c>
      <c r="AH253" s="25" t="s">
        <v>277</v>
      </c>
      <c r="AI253" s="4" t="s">
        <v>277</v>
      </c>
      <c r="AJ253" s="4" t="s">
        <v>278</v>
      </c>
      <c r="AK253" s="4" t="s">
        <v>278</v>
      </c>
      <c r="AL253" s="4" t="s">
        <v>278</v>
      </c>
      <c r="AM253" s="4" t="s">
        <v>278</v>
      </c>
      <c r="AN253" s="4" t="s">
        <v>278</v>
      </c>
      <c r="AO253" s="4" t="s">
        <v>278</v>
      </c>
      <c r="AP253" s="4" t="s">
        <v>278</v>
      </c>
      <c r="AQ253" s="4" t="s">
        <v>279</v>
      </c>
    </row>
    <row r="254" spans="3:43" hidden="1" x14ac:dyDescent="0.25">
      <c r="C254">
        <v>180</v>
      </c>
      <c r="D254" s="25" t="s">
        <v>280</v>
      </c>
      <c r="E254" s="25" t="s">
        <v>280</v>
      </c>
      <c r="F254" s="25" t="s">
        <v>280</v>
      </c>
      <c r="G254" s="25" t="s">
        <v>280</v>
      </c>
      <c r="H254" s="25" t="s">
        <v>280</v>
      </c>
      <c r="I254" s="4" t="s">
        <v>280</v>
      </c>
      <c r="J254" s="4" t="s">
        <v>280</v>
      </c>
      <c r="K254" s="4" t="s">
        <v>282</v>
      </c>
      <c r="L254" s="4" t="s">
        <v>282</v>
      </c>
      <c r="M254" s="4" t="s">
        <v>282</v>
      </c>
      <c r="N254" s="4" t="s">
        <v>282</v>
      </c>
      <c r="O254" s="4" t="s">
        <v>282</v>
      </c>
      <c r="P254" s="4" t="s">
        <v>282</v>
      </c>
      <c r="Q254" s="4" t="s">
        <v>274</v>
      </c>
      <c r="R254" s="25" t="s">
        <v>274</v>
      </c>
      <c r="S254" s="4" t="s">
        <v>274</v>
      </c>
      <c r="T254" s="25" t="s">
        <v>274</v>
      </c>
      <c r="U254" s="4" t="s">
        <v>281</v>
      </c>
      <c r="V254" s="25" t="s">
        <v>281</v>
      </c>
      <c r="W254" s="4" t="s">
        <v>281</v>
      </c>
      <c r="X254" s="25" t="s">
        <v>281</v>
      </c>
      <c r="Y254" s="4" t="s">
        <v>275</v>
      </c>
      <c r="Z254" s="25" t="s">
        <v>275</v>
      </c>
      <c r="AA254" s="25" t="s">
        <v>275</v>
      </c>
      <c r="AB254" s="25" t="s">
        <v>275</v>
      </c>
      <c r="AC254" s="4" t="s">
        <v>276</v>
      </c>
      <c r="AD254" s="25" t="s">
        <v>276</v>
      </c>
      <c r="AE254" s="4" t="s">
        <v>276</v>
      </c>
      <c r="AF254" s="25" t="s">
        <v>277</v>
      </c>
      <c r="AG254" s="4" t="s">
        <v>277</v>
      </c>
      <c r="AH254" s="25" t="s">
        <v>277</v>
      </c>
      <c r="AI254" s="4" t="s">
        <v>277</v>
      </c>
      <c r="AJ254" s="4" t="s">
        <v>278</v>
      </c>
      <c r="AK254" s="4" t="s">
        <v>278</v>
      </c>
      <c r="AL254" s="4" t="s">
        <v>278</v>
      </c>
      <c r="AM254" s="4" t="s">
        <v>278</v>
      </c>
      <c r="AN254" s="4" t="s">
        <v>278</v>
      </c>
      <c r="AO254" s="4" t="s">
        <v>278</v>
      </c>
      <c r="AP254" s="4" t="s">
        <v>278</v>
      </c>
      <c r="AQ254" s="4" t="s">
        <v>279</v>
      </c>
    </row>
    <row r="255" spans="3:43" hidden="1" x14ac:dyDescent="0.25">
      <c r="C255">
        <v>190</v>
      </c>
      <c r="D255" s="25" t="s">
        <v>280</v>
      </c>
      <c r="E255" s="25" t="s">
        <v>280</v>
      </c>
      <c r="F255" s="25" t="s">
        <v>280</v>
      </c>
      <c r="G255" s="25" t="s">
        <v>280</v>
      </c>
      <c r="H255" s="25" t="s">
        <v>280</v>
      </c>
      <c r="I255" s="4" t="s">
        <v>280</v>
      </c>
      <c r="J255" s="4" t="s">
        <v>280</v>
      </c>
      <c r="K255" s="4" t="s">
        <v>282</v>
      </c>
      <c r="L255" s="4" t="s">
        <v>282</v>
      </c>
      <c r="M255" s="4" t="s">
        <v>282</v>
      </c>
      <c r="N255" s="4" t="s">
        <v>282</v>
      </c>
      <c r="O255" s="4" t="s">
        <v>282</v>
      </c>
      <c r="P255" s="4" t="s">
        <v>282</v>
      </c>
      <c r="Q255" s="4" t="s">
        <v>274</v>
      </c>
      <c r="R255" s="25" t="s">
        <v>274</v>
      </c>
      <c r="S255" s="4" t="s">
        <v>274</v>
      </c>
      <c r="T255" s="25" t="s">
        <v>274</v>
      </c>
      <c r="U255" s="4" t="s">
        <v>281</v>
      </c>
      <c r="V255" s="25" t="s">
        <v>281</v>
      </c>
      <c r="W255" s="4" t="s">
        <v>281</v>
      </c>
      <c r="X255" s="25" t="s">
        <v>281</v>
      </c>
      <c r="Y255" s="4" t="s">
        <v>275</v>
      </c>
      <c r="Z255" s="25" t="s">
        <v>275</v>
      </c>
      <c r="AA255" s="25" t="s">
        <v>275</v>
      </c>
      <c r="AB255" s="25" t="s">
        <v>275</v>
      </c>
      <c r="AC255" s="4" t="s">
        <v>276</v>
      </c>
      <c r="AD255" s="25" t="s">
        <v>276</v>
      </c>
      <c r="AE255" s="4" t="s">
        <v>276</v>
      </c>
      <c r="AF255" s="25" t="s">
        <v>277</v>
      </c>
      <c r="AG255" s="4" t="s">
        <v>277</v>
      </c>
      <c r="AH255" s="25" t="s">
        <v>277</v>
      </c>
      <c r="AI255" s="4" t="s">
        <v>277</v>
      </c>
      <c r="AJ255" s="4" t="s">
        <v>278</v>
      </c>
      <c r="AK255" s="4" t="s">
        <v>278</v>
      </c>
      <c r="AL255" s="4" t="s">
        <v>278</v>
      </c>
      <c r="AM255" s="4" t="s">
        <v>278</v>
      </c>
      <c r="AN255" s="4" t="s">
        <v>278</v>
      </c>
      <c r="AO255" s="4" t="s">
        <v>278</v>
      </c>
      <c r="AP255" s="4" t="s">
        <v>278</v>
      </c>
      <c r="AQ255" s="4" t="s">
        <v>279</v>
      </c>
    </row>
    <row r="256" spans="3:43" hidden="1" x14ac:dyDescent="0.25">
      <c r="C256">
        <v>200</v>
      </c>
      <c r="D256" s="25" t="s">
        <v>280</v>
      </c>
      <c r="E256" s="25" t="s">
        <v>280</v>
      </c>
      <c r="F256" s="25" t="s">
        <v>280</v>
      </c>
      <c r="G256" s="25" t="s">
        <v>280</v>
      </c>
      <c r="H256" s="25" t="s">
        <v>280</v>
      </c>
      <c r="I256" s="4" t="s">
        <v>280</v>
      </c>
      <c r="J256" s="4" t="s">
        <v>280</v>
      </c>
      <c r="K256" s="4" t="s">
        <v>282</v>
      </c>
      <c r="L256" s="4" t="s">
        <v>282</v>
      </c>
      <c r="M256" s="4" t="s">
        <v>282</v>
      </c>
      <c r="N256" s="4" t="s">
        <v>282</v>
      </c>
      <c r="O256" s="4" t="s">
        <v>282</v>
      </c>
      <c r="P256" s="4" t="s">
        <v>282</v>
      </c>
      <c r="Q256" s="4" t="s">
        <v>274</v>
      </c>
      <c r="R256" s="25" t="s">
        <v>274</v>
      </c>
      <c r="S256" s="4" t="s">
        <v>274</v>
      </c>
      <c r="T256" s="25" t="s">
        <v>274</v>
      </c>
      <c r="U256" s="4" t="s">
        <v>281</v>
      </c>
      <c r="V256" s="25" t="s">
        <v>281</v>
      </c>
      <c r="W256" s="4" t="s">
        <v>281</v>
      </c>
      <c r="X256" s="25" t="s">
        <v>281</v>
      </c>
      <c r="Y256" s="4" t="s">
        <v>275</v>
      </c>
      <c r="Z256" s="25" t="s">
        <v>275</v>
      </c>
      <c r="AA256" s="25" t="s">
        <v>275</v>
      </c>
      <c r="AB256" s="25" t="s">
        <v>275</v>
      </c>
      <c r="AC256" s="4" t="s">
        <v>276</v>
      </c>
      <c r="AD256" s="25" t="s">
        <v>276</v>
      </c>
      <c r="AE256" s="4" t="s">
        <v>276</v>
      </c>
      <c r="AF256" s="25" t="s">
        <v>277</v>
      </c>
      <c r="AG256" s="4" t="s">
        <v>277</v>
      </c>
      <c r="AH256" s="25" t="s">
        <v>277</v>
      </c>
      <c r="AI256" s="4" t="s">
        <v>277</v>
      </c>
      <c r="AJ256" s="4" t="s">
        <v>278</v>
      </c>
      <c r="AK256" s="4" t="s">
        <v>278</v>
      </c>
      <c r="AL256" s="4" t="s">
        <v>278</v>
      </c>
      <c r="AM256" s="4" t="s">
        <v>278</v>
      </c>
      <c r="AN256" s="4" t="s">
        <v>278</v>
      </c>
      <c r="AO256" s="4" t="s">
        <v>278</v>
      </c>
      <c r="AP256" s="4" t="s">
        <v>278</v>
      </c>
      <c r="AQ256" s="4" t="s">
        <v>279</v>
      </c>
    </row>
    <row r="257" spans="3:43" hidden="1" x14ac:dyDescent="0.25">
      <c r="C257">
        <v>210</v>
      </c>
      <c r="D257" s="25" t="s">
        <v>280</v>
      </c>
      <c r="E257" s="25" t="s">
        <v>280</v>
      </c>
      <c r="F257" s="25" t="s">
        <v>280</v>
      </c>
      <c r="G257" s="25" t="s">
        <v>280</v>
      </c>
      <c r="H257" s="25" t="s">
        <v>280</v>
      </c>
      <c r="I257" s="4" t="s">
        <v>280</v>
      </c>
      <c r="J257" s="4" t="s">
        <v>280</v>
      </c>
      <c r="K257" s="4" t="s">
        <v>282</v>
      </c>
      <c r="L257" s="4" t="s">
        <v>282</v>
      </c>
      <c r="M257" s="4" t="s">
        <v>282</v>
      </c>
      <c r="N257" s="4" t="s">
        <v>282</v>
      </c>
      <c r="O257" s="4" t="s">
        <v>282</v>
      </c>
      <c r="P257" s="4" t="s">
        <v>282</v>
      </c>
      <c r="Q257" s="4" t="s">
        <v>274</v>
      </c>
      <c r="R257" s="25" t="s">
        <v>274</v>
      </c>
      <c r="S257" s="4" t="s">
        <v>274</v>
      </c>
      <c r="T257" s="25" t="s">
        <v>274</v>
      </c>
      <c r="U257" s="4" t="s">
        <v>281</v>
      </c>
      <c r="V257" s="25" t="s">
        <v>281</v>
      </c>
      <c r="W257" s="4" t="s">
        <v>281</v>
      </c>
      <c r="X257" s="25" t="s">
        <v>281</v>
      </c>
      <c r="Y257" s="4" t="s">
        <v>275</v>
      </c>
      <c r="Z257" s="25" t="s">
        <v>275</v>
      </c>
      <c r="AA257" s="25" t="s">
        <v>275</v>
      </c>
      <c r="AB257" s="25" t="s">
        <v>275</v>
      </c>
      <c r="AC257" s="4" t="s">
        <v>276</v>
      </c>
      <c r="AD257" s="25" t="s">
        <v>276</v>
      </c>
      <c r="AE257" s="4" t="s">
        <v>276</v>
      </c>
      <c r="AF257" s="25" t="s">
        <v>277</v>
      </c>
      <c r="AG257" s="4" t="s">
        <v>277</v>
      </c>
      <c r="AH257" s="25" t="s">
        <v>277</v>
      </c>
      <c r="AI257" s="4" t="s">
        <v>277</v>
      </c>
      <c r="AJ257" s="4" t="s">
        <v>278</v>
      </c>
      <c r="AK257" s="4" t="s">
        <v>278</v>
      </c>
      <c r="AL257" s="4" t="s">
        <v>278</v>
      </c>
      <c r="AM257" s="4" t="s">
        <v>278</v>
      </c>
      <c r="AN257" s="4" t="s">
        <v>278</v>
      </c>
      <c r="AO257" s="4" t="s">
        <v>278</v>
      </c>
      <c r="AP257" s="4" t="s">
        <v>278</v>
      </c>
      <c r="AQ257" s="4" t="s">
        <v>279</v>
      </c>
    </row>
    <row r="258" spans="3:43" hidden="1" x14ac:dyDescent="0.25">
      <c r="C258">
        <v>220</v>
      </c>
      <c r="D258" s="25" t="s">
        <v>280</v>
      </c>
      <c r="E258" s="25" t="s">
        <v>280</v>
      </c>
      <c r="F258" s="25" t="s">
        <v>280</v>
      </c>
      <c r="G258" s="25" t="s">
        <v>280</v>
      </c>
      <c r="H258" s="25" t="s">
        <v>280</v>
      </c>
      <c r="I258" s="4" t="s">
        <v>280</v>
      </c>
      <c r="J258" s="4" t="s">
        <v>280</v>
      </c>
      <c r="K258" s="4" t="s">
        <v>282</v>
      </c>
      <c r="L258" s="4" t="s">
        <v>282</v>
      </c>
      <c r="M258" s="4" t="s">
        <v>282</v>
      </c>
      <c r="N258" s="4" t="s">
        <v>282</v>
      </c>
      <c r="O258" s="4" t="s">
        <v>282</v>
      </c>
      <c r="P258" s="4" t="s">
        <v>282</v>
      </c>
      <c r="Q258" s="4" t="s">
        <v>274</v>
      </c>
      <c r="R258" s="25" t="s">
        <v>274</v>
      </c>
      <c r="S258" s="4" t="s">
        <v>274</v>
      </c>
      <c r="T258" s="25" t="s">
        <v>274</v>
      </c>
      <c r="U258" s="4" t="s">
        <v>281</v>
      </c>
      <c r="V258" s="25" t="s">
        <v>281</v>
      </c>
      <c r="W258" s="4" t="s">
        <v>281</v>
      </c>
      <c r="X258" s="25" t="s">
        <v>281</v>
      </c>
      <c r="Y258" s="4" t="s">
        <v>275</v>
      </c>
      <c r="Z258" s="25" t="s">
        <v>275</v>
      </c>
      <c r="AA258" s="25" t="s">
        <v>275</v>
      </c>
      <c r="AB258" s="25" t="s">
        <v>275</v>
      </c>
      <c r="AC258" s="4" t="s">
        <v>276</v>
      </c>
      <c r="AD258" s="25" t="s">
        <v>276</v>
      </c>
      <c r="AE258" s="4" t="s">
        <v>276</v>
      </c>
      <c r="AF258" s="25" t="s">
        <v>277</v>
      </c>
      <c r="AG258" s="4" t="s">
        <v>277</v>
      </c>
      <c r="AH258" s="25" t="s">
        <v>277</v>
      </c>
      <c r="AI258" s="4" t="s">
        <v>277</v>
      </c>
      <c r="AJ258" s="4" t="s">
        <v>278</v>
      </c>
      <c r="AK258" s="4" t="s">
        <v>278</v>
      </c>
      <c r="AL258" s="4" t="s">
        <v>278</v>
      </c>
      <c r="AM258" s="4" t="s">
        <v>278</v>
      </c>
      <c r="AN258" s="4" t="s">
        <v>278</v>
      </c>
      <c r="AO258" s="4" t="s">
        <v>278</v>
      </c>
      <c r="AP258" s="4" t="s">
        <v>278</v>
      </c>
      <c r="AQ258" s="4" t="s">
        <v>279</v>
      </c>
    </row>
    <row r="259" spans="3:43" hidden="1" x14ac:dyDescent="0.25">
      <c r="C259">
        <v>230</v>
      </c>
      <c r="D259" s="25" t="s">
        <v>280</v>
      </c>
      <c r="E259" s="25" t="s">
        <v>280</v>
      </c>
      <c r="F259" s="25" t="s">
        <v>280</v>
      </c>
      <c r="G259" s="25" t="s">
        <v>280</v>
      </c>
      <c r="H259" s="25" t="s">
        <v>280</v>
      </c>
      <c r="I259" s="4" t="s">
        <v>280</v>
      </c>
      <c r="J259" s="4" t="s">
        <v>280</v>
      </c>
      <c r="K259" s="4" t="s">
        <v>282</v>
      </c>
      <c r="L259" s="4" t="s">
        <v>282</v>
      </c>
      <c r="M259" s="4" t="s">
        <v>282</v>
      </c>
      <c r="N259" s="4" t="s">
        <v>282</v>
      </c>
      <c r="O259" s="4" t="s">
        <v>282</v>
      </c>
      <c r="P259" s="4" t="s">
        <v>282</v>
      </c>
      <c r="Q259" s="4" t="s">
        <v>274</v>
      </c>
      <c r="R259" s="25" t="s">
        <v>274</v>
      </c>
      <c r="S259" s="4" t="s">
        <v>274</v>
      </c>
      <c r="T259" s="25" t="s">
        <v>274</v>
      </c>
      <c r="U259" s="4" t="s">
        <v>281</v>
      </c>
      <c r="V259" s="25" t="s">
        <v>281</v>
      </c>
      <c r="W259" s="4" t="s">
        <v>281</v>
      </c>
      <c r="X259" s="25" t="s">
        <v>281</v>
      </c>
      <c r="Y259" s="4" t="s">
        <v>275</v>
      </c>
      <c r="Z259" s="25" t="s">
        <v>275</v>
      </c>
      <c r="AA259" s="25" t="s">
        <v>275</v>
      </c>
      <c r="AB259" s="25" t="s">
        <v>275</v>
      </c>
      <c r="AC259" s="4" t="s">
        <v>276</v>
      </c>
      <c r="AD259" s="25" t="s">
        <v>276</v>
      </c>
      <c r="AE259" s="4" t="s">
        <v>276</v>
      </c>
      <c r="AF259" s="25" t="s">
        <v>277</v>
      </c>
      <c r="AG259" s="4" t="s">
        <v>277</v>
      </c>
      <c r="AH259" s="25" t="s">
        <v>277</v>
      </c>
      <c r="AI259" s="4" t="s">
        <v>277</v>
      </c>
      <c r="AJ259" s="4" t="s">
        <v>278</v>
      </c>
      <c r="AK259" s="4" t="s">
        <v>278</v>
      </c>
      <c r="AL259" s="4" t="s">
        <v>278</v>
      </c>
      <c r="AM259" s="4" t="s">
        <v>278</v>
      </c>
      <c r="AN259" s="4" t="s">
        <v>278</v>
      </c>
      <c r="AO259" s="4" t="s">
        <v>278</v>
      </c>
      <c r="AP259" s="4" t="s">
        <v>278</v>
      </c>
      <c r="AQ259" s="4" t="s">
        <v>279</v>
      </c>
    </row>
    <row r="260" spans="3:43" hidden="1" x14ac:dyDescent="0.25">
      <c r="C260">
        <v>240</v>
      </c>
      <c r="D260" s="25" t="s">
        <v>280</v>
      </c>
      <c r="E260" s="25" t="s">
        <v>280</v>
      </c>
      <c r="F260" s="25" t="s">
        <v>280</v>
      </c>
      <c r="G260" s="25" t="s">
        <v>280</v>
      </c>
      <c r="H260" s="25" t="s">
        <v>280</v>
      </c>
      <c r="I260" s="4" t="s">
        <v>280</v>
      </c>
      <c r="J260" s="4" t="s">
        <v>280</v>
      </c>
      <c r="K260" s="4" t="s">
        <v>282</v>
      </c>
      <c r="L260" s="4" t="s">
        <v>282</v>
      </c>
      <c r="M260" s="4" t="s">
        <v>282</v>
      </c>
      <c r="N260" s="4" t="s">
        <v>282</v>
      </c>
      <c r="O260" s="4" t="s">
        <v>282</v>
      </c>
      <c r="P260" s="4" t="s">
        <v>282</v>
      </c>
      <c r="Q260" s="4" t="s">
        <v>274</v>
      </c>
      <c r="R260" s="25" t="s">
        <v>274</v>
      </c>
      <c r="S260" s="4" t="s">
        <v>274</v>
      </c>
      <c r="T260" s="25" t="s">
        <v>274</v>
      </c>
      <c r="U260" s="4" t="s">
        <v>281</v>
      </c>
      <c r="V260" s="25" t="s">
        <v>281</v>
      </c>
      <c r="W260" s="4" t="s">
        <v>281</v>
      </c>
      <c r="X260" s="25" t="s">
        <v>281</v>
      </c>
      <c r="Y260" s="4" t="s">
        <v>275</v>
      </c>
      <c r="Z260" s="25" t="s">
        <v>275</v>
      </c>
      <c r="AA260" s="25" t="s">
        <v>275</v>
      </c>
      <c r="AB260" s="25" t="s">
        <v>275</v>
      </c>
      <c r="AC260" s="4" t="s">
        <v>276</v>
      </c>
      <c r="AD260" s="25" t="s">
        <v>276</v>
      </c>
      <c r="AE260" s="4" t="s">
        <v>276</v>
      </c>
      <c r="AF260" s="25" t="s">
        <v>277</v>
      </c>
      <c r="AG260" s="4" t="s">
        <v>277</v>
      </c>
      <c r="AH260" s="25" t="s">
        <v>277</v>
      </c>
      <c r="AI260" s="4" t="s">
        <v>277</v>
      </c>
      <c r="AJ260" s="4" t="s">
        <v>278</v>
      </c>
      <c r="AK260" s="4" t="s">
        <v>278</v>
      </c>
      <c r="AL260" s="4" t="s">
        <v>278</v>
      </c>
      <c r="AM260" s="4" t="s">
        <v>278</v>
      </c>
      <c r="AN260" s="4" t="s">
        <v>278</v>
      </c>
      <c r="AO260" s="4" t="s">
        <v>278</v>
      </c>
      <c r="AP260" s="4" t="s">
        <v>278</v>
      </c>
      <c r="AQ260" s="4" t="s">
        <v>279</v>
      </c>
    </row>
  </sheetData>
  <sheetProtection formatCells="0" formatColumns="0"/>
  <mergeCells count="131">
    <mergeCell ref="A47:B47"/>
    <mergeCell ref="A48:B48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186:B186"/>
    <mergeCell ref="P34:Q34"/>
    <mergeCell ref="R29:S29"/>
    <mergeCell ref="R30:S30"/>
    <mergeCell ref="R31:S31"/>
    <mergeCell ref="R32:S32"/>
    <mergeCell ref="R33:S33"/>
    <mergeCell ref="R34:S34"/>
    <mergeCell ref="P29:Q29"/>
    <mergeCell ref="P30:Q30"/>
    <mergeCell ref="P31:Q31"/>
    <mergeCell ref="P32:Q32"/>
    <mergeCell ref="P33:Q33"/>
    <mergeCell ref="L34:M34"/>
    <mergeCell ref="N29:O29"/>
    <mergeCell ref="N30:O30"/>
    <mergeCell ref="N31:O31"/>
    <mergeCell ref="N32:O32"/>
    <mergeCell ref="N33:O33"/>
    <mergeCell ref="N34:O34"/>
    <mergeCell ref="L29:M29"/>
    <mergeCell ref="L30:M30"/>
    <mergeCell ref="L31:M31"/>
    <mergeCell ref="L32:M32"/>
    <mergeCell ref="A12:A18"/>
    <mergeCell ref="B12:B13"/>
    <mergeCell ref="C12:D12"/>
    <mergeCell ref="E12:E13"/>
    <mergeCell ref="L33:M33"/>
    <mergeCell ref="C31:D31"/>
    <mergeCell ref="C32:D32"/>
    <mergeCell ref="C33:D33"/>
    <mergeCell ref="C34:D34"/>
    <mergeCell ref="J29:K29"/>
    <mergeCell ref="J30:K30"/>
    <mergeCell ref="J31:K31"/>
    <mergeCell ref="J32:K32"/>
    <mergeCell ref="J33:K33"/>
    <mergeCell ref="J34:K34"/>
    <mergeCell ref="A9:A11"/>
    <mergeCell ref="B9:B10"/>
    <mergeCell ref="C9:C10"/>
    <mergeCell ref="D9:D10"/>
    <mergeCell ref="E9:E10"/>
    <mergeCell ref="F9:F10"/>
    <mergeCell ref="A6:A8"/>
    <mergeCell ref="B6:B7"/>
    <mergeCell ref="C6:C7"/>
    <mergeCell ref="D6:D7"/>
    <mergeCell ref="E6:E7"/>
    <mergeCell ref="F12:F13"/>
    <mergeCell ref="G12:G13"/>
    <mergeCell ref="H12:H13"/>
    <mergeCell ref="I12:I13"/>
    <mergeCell ref="R12:R13"/>
    <mergeCell ref="S12:S13"/>
    <mergeCell ref="T12:T13"/>
    <mergeCell ref="U12:U13"/>
    <mergeCell ref="L6:L8"/>
    <mergeCell ref="M6:S6"/>
    <mergeCell ref="T6:V7"/>
    <mergeCell ref="T8:V8"/>
    <mergeCell ref="N12:O12"/>
    <mergeCell ref="J12:J13"/>
    <mergeCell ref="K12:K13"/>
    <mergeCell ref="L12:L18"/>
    <mergeCell ref="M12:M13"/>
    <mergeCell ref="F6:F7"/>
    <mergeCell ref="G6:H6"/>
    <mergeCell ref="I6:I7"/>
    <mergeCell ref="J6:K6"/>
    <mergeCell ref="G9:H9"/>
    <mergeCell ref="U27:U28"/>
    <mergeCell ref="V27:V28"/>
    <mergeCell ref="A19:B20"/>
    <mergeCell ref="C19:D19"/>
    <mergeCell ref="C20:D20"/>
    <mergeCell ref="L19:M19"/>
    <mergeCell ref="L20:M20"/>
    <mergeCell ref="V12:V13"/>
    <mergeCell ref="L9:L11"/>
    <mergeCell ref="M9:P9"/>
    <mergeCell ref="M10:N10"/>
    <mergeCell ref="O10:P10"/>
    <mergeCell ref="M11:N11"/>
    <mergeCell ref="O11:P11"/>
    <mergeCell ref="I9:I10"/>
    <mergeCell ref="J9:K10"/>
    <mergeCell ref="O19:P20"/>
    <mergeCell ref="T19:V19"/>
    <mergeCell ref="Q19:S19"/>
    <mergeCell ref="Q20:S20"/>
    <mergeCell ref="Q11:S11"/>
    <mergeCell ref="T9:V10"/>
    <mergeCell ref="P12:P13"/>
    <mergeCell ref="Q12:Q13"/>
    <mergeCell ref="A21:V22"/>
    <mergeCell ref="T11:V11"/>
    <mergeCell ref="Q9:S10"/>
    <mergeCell ref="A37:B37"/>
    <mergeCell ref="F52:G52"/>
    <mergeCell ref="N52:O52"/>
    <mergeCell ref="N27:O28"/>
    <mergeCell ref="P27:Q28"/>
    <mergeCell ref="H27:I27"/>
    <mergeCell ref="J27:K28"/>
    <mergeCell ref="L27:M28"/>
    <mergeCell ref="A27:A28"/>
    <mergeCell ref="B27:B28"/>
    <mergeCell ref="C27:D28"/>
    <mergeCell ref="E27:E28"/>
    <mergeCell ref="F27:F28"/>
    <mergeCell ref="G27:G28"/>
    <mergeCell ref="C29:D29"/>
    <mergeCell ref="C30:D30"/>
    <mergeCell ref="A35:F35"/>
    <mergeCell ref="G35:V35"/>
    <mergeCell ref="A36:B36"/>
    <mergeCell ref="R27:S28"/>
    <mergeCell ref="T27:T28"/>
  </mergeCells>
  <dataValidations count="29">
    <dataValidation type="list" showInputMessage="1" showErrorMessage="1" sqref="B8">
      <formula1>$E$53:$E$182</formula1>
    </dataValidation>
    <dataValidation type="list" allowBlank="1" showInputMessage="1" showErrorMessage="1" sqref="D8">
      <formula1>$F$53:$F$174</formula1>
    </dataValidation>
    <dataValidation type="list" allowBlank="1" showInputMessage="1" showErrorMessage="1" sqref="E4">
      <formula1>$C$53:$C$153</formula1>
    </dataValidation>
    <dataValidation type="list" allowBlank="1" showInputMessage="1" showErrorMessage="1" sqref="G4">
      <formula1>$D$53:$D$58</formula1>
    </dataValidation>
    <dataValidation type="list" allowBlank="1" showInputMessage="1" showErrorMessage="1" sqref="F8">
      <formula1>$H$53:$H$63</formula1>
    </dataValidation>
    <dataValidation type="list" allowBlank="1" showInputMessage="1" showErrorMessage="1" sqref="G8">
      <formula1>$I$53:$I$59</formula1>
    </dataValidation>
    <dataValidation type="list" allowBlank="1" showInputMessage="1" showErrorMessage="1" sqref="H8">
      <formula1>$J$53:$J$65</formula1>
    </dataValidation>
    <dataValidation type="list" allowBlank="1" showInputMessage="1" showErrorMessage="1" sqref="B11 D15:D18 O14:O18">
      <formula1>$K$53:$K$79</formula1>
    </dataValidation>
    <dataValidation type="list" allowBlank="1" showInputMessage="1" showErrorMessage="1" sqref="D11">
      <formula1>$U$53:$U$60</formula1>
    </dataValidation>
    <dataValidation type="list" allowBlank="1" showInputMessage="1" showErrorMessage="1" sqref="B14:B18 M14:M18">
      <formula1>$N$53:$N$64</formula1>
    </dataValidation>
    <dataValidation type="list" allowBlank="1" showInputMessage="1" showErrorMessage="1" sqref="C14:C18 N14:N18">
      <formula1>$V$53:$V$63</formula1>
    </dataValidation>
    <dataValidation type="decimal" operator="lessThanOrEqual" showInputMessage="1" showErrorMessage="1" errorTitle="Сумма больше 10" error="Сумма больше 10" sqref="V65">
      <formula1>10</formula1>
    </dataValidation>
    <dataValidation type="list" allowBlank="1" showInputMessage="1" showErrorMessage="1" sqref="P14:P18 E14:E18">
      <formula1>$L$53:$L$93</formula1>
    </dataValidation>
    <dataValidation type="list" allowBlank="1" showInputMessage="1" showErrorMessage="1" sqref="F14:F18 Q14:Q18">
      <formula1>$P$53:$P$84</formula1>
    </dataValidation>
    <dataValidation type="list" allowBlank="1" showInputMessage="1" showErrorMessage="1" sqref="G14:G18 R14:R18">
      <formula1>$Q$53:$Q$84</formula1>
    </dataValidation>
    <dataValidation type="list" allowBlank="1" showInputMessage="1" showErrorMessage="1" sqref="H14:H18 S14:S18">
      <formula1>$R$53:$R$57</formula1>
    </dataValidation>
    <dataValidation type="list" allowBlank="1" showInputMessage="1" showErrorMessage="1" sqref="T14">
      <formula1>$S$53:$S$57</formula1>
    </dataValidation>
    <dataValidation type="list" allowBlank="1" showInputMessage="1" showErrorMessage="1" sqref="J14 U14">
      <formula1>$T$53:$T$61</formula1>
    </dataValidation>
    <dataValidation type="list" allowBlank="1" showInputMessage="1" showErrorMessage="1" sqref="AN207:AP222 AR210:AU222 AN204:AO206 D187:L221 M187:AM222 AQ209:AQ222 AV213:AZ222">
      <formula1>$A$47:$A$54</formula1>
    </dataValidation>
    <dataValidation type="list" allowBlank="1" showInputMessage="1" showErrorMessage="1" sqref="D222:L222">
      <formula1>$A$48:$A$54</formula1>
    </dataValidation>
    <dataValidation type="list" allowBlank="1" showInputMessage="1" showErrorMessage="1" sqref="D228:AQ260">
      <formula1>$B$42:$B$50</formula1>
    </dataValidation>
    <dataValidation type="list" allowBlank="1" showInputMessage="1" showErrorMessage="1" sqref="C20:D20">
      <formula1>$A$187:$A$206</formula1>
    </dataValidation>
    <dataValidation type="list" allowBlank="1" showInputMessage="1" showErrorMessage="1" sqref="E20">
      <formula1>$B$187:$B$194</formula1>
    </dataValidation>
    <dataValidation type="list" allowBlank="1" showInputMessage="1" showErrorMessage="1" sqref="F20">
      <formula1>$L$58:$L$67</formula1>
    </dataValidation>
    <dataValidation type="list" allowBlank="1" showInputMessage="1" showErrorMessage="1" sqref="G20 I20 K20">
      <formula1>$V$54:$V$63</formula1>
    </dataValidation>
    <dataValidation type="list" allowBlank="1" showInputMessage="1" showErrorMessage="1" sqref="H20 J20">
      <formula1>$K$53:$K$65</formula1>
    </dataValidation>
    <dataValidation type="list" allowBlank="1" showInputMessage="1" showErrorMessage="1" sqref="Q20:S20">
      <formula1>$X$53:$X$56</formula1>
    </dataValidation>
    <dataValidation type="list" allowBlank="1" showInputMessage="1" showErrorMessage="1" sqref="T20:V20">
      <formula1>$K$70:$K$79</formula1>
    </dataValidation>
    <dataValidation type="list" allowBlank="1" showInputMessage="1" showErrorMessage="1" sqref="A24:A26 N24:N26">
      <formula1>$B$53:$B$66</formula1>
    </dataValidation>
  </dataValidations>
  <printOptions horizontalCentered="1"/>
  <pageMargins left="0" right="0" top="0" bottom="0" header="0" footer="0"/>
  <pageSetup paperSize="9" scale="48" fitToHeight="2" orientation="portrait" r:id="rId1"/>
  <rowBreaks count="1" manualBreakCount="1">
    <brk id="26" max="2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29"/>
  <sheetViews>
    <sheetView workbookViewId="0">
      <selection activeCell="H15" sqref="H15"/>
    </sheetView>
  </sheetViews>
  <sheetFormatPr defaultRowHeight="15" x14ac:dyDescent="0.25"/>
  <cols>
    <col min="2" max="2" width="12" customWidth="1"/>
    <col min="4" max="4" width="10.42578125" customWidth="1"/>
    <col min="5" max="5" width="10.28515625" bestFit="1" customWidth="1"/>
    <col min="6" max="6" width="12.5703125" customWidth="1"/>
    <col min="7" max="7" width="15.28515625" customWidth="1"/>
    <col min="8" max="8" width="17.8554687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270</v>
      </c>
      <c r="F2">
        <f>(E2*C2*D2)</f>
        <v>340.2</v>
      </c>
      <c r="G2">
        <f>MROUND(F2,10)</f>
        <v>340</v>
      </c>
      <c r="H2">
        <f>VLOOKUP(A2,A5:C29,2)</f>
        <v>28</v>
      </c>
    </row>
    <row r="4" spans="1:8" x14ac:dyDescent="0.25">
      <c r="A4" t="s">
        <v>254</v>
      </c>
      <c r="B4" t="s">
        <v>265</v>
      </c>
      <c r="C4" t="s">
        <v>266</v>
      </c>
      <c r="D4" t="s">
        <v>284</v>
      </c>
      <c r="E4" t="s">
        <v>287</v>
      </c>
      <c r="F4" t="s">
        <v>296</v>
      </c>
      <c r="G4" t="s">
        <v>297</v>
      </c>
      <c r="H4" t="s">
        <v>298</v>
      </c>
    </row>
    <row r="5" spans="1:8" x14ac:dyDescent="0.25">
      <c r="A5">
        <v>8</v>
      </c>
      <c r="B5">
        <v>14</v>
      </c>
      <c r="C5">
        <v>6</v>
      </c>
      <c r="D5">
        <f>Выдел!$E$14</f>
        <v>110</v>
      </c>
      <c r="E5">
        <f>Выдел!$H$8</f>
        <v>45</v>
      </c>
      <c r="F5" t="str">
        <f>Выдел!$D$14</f>
        <v>СС</v>
      </c>
      <c r="G5">
        <v>61</v>
      </c>
      <c r="H5" t="str">
        <f>IF(AND(F5="ББ",D5&gt;G5,E5&lt;35),5,"")</f>
        <v/>
      </c>
    </row>
    <row r="6" spans="1:8" x14ac:dyDescent="0.25">
      <c r="A6">
        <v>9</v>
      </c>
      <c r="B6">
        <v>15</v>
      </c>
      <c r="C6">
        <v>7</v>
      </c>
      <c r="D6">
        <f>Выдел!$E$14</f>
        <v>110</v>
      </c>
      <c r="E6">
        <f>Выдел!$H$8</f>
        <v>45</v>
      </c>
      <c r="F6" t="str">
        <f>Выдел!$D$14</f>
        <v>СС</v>
      </c>
      <c r="G6">
        <v>61</v>
      </c>
      <c r="H6" t="str">
        <f>IF(AND(F6="Г",D6&gt;G6,E6&lt;35),5,"")</f>
        <v/>
      </c>
    </row>
    <row r="7" spans="1:8" x14ac:dyDescent="0.25">
      <c r="A7">
        <v>10</v>
      </c>
      <c r="B7">
        <v>16</v>
      </c>
      <c r="C7">
        <v>8</v>
      </c>
      <c r="D7">
        <f>Выдел!$E$14</f>
        <v>110</v>
      </c>
      <c r="E7">
        <f>Выдел!$H$8</f>
        <v>45</v>
      </c>
      <c r="F7" t="str">
        <f>Выдел!$D$14</f>
        <v>СС</v>
      </c>
      <c r="G7">
        <v>101</v>
      </c>
      <c r="H7" t="str">
        <f>IF(AND(F7="СС",D7&gt;G7,E7&lt;35),5,"")</f>
        <v/>
      </c>
    </row>
    <row r="8" spans="1:8" x14ac:dyDescent="0.25">
      <c r="A8">
        <v>11</v>
      </c>
      <c r="B8">
        <v>17</v>
      </c>
      <c r="C8">
        <v>10</v>
      </c>
      <c r="D8">
        <f>Выдел!$E$14</f>
        <v>110</v>
      </c>
      <c r="E8">
        <f>Выдел!$H$8</f>
        <v>45</v>
      </c>
      <c r="F8" t="str">
        <f>Выдел!$D$14</f>
        <v>СС</v>
      </c>
      <c r="G8">
        <v>141</v>
      </c>
      <c r="H8" t="str">
        <f>IF(AND(F8="БК",D8&gt;G8,E8&lt;35),8,"")</f>
        <v/>
      </c>
    </row>
    <row r="9" spans="1:8" x14ac:dyDescent="0.25">
      <c r="A9">
        <v>12</v>
      </c>
      <c r="B9">
        <v>18</v>
      </c>
      <c r="C9">
        <v>11</v>
      </c>
      <c r="D9">
        <f>Выдел!$E$14</f>
        <v>110</v>
      </c>
      <c r="E9">
        <f>Выдел!$H$8</f>
        <v>45</v>
      </c>
      <c r="F9" t="str">
        <f>Выдел!$D$14</f>
        <v>СС</v>
      </c>
      <c r="G9">
        <v>61</v>
      </c>
      <c r="H9" t="str">
        <f>IF(AND(F9="ДЧП",D9&gt;G9,E9&lt;35),5,"")</f>
        <v/>
      </c>
    </row>
    <row r="10" spans="1:8" x14ac:dyDescent="0.25">
      <c r="A10">
        <v>13</v>
      </c>
      <c r="B10">
        <v>19</v>
      </c>
      <c r="C10">
        <v>12</v>
      </c>
      <c r="D10">
        <f>Выдел!$E$14</f>
        <v>110</v>
      </c>
      <c r="E10">
        <f>Выдел!$H$8</f>
        <v>45</v>
      </c>
      <c r="F10" t="str">
        <f>Выдел!$D$14</f>
        <v>СС</v>
      </c>
      <c r="G10">
        <v>41</v>
      </c>
      <c r="H10" t="str">
        <f>IF(AND(F10="ОС",D10&gt;G10,E10&lt;35),5,"")</f>
        <v/>
      </c>
    </row>
    <row r="11" spans="1:8" x14ac:dyDescent="0.25">
      <c r="A11">
        <v>14</v>
      </c>
      <c r="B11">
        <v>20</v>
      </c>
      <c r="C11">
        <v>13</v>
      </c>
      <c r="D11">
        <f>Выдел!$E$14</f>
        <v>110</v>
      </c>
      <c r="E11">
        <f>Выдел!$H$8</f>
        <v>45</v>
      </c>
      <c r="F11" t="str">
        <f>Выдел!$D$14</f>
        <v>СС</v>
      </c>
      <c r="G11">
        <v>51</v>
      </c>
      <c r="H11" t="str">
        <f>IF(AND(F11="ОЛЧ",D11&gt;G11,E11&lt;35),5,"")</f>
        <v/>
      </c>
    </row>
    <row r="12" spans="1:8" x14ac:dyDescent="0.25">
      <c r="A12">
        <v>15</v>
      </c>
      <c r="B12">
        <v>21</v>
      </c>
      <c r="C12">
        <v>15</v>
      </c>
      <c r="D12">
        <f>Выдел!$E$14</f>
        <v>110</v>
      </c>
      <c r="E12">
        <f>Выдел!$H$8</f>
        <v>45</v>
      </c>
      <c r="F12" t="str">
        <f>Выдел!$D$14</f>
        <v>СС</v>
      </c>
      <c r="G12">
        <v>41</v>
      </c>
      <c r="H12" t="str">
        <f>IF(AND(F12="ОЛС",D12&gt;G12,E12&lt;35),5,"")</f>
        <v/>
      </c>
    </row>
    <row r="13" spans="1:8" x14ac:dyDescent="0.25">
      <c r="A13">
        <v>16</v>
      </c>
      <c r="B13">
        <v>22</v>
      </c>
      <c r="C13">
        <v>16</v>
      </c>
      <c r="H13">
        <f>SUM(H5:H12)</f>
        <v>0</v>
      </c>
    </row>
    <row r="14" spans="1:8" x14ac:dyDescent="0.25">
      <c r="A14">
        <v>17</v>
      </c>
      <c r="B14">
        <v>23</v>
      </c>
      <c r="C14">
        <v>18</v>
      </c>
    </row>
    <row r="15" spans="1:8" x14ac:dyDescent="0.25">
      <c r="A15">
        <f>A14+1</f>
        <v>18</v>
      </c>
      <c r="B15">
        <f>B14+1</f>
        <v>24</v>
      </c>
      <c r="C15">
        <v>20</v>
      </c>
    </row>
    <row r="16" spans="1:8" x14ac:dyDescent="0.25">
      <c r="A16">
        <f t="shared" ref="A16:B29" si="0">A15+1</f>
        <v>19</v>
      </c>
      <c r="B16">
        <f t="shared" si="0"/>
        <v>25</v>
      </c>
      <c r="C16">
        <v>21</v>
      </c>
    </row>
    <row r="17" spans="1:3" x14ac:dyDescent="0.25">
      <c r="A17">
        <f t="shared" si="0"/>
        <v>20</v>
      </c>
      <c r="B17">
        <f t="shared" si="0"/>
        <v>26</v>
      </c>
      <c r="C17">
        <v>23</v>
      </c>
    </row>
    <row r="18" spans="1:3" x14ac:dyDescent="0.25">
      <c r="A18">
        <f t="shared" si="0"/>
        <v>21</v>
      </c>
      <c r="B18">
        <v>27</v>
      </c>
      <c r="C18">
        <v>25</v>
      </c>
    </row>
    <row r="19" spans="1:3" x14ac:dyDescent="0.25">
      <c r="A19">
        <f t="shared" si="0"/>
        <v>22</v>
      </c>
      <c r="B19">
        <v>28</v>
      </c>
      <c r="C19">
        <v>27</v>
      </c>
    </row>
    <row r="20" spans="1:3" x14ac:dyDescent="0.25">
      <c r="A20">
        <f t="shared" si="0"/>
        <v>23</v>
      </c>
      <c r="B20">
        <v>28</v>
      </c>
      <c r="C20">
        <v>29</v>
      </c>
    </row>
    <row r="21" spans="1:3" x14ac:dyDescent="0.25">
      <c r="A21">
        <f t="shared" si="0"/>
        <v>24</v>
      </c>
      <c r="B21">
        <v>29</v>
      </c>
      <c r="C21">
        <v>30</v>
      </c>
    </row>
    <row r="22" spans="1:3" x14ac:dyDescent="0.25">
      <c r="A22">
        <f t="shared" si="0"/>
        <v>25</v>
      </c>
      <c r="B22">
        <v>30</v>
      </c>
      <c r="C22">
        <v>32</v>
      </c>
    </row>
    <row r="23" spans="1:3" x14ac:dyDescent="0.25">
      <c r="A23">
        <f t="shared" si="0"/>
        <v>26</v>
      </c>
      <c r="B23">
        <v>31</v>
      </c>
      <c r="C23">
        <v>34</v>
      </c>
    </row>
    <row r="24" spans="1:3" x14ac:dyDescent="0.25">
      <c r="A24">
        <f t="shared" si="0"/>
        <v>27</v>
      </c>
      <c r="B24">
        <v>32</v>
      </c>
      <c r="C24">
        <v>37</v>
      </c>
    </row>
    <row r="25" spans="1:3" x14ac:dyDescent="0.25">
      <c r="A25">
        <f t="shared" si="0"/>
        <v>28</v>
      </c>
      <c r="B25">
        <v>32</v>
      </c>
      <c r="C25">
        <v>39</v>
      </c>
    </row>
    <row r="26" spans="1:3" x14ac:dyDescent="0.25">
      <c r="A26">
        <f>A25+1</f>
        <v>29</v>
      </c>
      <c r="B26">
        <v>33</v>
      </c>
      <c r="C26">
        <v>41</v>
      </c>
    </row>
    <row r="27" spans="1:3" x14ac:dyDescent="0.25">
      <c r="A27">
        <f t="shared" si="0"/>
        <v>30</v>
      </c>
      <c r="B27">
        <v>34</v>
      </c>
      <c r="C27">
        <v>44</v>
      </c>
    </row>
    <row r="28" spans="1:3" x14ac:dyDescent="0.25">
      <c r="A28">
        <f t="shared" si="0"/>
        <v>31</v>
      </c>
      <c r="B28">
        <v>35</v>
      </c>
      <c r="C28">
        <v>46</v>
      </c>
    </row>
    <row r="29" spans="1:3" x14ac:dyDescent="0.25">
      <c r="A29">
        <f t="shared" si="0"/>
        <v>32</v>
      </c>
      <c r="B29">
        <v>35</v>
      </c>
      <c r="C29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25"/>
  <sheetViews>
    <sheetView workbookViewId="0">
      <selection activeCell="H1" sqref="H1:H2"/>
    </sheetView>
  </sheetViews>
  <sheetFormatPr defaultRowHeight="15" x14ac:dyDescent="0.25"/>
  <cols>
    <col min="7" max="7" width="13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350</v>
      </c>
      <c r="F2">
        <f>(E2*C2*D2)</f>
        <v>440.99999999999989</v>
      </c>
      <c r="G2">
        <f>MROUND(F2,10)</f>
        <v>440</v>
      </c>
      <c r="H2">
        <f>VLOOKUP(A2,A5:C29,2)</f>
        <v>35</v>
      </c>
    </row>
    <row r="4" spans="1:8" x14ac:dyDescent="0.25">
      <c r="A4" s="2" t="s">
        <v>254</v>
      </c>
      <c r="B4" s="2" t="s">
        <v>265</v>
      </c>
      <c r="C4" t="s">
        <v>266</v>
      </c>
    </row>
    <row r="5" spans="1:8" x14ac:dyDescent="0.25">
      <c r="A5" s="2">
        <v>12</v>
      </c>
      <c r="B5" s="2">
        <v>29</v>
      </c>
      <c r="C5">
        <v>17</v>
      </c>
    </row>
    <row r="6" spans="1:8" x14ac:dyDescent="0.25">
      <c r="A6" s="2">
        <v>13</v>
      </c>
      <c r="B6" s="2">
        <v>30</v>
      </c>
      <c r="C6">
        <v>19</v>
      </c>
    </row>
    <row r="7" spans="1:8" x14ac:dyDescent="0.25">
      <c r="A7" s="2">
        <v>14</v>
      </c>
      <c r="B7" s="2">
        <v>31</v>
      </c>
      <c r="C7">
        <v>21</v>
      </c>
    </row>
    <row r="8" spans="1:8" x14ac:dyDescent="0.25">
      <c r="A8" s="2">
        <v>15</v>
      </c>
      <c r="B8" s="2">
        <v>32</v>
      </c>
      <c r="C8">
        <v>22</v>
      </c>
    </row>
    <row r="9" spans="1:8" x14ac:dyDescent="0.25">
      <c r="A9" s="2">
        <v>16</v>
      </c>
      <c r="B9" s="2">
        <v>32</v>
      </c>
      <c r="C9">
        <v>24</v>
      </c>
    </row>
    <row r="10" spans="1:8" x14ac:dyDescent="0.25">
      <c r="A10" s="2">
        <v>17</v>
      </c>
      <c r="B10" s="2">
        <v>33</v>
      </c>
      <c r="C10">
        <v>26</v>
      </c>
    </row>
    <row r="11" spans="1:8" x14ac:dyDescent="0.25">
      <c r="A11" s="2">
        <f>A10+1</f>
        <v>18</v>
      </c>
      <c r="B11" s="2">
        <v>33</v>
      </c>
      <c r="C11">
        <v>28</v>
      </c>
    </row>
    <row r="12" spans="1:8" x14ac:dyDescent="0.25">
      <c r="A12" s="2">
        <f t="shared" ref="A12:A25" si="0">A11+1</f>
        <v>19</v>
      </c>
      <c r="B12" s="2">
        <v>34</v>
      </c>
      <c r="C12">
        <v>29</v>
      </c>
    </row>
    <row r="13" spans="1:8" x14ac:dyDescent="0.25">
      <c r="A13" s="2">
        <f t="shared" si="0"/>
        <v>20</v>
      </c>
      <c r="B13" s="2">
        <v>34</v>
      </c>
      <c r="C13">
        <v>31</v>
      </c>
    </row>
    <row r="14" spans="1:8" x14ac:dyDescent="0.25">
      <c r="A14" s="2">
        <f t="shared" si="0"/>
        <v>21</v>
      </c>
      <c r="B14" s="2">
        <v>35</v>
      </c>
      <c r="C14">
        <v>33</v>
      </c>
    </row>
    <row r="15" spans="1:8" x14ac:dyDescent="0.25">
      <c r="A15" s="2">
        <f t="shared" si="0"/>
        <v>22</v>
      </c>
      <c r="B15" s="2">
        <v>35</v>
      </c>
      <c r="C15">
        <v>35</v>
      </c>
    </row>
    <row r="16" spans="1:8" x14ac:dyDescent="0.25">
      <c r="A16" s="2">
        <f t="shared" si="0"/>
        <v>23</v>
      </c>
      <c r="B16" s="2">
        <v>36</v>
      </c>
      <c r="C16">
        <v>37</v>
      </c>
    </row>
    <row r="17" spans="1:3" x14ac:dyDescent="0.25">
      <c r="A17" s="2">
        <f t="shared" si="0"/>
        <v>24</v>
      </c>
      <c r="B17" s="2">
        <v>36</v>
      </c>
      <c r="C17">
        <v>38</v>
      </c>
    </row>
    <row r="18" spans="1:3" x14ac:dyDescent="0.25">
      <c r="A18" s="2">
        <f t="shared" si="0"/>
        <v>25</v>
      </c>
      <c r="B18" s="2">
        <v>36</v>
      </c>
      <c r="C18">
        <v>40</v>
      </c>
    </row>
    <row r="19" spans="1:3" x14ac:dyDescent="0.25">
      <c r="A19" s="2">
        <f t="shared" si="0"/>
        <v>26</v>
      </c>
      <c r="B19" s="2">
        <v>37</v>
      </c>
      <c r="C19">
        <v>42</v>
      </c>
    </row>
    <row r="20" spans="1:3" x14ac:dyDescent="0.25">
      <c r="A20" s="2">
        <f t="shared" si="0"/>
        <v>27</v>
      </c>
      <c r="B20" s="2">
        <v>37</v>
      </c>
      <c r="C20">
        <v>44</v>
      </c>
    </row>
    <row r="21" spans="1:3" x14ac:dyDescent="0.25">
      <c r="A21" s="2">
        <f t="shared" si="0"/>
        <v>28</v>
      </c>
      <c r="B21" s="2">
        <v>37</v>
      </c>
      <c r="C21">
        <v>46</v>
      </c>
    </row>
    <row r="22" spans="1:3" x14ac:dyDescent="0.25">
      <c r="A22" s="2">
        <f>A21+1</f>
        <v>29</v>
      </c>
      <c r="B22" s="2">
        <v>38</v>
      </c>
      <c r="C22">
        <v>47</v>
      </c>
    </row>
    <row r="23" spans="1:3" x14ac:dyDescent="0.25">
      <c r="A23" s="2">
        <f t="shared" si="0"/>
        <v>30</v>
      </c>
      <c r="B23" s="2">
        <v>38</v>
      </c>
      <c r="C23">
        <v>49</v>
      </c>
    </row>
    <row r="24" spans="1:3" x14ac:dyDescent="0.25">
      <c r="A24" s="2">
        <f t="shared" si="0"/>
        <v>31</v>
      </c>
      <c r="B24" s="2">
        <v>38</v>
      </c>
      <c r="C24">
        <v>51</v>
      </c>
    </row>
    <row r="25" spans="1:3" x14ac:dyDescent="0.25">
      <c r="A25" s="2">
        <f t="shared" si="0"/>
        <v>32</v>
      </c>
      <c r="B25" s="2">
        <v>38</v>
      </c>
      <c r="C25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20"/>
  <sheetViews>
    <sheetView workbookViewId="0">
      <selection activeCell="H1" sqref="H1:H2"/>
    </sheetView>
  </sheetViews>
  <sheetFormatPr defaultRowHeight="15" x14ac:dyDescent="0.25"/>
  <cols>
    <col min="1" max="1" width="11.140625" customWidth="1"/>
    <col min="2" max="2" width="9.7109375" customWidth="1"/>
    <col min="7" max="7" width="13.2851562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360</v>
      </c>
      <c r="F2">
        <f>(E2*C2*D2)</f>
        <v>453.59999999999991</v>
      </c>
      <c r="G2">
        <f>MROUND(F2,10)</f>
        <v>450</v>
      </c>
      <c r="H2">
        <f>VLOOKUP(A2,A5:C29,2)</f>
        <v>33</v>
      </c>
    </row>
    <row r="4" spans="1:8" x14ac:dyDescent="0.25">
      <c r="A4" s="2" t="s">
        <v>254</v>
      </c>
      <c r="B4" s="2" t="s">
        <v>265</v>
      </c>
      <c r="C4" s="2" t="s">
        <v>266</v>
      </c>
    </row>
    <row r="5" spans="1:8" x14ac:dyDescent="0.25">
      <c r="A5" s="2">
        <v>17</v>
      </c>
      <c r="B5" s="2">
        <v>30</v>
      </c>
      <c r="C5" s="2">
        <v>25</v>
      </c>
    </row>
    <row r="6" spans="1:8" x14ac:dyDescent="0.25">
      <c r="A6" s="2">
        <f>A5+1</f>
        <v>18</v>
      </c>
      <c r="B6" s="2">
        <v>30</v>
      </c>
      <c r="C6" s="2">
        <f>C5+2</f>
        <v>27</v>
      </c>
    </row>
    <row r="7" spans="1:8" x14ac:dyDescent="0.25">
      <c r="A7" s="2">
        <f t="shared" ref="A7:A20" si="0">A6+1</f>
        <v>19</v>
      </c>
      <c r="B7" s="2">
        <v>31</v>
      </c>
      <c r="C7" s="2">
        <f>C6+2</f>
        <v>29</v>
      </c>
    </row>
    <row r="8" spans="1:8" x14ac:dyDescent="0.25">
      <c r="A8" s="2">
        <f t="shared" si="0"/>
        <v>20</v>
      </c>
      <c r="B8" s="2">
        <v>32</v>
      </c>
      <c r="C8" s="2">
        <f>C7+2</f>
        <v>31</v>
      </c>
    </row>
    <row r="9" spans="1:8" x14ac:dyDescent="0.25">
      <c r="A9" s="2">
        <f t="shared" si="0"/>
        <v>21</v>
      </c>
      <c r="B9" s="2">
        <v>33</v>
      </c>
      <c r="C9" s="2">
        <v>34</v>
      </c>
    </row>
    <row r="10" spans="1:8" x14ac:dyDescent="0.25">
      <c r="A10" s="2">
        <f t="shared" si="0"/>
        <v>22</v>
      </c>
      <c r="B10" s="2">
        <v>33</v>
      </c>
      <c r="C10" s="2">
        <f>C9+2</f>
        <v>36</v>
      </c>
    </row>
    <row r="11" spans="1:8" x14ac:dyDescent="0.25">
      <c r="A11" s="2">
        <f t="shared" si="0"/>
        <v>23</v>
      </c>
      <c r="B11" s="2">
        <v>34</v>
      </c>
      <c r="C11" s="2">
        <f t="shared" ref="C11:C17" si="1">C10+2</f>
        <v>38</v>
      </c>
    </row>
    <row r="12" spans="1:8" x14ac:dyDescent="0.25">
      <c r="A12" s="2">
        <f t="shared" si="0"/>
        <v>24</v>
      </c>
      <c r="B12" s="2">
        <v>34</v>
      </c>
      <c r="C12" s="2">
        <f t="shared" si="1"/>
        <v>40</v>
      </c>
    </row>
    <row r="13" spans="1:8" x14ac:dyDescent="0.25">
      <c r="A13" s="2">
        <f t="shared" si="0"/>
        <v>25</v>
      </c>
      <c r="B13" s="2">
        <v>35</v>
      </c>
      <c r="C13" s="2">
        <f t="shared" si="1"/>
        <v>42</v>
      </c>
    </row>
    <row r="14" spans="1:8" x14ac:dyDescent="0.25">
      <c r="A14" s="2">
        <f t="shared" si="0"/>
        <v>26</v>
      </c>
      <c r="B14" s="2">
        <v>35</v>
      </c>
      <c r="C14" s="2">
        <f>C13+2</f>
        <v>44</v>
      </c>
    </row>
    <row r="15" spans="1:8" x14ac:dyDescent="0.25">
      <c r="A15" s="2">
        <f t="shared" si="0"/>
        <v>27</v>
      </c>
      <c r="B15" s="2">
        <v>35</v>
      </c>
      <c r="C15" s="2">
        <f t="shared" si="1"/>
        <v>46</v>
      </c>
    </row>
    <row r="16" spans="1:8" x14ac:dyDescent="0.25">
      <c r="A16" s="2">
        <f t="shared" si="0"/>
        <v>28</v>
      </c>
      <c r="B16" s="2">
        <v>36</v>
      </c>
      <c r="C16" s="2">
        <f t="shared" si="1"/>
        <v>48</v>
      </c>
    </row>
    <row r="17" spans="1:3" x14ac:dyDescent="0.25">
      <c r="A17" s="2">
        <f>A16+1</f>
        <v>29</v>
      </c>
      <c r="B17" s="2">
        <v>36</v>
      </c>
      <c r="C17" s="2">
        <f t="shared" si="1"/>
        <v>50</v>
      </c>
    </row>
    <row r="18" spans="1:3" x14ac:dyDescent="0.25">
      <c r="A18" s="2">
        <f t="shared" si="0"/>
        <v>30</v>
      </c>
      <c r="B18" s="2">
        <v>36</v>
      </c>
      <c r="C18" s="2">
        <v>53</v>
      </c>
    </row>
    <row r="19" spans="1:3" x14ac:dyDescent="0.25">
      <c r="A19" s="2">
        <f t="shared" si="0"/>
        <v>31</v>
      </c>
      <c r="B19" s="2">
        <v>37</v>
      </c>
      <c r="C19" s="2">
        <v>55</v>
      </c>
    </row>
    <row r="20" spans="1:3" x14ac:dyDescent="0.25">
      <c r="A20" s="2">
        <f t="shared" si="0"/>
        <v>32</v>
      </c>
      <c r="B20" s="2">
        <v>37</v>
      </c>
      <c r="C20" s="2">
        <v>57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20"/>
  <sheetViews>
    <sheetView workbookViewId="0">
      <selection activeCell="H1" sqref="H1:H2"/>
    </sheetView>
  </sheetViews>
  <sheetFormatPr defaultRowHeight="15" x14ac:dyDescent="0.25"/>
  <cols>
    <col min="7" max="7" width="13.2851562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310</v>
      </c>
      <c r="F2">
        <f>(E2*C2*D2)</f>
        <v>390.59999999999997</v>
      </c>
      <c r="G2">
        <f>MROUND(F2,10)</f>
        <v>390</v>
      </c>
      <c r="H2">
        <f>VLOOKUP(A2,A5:C29,2)</f>
        <v>30</v>
      </c>
    </row>
    <row r="4" spans="1:8" x14ac:dyDescent="0.25">
      <c r="A4" s="1" t="s">
        <v>254</v>
      </c>
      <c r="B4" s="1" t="s">
        <v>265</v>
      </c>
      <c r="C4" s="1" t="s">
        <v>266</v>
      </c>
    </row>
    <row r="5" spans="1:8" x14ac:dyDescent="0.25">
      <c r="A5" s="1">
        <v>17</v>
      </c>
      <c r="B5" s="1">
        <v>25</v>
      </c>
      <c r="C5" s="1">
        <v>21</v>
      </c>
    </row>
    <row r="6" spans="1:8" x14ac:dyDescent="0.25">
      <c r="A6" s="1">
        <f>A5+1</f>
        <v>18</v>
      </c>
      <c r="B6" s="1">
        <v>26</v>
      </c>
      <c r="C6" s="1">
        <v>23</v>
      </c>
    </row>
    <row r="7" spans="1:8" x14ac:dyDescent="0.25">
      <c r="A7" s="1">
        <f t="shared" ref="A7:B20" si="0">A6+1</f>
        <v>19</v>
      </c>
      <c r="B7" s="1">
        <v>27</v>
      </c>
      <c r="C7" s="1">
        <v>25</v>
      </c>
    </row>
    <row r="8" spans="1:8" x14ac:dyDescent="0.25">
      <c r="A8" s="1">
        <f t="shared" si="0"/>
        <v>20</v>
      </c>
      <c r="B8" s="1">
        <v>28</v>
      </c>
      <c r="C8" s="1">
        <v>27</v>
      </c>
    </row>
    <row r="9" spans="1:8" x14ac:dyDescent="0.25">
      <c r="A9" s="1">
        <f t="shared" si="0"/>
        <v>21</v>
      </c>
      <c r="B9" s="1">
        <f>B8+1</f>
        <v>29</v>
      </c>
      <c r="C9" s="1">
        <v>29</v>
      </c>
    </row>
    <row r="10" spans="1:8" x14ac:dyDescent="0.25">
      <c r="A10" s="1">
        <f t="shared" si="0"/>
        <v>22</v>
      </c>
      <c r="B10" s="1">
        <f t="shared" si="0"/>
        <v>30</v>
      </c>
      <c r="C10" s="1">
        <v>31</v>
      </c>
    </row>
    <row r="11" spans="1:8" x14ac:dyDescent="0.25">
      <c r="A11" s="1">
        <f t="shared" si="0"/>
        <v>23</v>
      </c>
      <c r="B11" s="1">
        <f t="shared" si="0"/>
        <v>31</v>
      </c>
      <c r="C11" s="1">
        <v>33</v>
      </c>
    </row>
    <row r="12" spans="1:8" x14ac:dyDescent="0.25">
      <c r="A12" s="1">
        <f t="shared" si="0"/>
        <v>24</v>
      </c>
      <c r="B12" s="1">
        <f t="shared" si="0"/>
        <v>32</v>
      </c>
      <c r="C12" s="1">
        <v>35</v>
      </c>
    </row>
    <row r="13" spans="1:8" x14ac:dyDescent="0.25">
      <c r="A13" s="1">
        <f t="shared" si="0"/>
        <v>25</v>
      </c>
      <c r="B13" s="1">
        <f t="shared" si="0"/>
        <v>33</v>
      </c>
      <c r="C13" s="1">
        <v>38</v>
      </c>
    </row>
    <row r="14" spans="1:8" x14ac:dyDescent="0.25">
      <c r="A14" s="1">
        <f t="shared" si="0"/>
        <v>26</v>
      </c>
      <c r="B14" s="1">
        <f>B13+1</f>
        <v>34</v>
      </c>
      <c r="C14" s="1">
        <v>40</v>
      </c>
    </row>
    <row r="15" spans="1:8" x14ac:dyDescent="0.25">
      <c r="A15" s="1">
        <f t="shared" si="0"/>
        <v>27</v>
      </c>
      <c r="B15" s="1">
        <f>B14+1</f>
        <v>35</v>
      </c>
      <c r="C15" s="1">
        <v>42</v>
      </c>
    </row>
    <row r="16" spans="1:8" x14ac:dyDescent="0.25">
      <c r="A16" s="1">
        <f t="shared" si="0"/>
        <v>28</v>
      </c>
      <c r="B16" s="1">
        <v>35</v>
      </c>
      <c r="C16" s="1">
        <v>45</v>
      </c>
    </row>
    <row r="17" spans="1:3" x14ac:dyDescent="0.25">
      <c r="A17" s="1">
        <f>A16+1</f>
        <v>29</v>
      </c>
      <c r="B17" s="1">
        <f>B16+1</f>
        <v>36</v>
      </c>
      <c r="C17" s="1">
        <v>47</v>
      </c>
    </row>
    <row r="18" spans="1:3" x14ac:dyDescent="0.25">
      <c r="A18" s="1">
        <f t="shared" si="0"/>
        <v>30</v>
      </c>
      <c r="B18" s="1">
        <f>B17+1</f>
        <v>37</v>
      </c>
      <c r="C18" s="1">
        <v>49</v>
      </c>
    </row>
    <row r="19" spans="1:3" x14ac:dyDescent="0.25">
      <c r="A19" s="1">
        <f t="shared" si="0"/>
        <v>31</v>
      </c>
      <c r="B19" s="1">
        <v>37</v>
      </c>
      <c r="C19" s="1">
        <v>51</v>
      </c>
    </row>
    <row r="20" spans="1:3" x14ac:dyDescent="0.25">
      <c r="A20" s="1">
        <f t="shared" si="0"/>
        <v>32</v>
      </c>
      <c r="B20" s="1">
        <v>38</v>
      </c>
      <c r="C20" s="1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20"/>
  <sheetViews>
    <sheetView workbookViewId="0">
      <selection activeCell="H1" sqref="H1:H2"/>
    </sheetView>
  </sheetViews>
  <sheetFormatPr defaultRowHeight="15" x14ac:dyDescent="0.25"/>
  <cols>
    <col min="7" max="7" width="13.570312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320</v>
      </c>
      <c r="F2">
        <f>(E2*C2*D2)</f>
        <v>403.19999999999993</v>
      </c>
      <c r="G2">
        <f>MROUND(F2,10)</f>
        <v>400</v>
      </c>
      <c r="H2">
        <f>VLOOKUP(A2,A5:C29,2)</f>
        <v>32</v>
      </c>
    </row>
    <row r="4" spans="1:8" x14ac:dyDescent="0.25">
      <c r="A4" s="2" t="s">
        <v>254</v>
      </c>
      <c r="B4" s="2" t="s">
        <v>265</v>
      </c>
      <c r="C4" t="s">
        <v>266</v>
      </c>
    </row>
    <row r="5" spans="1:8" x14ac:dyDescent="0.25">
      <c r="A5" s="2">
        <v>17</v>
      </c>
      <c r="B5" s="2">
        <v>27</v>
      </c>
      <c r="C5">
        <v>21</v>
      </c>
    </row>
    <row r="6" spans="1:8" x14ac:dyDescent="0.25">
      <c r="A6" s="2">
        <f>A5+1</f>
        <v>18</v>
      </c>
      <c r="B6" s="2">
        <f>B5+1</f>
        <v>28</v>
      </c>
      <c r="C6">
        <v>23</v>
      </c>
    </row>
    <row r="7" spans="1:8" x14ac:dyDescent="0.25">
      <c r="A7" s="2">
        <f t="shared" ref="A7:B20" si="0">A6+1</f>
        <v>19</v>
      </c>
      <c r="B7" s="2">
        <f t="shared" si="0"/>
        <v>29</v>
      </c>
      <c r="C7">
        <v>25</v>
      </c>
    </row>
    <row r="8" spans="1:8" x14ac:dyDescent="0.25">
      <c r="A8" s="2">
        <f t="shared" si="0"/>
        <v>20</v>
      </c>
      <c r="B8" s="2">
        <f t="shared" si="0"/>
        <v>30</v>
      </c>
      <c r="C8">
        <v>28</v>
      </c>
    </row>
    <row r="9" spans="1:8" x14ac:dyDescent="0.25">
      <c r="A9" s="2">
        <f t="shared" si="0"/>
        <v>21</v>
      </c>
      <c r="B9" s="2">
        <v>31</v>
      </c>
      <c r="C9">
        <v>30</v>
      </c>
    </row>
    <row r="10" spans="1:8" x14ac:dyDescent="0.25">
      <c r="A10" s="2">
        <f t="shared" si="0"/>
        <v>22</v>
      </c>
      <c r="B10" s="2">
        <v>32</v>
      </c>
      <c r="C10">
        <v>32</v>
      </c>
    </row>
    <row r="11" spans="1:8" x14ac:dyDescent="0.25">
      <c r="A11" s="2">
        <f t="shared" si="0"/>
        <v>23</v>
      </c>
      <c r="B11" s="2">
        <v>34</v>
      </c>
      <c r="C11">
        <v>35</v>
      </c>
    </row>
    <row r="12" spans="1:8" x14ac:dyDescent="0.25">
      <c r="A12" s="2">
        <f t="shared" si="0"/>
        <v>24</v>
      </c>
      <c r="B12" s="2">
        <f t="shared" si="0"/>
        <v>35</v>
      </c>
      <c r="C12">
        <v>37</v>
      </c>
    </row>
    <row r="13" spans="1:8" x14ac:dyDescent="0.25">
      <c r="A13" s="2">
        <f t="shared" si="0"/>
        <v>25</v>
      </c>
      <c r="B13" s="2">
        <f t="shared" si="0"/>
        <v>36</v>
      </c>
      <c r="C13">
        <v>40</v>
      </c>
    </row>
    <row r="14" spans="1:8" x14ac:dyDescent="0.25">
      <c r="A14" s="2">
        <f t="shared" si="0"/>
        <v>26</v>
      </c>
      <c r="B14" s="2">
        <f>B13+1</f>
        <v>37</v>
      </c>
      <c r="C14">
        <v>42</v>
      </c>
    </row>
    <row r="15" spans="1:8" x14ac:dyDescent="0.25">
      <c r="A15" s="2">
        <f t="shared" si="0"/>
        <v>27</v>
      </c>
      <c r="B15" s="2">
        <f>B14+1</f>
        <v>38</v>
      </c>
      <c r="C15">
        <v>45</v>
      </c>
    </row>
    <row r="16" spans="1:8" x14ac:dyDescent="0.25">
      <c r="A16" s="2">
        <f t="shared" si="0"/>
        <v>28</v>
      </c>
      <c r="B16" s="2">
        <f>B15+1</f>
        <v>39</v>
      </c>
      <c r="C16">
        <v>48</v>
      </c>
    </row>
    <row r="17" spans="1:3" x14ac:dyDescent="0.25">
      <c r="A17" s="2">
        <f>A16+1</f>
        <v>29</v>
      </c>
      <c r="B17" s="2">
        <f>B16+1</f>
        <v>40</v>
      </c>
      <c r="C17">
        <v>50</v>
      </c>
    </row>
    <row r="18" spans="1:3" x14ac:dyDescent="0.25">
      <c r="A18" s="2">
        <f t="shared" si="0"/>
        <v>30</v>
      </c>
      <c r="B18" s="2">
        <f>B17+1</f>
        <v>41</v>
      </c>
      <c r="C18">
        <v>53</v>
      </c>
    </row>
    <row r="19" spans="1:3" x14ac:dyDescent="0.25">
      <c r="A19" s="2">
        <f t="shared" si="0"/>
        <v>31</v>
      </c>
      <c r="B19" s="2">
        <v>42</v>
      </c>
      <c r="C19">
        <v>55</v>
      </c>
    </row>
    <row r="20" spans="1:3" x14ac:dyDescent="0.25">
      <c r="A20" s="2">
        <f t="shared" si="0"/>
        <v>32</v>
      </c>
      <c r="B20" s="2">
        <v>42</v>
      </c>
      <c r="C20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20"/>
  <sheetViews>
    <sheetView workbookViewId="0">
      <selection activeCell="H1" sqref="H1:H2"/>
    </sheetView>
  </sheetViews>
  <sheetFormatPr defaultRowHeight="15" x14ac:dyDescent="0.25"/>
  <cols>
    <col min="7" max="7" width="13.2851562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340</v>
      </c>
      <c r="F2">
        <f>(E2*C2*D2)</f>
        <v>428.39999999999992</v>
      </c>
      <c r="G2">
        <f>MROUND(F2,10)</f>
        <v>430</v>
      </c>
      <c r="H2">
        <f>VLOOKUP(A2,A5:C29,2)</f>
        <v>36</v>
      </c>
    </row>
    <row r="4" spans="1:8" x14ac:dyDescent="0.25">
      <c r="A4" t="s">
        <v>254</v>
      </c>
      <c r="B4" t="s">
        <v>265</v>
      </c>
      <c r="C4" t="s">
        <v>266</v>
      </c>
    </row>
    <row r="5" spans="1:8" x14ac:dyDescent="0.25">
      <c r="A5">
        <v>17</v>
      </c>
      <c r="B5">
        <v>31</v>
      </c>
      <c r="C5">
        <v>24</v>
      </c>
    </row>
    <row r="6" spans="1:8" x14ac:dyDescent="0.25">
      <c r="A6">
        <f>A5+1</f>
        <v>18</v>
      </c>
      <c r="B6">
        <f>B5+1</f>
        <v>32</v>
      </c>
      <c r="C6">
        <v>26</v>
      </c>
    </row>
    <row r="7" spans="1:8" x14ac:dyDescent="0.25">
      <c r="A7">
        <f t="shared" ref="A7:B20" si="0">A6+1</f>
        <v>19</v>
      </c>
      <c r="B7">
        <f t="shared" si="0"/>
        <v>33</v>
      </c>
      <c r="C7">
        <v>28</v>
      </c>
    </row>
    <row r="8" spans="1:8" x14ac:dyDescent="0.25">
      <c r="A8">
        <f t="shared" si="0"/>
        <v>20</v>
      </c>
      <c r="B8">
        <f t="shared" si="0"/>
        <v>34</v>
      </c>
      <c r="C8">
        <v>30</v>
      </c>
    </row>
    <row r="9" spans="1:8" x14ac:dyDescent="0.25">
      <c r="A9">
        <f t="shared" si="0"/>
        <v>21</v>
      </c>
      <c r="B9">
        <f>B8+1</f>
        <v>35</v>
      </c>
      <c r="C9">
        <v>32</v>
      </c>
    </row>
    <row r="10" spans="1:8" x14ac:dyDescent="0.25">
      <c r="A10">
        <f t="shared" si="0"/>
        <v>22</v>
      </c>
      <c r="B10">
        <f>B9+1</f>
        <v>36</v>
      </c>
      <c r="C10">
        <v>34</v>
      </c>
    </row>
    <row r="11" spans="1:8" x14ac:dyDescent="0.25">
      <c r="A11">
        <f t="shared" si="0"/>
        <v>23</v>
      </c>
      <c r="B11">
        <v>36</v>
      </c>
      <c r="C11">
        <v>36</v>
      </c>
    </row>
    <row r="12" spans="1:8" x14ac:dyDescent="0.25">
      <c r="A12">
        <f t="shared" si="0"/>
        <v>24</v>
      </c>
      <c r="B12">
        <v>37</v>
      </c>
      <c r="C12">
        <v>38</v>
      </c>
    </row>
    <row r="13" spans="1:8" x14ac:dyDescent="0.25">
      <c r="A13">
        <f t="shared" si="0"/>
        <v>25</v>
      </c>
      <c r="B13">
        <v>37</v>
      </c>
      <c r="C13">
        <v>40</v>
      </c>
    </row>
    <row r="14" spans="1:8" x14ac:dyDescent="0.25">
      <c r="A14">
        <f t="shared" si="0"/>
        <v>26</v>
      </c>
      <c r="B14">
        <v>38</v>
      </c>
      <c r="C14">
        <v>42</v>
      </c>
    </row>
    <row r="15" spans="1:8" x14ac:dyDescent="0.25">
      <c r="A15">
        <f t="shared" si="0"/>
        <v>27</v>
      </c>
      <c r="B15">
        <v>38</v>
      </c>
      <c r="C15">
        <v>44</v>
      </c>
    </row>
    <row r="16" spans="1:8" x14ac:dyDescent="0.25">
      <c r="A16">
        <f t="shared" si="0"/>
        <v>28</v>
      </c>
      <c r="B16">
        <v>39</v>
      </c>
      <c r="C16">
        <v>46</v>
      </c>
    </row>
    <row r="17" spans="1:3" x14ac:dyDescent="0.25">
      <c r="A17">
        <f>A16+1</f>
        <v>29</v>
      </c>
      <c r="B17">
        <v>39</v>
      </c>
      <c r="C17">
        <v>48</v>
      </c>
    </row>
    <row r="18" spans="1:3" x14ac:dyDescent="0.25">
      <c r="A18">
        <f t="shared" si="0"/>
        <v>30</v>
      </c>
      <c r="B18">
        <v>40</v>
      </c>
      <c r="C18">
        <v>50</v>
      </c>
    </row>
    <row r="19" spans="1:3" x14ac:dyDescent="0.25">
      <c r="A19">
        <f t="shared" si="0"/>
        <v>31</v>
      </c>
      <c r="B19">
        <v>40</v>
      </c>
      <c r="C19">
        <v>50</v>
      </c>
    </row>
    <row r="20" spans="1:3" x14ac:dyDescent="0.25">
      <c r="A20">
        <f t="shared" si="0"/>
        <v>32</v>
      </c>
      <c r="B20">
        <v>40</v>
      </c>
      <c r="C20"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20"/>
  <sheetViews>
    <sheetView workbookViewId="0">
      <selection activeCell="H1" sqref="H1:H2"/>
    </sheetView>
  </sheetViews>
  <sheetFormatPr defaultRowHeight="15" x14ac:dyDescent="0.25"/>
  <cols>
    <col min="7" max="7" width="12.710937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320</v>
      </c>
      <c r="F2">
        <f>(E2*C2*D2)</f>
        <v>403.19999999999993</v>
      </c>
      <c r="G2">
        <f>MROUND(F2,10)</f>
        <v>400</v>
      </c>
      <c r="H2">
        <f>VLOOKUP(A2,A5:C29,2)</f>
        <v>32</v>
      </c>
    </row>
    <row r="4" spans="1:8" x14ac:dyDescent="0.25">
      <c r="A4" s="2" t="s">
        <v>254</v>
      </c>
      <c r="B4" s="2" t="s">
        <v>265</v>
      </c>
      <c r="C4" t="s">
        <v>266</v>
      </c>
    </row>
    <row r="5" spans="1:8" x14ac:dyDescent="0.25">
      <c r="A5" s="2">
        <v>17</v>
      </c>
      <c r="B5" s="2">
        <v>27</v>
      </c>
      <c r="C5">
        <v>21</v>
      </c>
    </row>
    <row r="6" spans="1:8" x14ac:dyDescent="0.25">
      <c r="A6" s="2">
        <f>A5+1</f>
        <v>18</v>
      </c>
      <c r="B6" s="2">
        <f>B5+1</f>
        <v>28</v>
      </c>
      <c r="C6">
        <v>23</v>
      </c>
    </row>
    <row r="7" spans="1:8" x14ac:dyDescent="0.25">
      <c r="A7" s="2">
        <f t="shared" ref="A7:B20" si="0">A6+1</f>
        <v>19</v>
      </c>
      <c r="B7" s="2">
        <f t="shared" si="0"/>
        <v>29</v>
      </c>
      <c r="C7">
        <v>25</v>
      </c>
    </row>
    <row r="8" spans="1:8" x14ac:dyDescent="0.25">
      <c r="A8" s="2">
        <f t="shared" si="0"/>
        <v>20</v>
      </c>
      <c r="B8" s="2">
        <f t="shared" si="0"/>
        <v>30</v>
      </c>
      <c r="C8">
        <v>28</v>
      </c>
    </row>
    <row r="9" spans="1:8" x14ac:dyDescent="0.25">
      <c r="A9" s="2">
        <f t="shared" si="0"/>
        <v>21</v>
      </c>
      <c r="B9" s="2">
        <v>31</v>
      </c>
      <c r="C9">
        <v>30</v>
      </c>
    </row>
    <row r="10" spans="1:8" x14ac:dyDescent="0.25">
      <c r="A10" s="2">
        <f t="shared" si="0"/>
        <v>22</v>
      </c>
      <c r="B10" s="2">
        <v>32</v>
      </c>
      <c r="C10">
        <v>32</v>
      </c>
    </row>
    <row r="11" spans="1:8" x14ac:dyDescent="0.25">
      <c r="A11" s="2">
        <f t="shared" si="0"/>
        <v>23</v>
      </c>
      <c r="B11" s="2">
        <v>34</v>
      </c>
      <c r="C11">
        <v>35</v>
      </c>
    </row>
    <row r="12" spans="1:8" x14ac:dyDescent="0.25">
      <c r="A12" s="2">
        <f t="shared" si="0"/>
        <v>24</v>
      </c>
      <c r="B12" s="2">
        <f t="shared" si="0"/>
        <v>35</v>
      </c>
      <c r="C12">
        <v>37</v>
      </c>
    </row>
    <row r="13" spans="1:8" x14ac:dyDescent="0.25">
      <c r="A13" s="2">
        <f t="shared" si="0"/>
        <v>25</v>
      </c>
      <c r="B13" s="2">
        <f t="shared" si="0"/>
        <v>36</v>
      </c>
      <c r="C13">
        <v>40</v>
      </c>
    </row>
    <row r="14" spans="1:8" x14ac:dyDescent="0.25">
      <c r="A14" s="2">
        <f t="shared" si="0"/>
        <v>26</v>
      </c>
      <c r="B14" s="2">
        <f t="shared" si="0"/>
        <v>37</v>
      </c>
      <c r="C14">
        <v>42</v>
      </c>
    </row>
    <row r="15" spans="1:8" x14ac:dyDescent="0.25">
      <c r="A15" s="2">
        <f t="shared" si="0"/>
        <v>27</v>
      </c>
      <c r="B15" s="2">
        <f t="shared" si="0"/>
        <v>38</v>
      </c>
      <c r="C15">
        <v>45</v>
      </c>
    </row>
    <row r="16" spans="1:8" x14ac:dyDescent="0.25">
      <c r="A16" s="2">
        <f t="shared" si="0"/>
        <v>28</v>
      </c>
      <c r="B16" s="2">
        <f t="shared" si="0"/>
        <v>39</v>
      </c>
      <c r="C16">
        <v>48</v>
      </c>
    </row>
    <row r="17" spans="1:3" x14ac:dyDescent="0.25">
      <c r="A17" s="2">
        <f>A16+1</f>
        <v>29</v>
      </c>
      <c r="B17" s="2">
        <f t="shared" si="0"/>
        <v>40</v>
      </c>
      <c r="C17">
        <v>50</v>
      </c>
    </row>
    <row r="18" spans="1:3" x14ac:dyDescent="0.25">
      <c r="A18" s="2">
        <f t="shared" si="0"/>
        <v>30</v>
      </c>
      <c r="B18" s="2">
        <f t="shared" si="0"/>
        <v>41</v>
      </c>
      <c r="C18">
        <v>53</v>
      </c>
    </row>
    <row r="19" spans="1:3" x14ac:dyDescent="0.25">
      <c r="A19" s="2">
        <f t="shared" si="0"/>
        <v>31</v>
      </c>
      <c r="B19" s="2">
        <v>42</v>
      </c>
      <c r="C19">
        <v>55</v>
      </c>
    </row>
    <row r="20" spans="1:3" x14ac:dyDescent="0.25">
      <c r="A20" s="2">
        <f t="shared" si="0"/>
        <v>32</v>
      </c>
      <c r="B20" s="2">
        <v>42</v>
      </c>
      <c r="C20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20"/>
  <sheetViews>
    <sheetView workbookViewId="0">
      <selection activeCell="H1" sqref="H1:H2"/>
    </sheetView>
  </sheetViews>
  <sheetFormatPr defaultRowHeight="15" x14ac:dyDescent="0.25"/>
  <cols>
    <col min="7" max="7" width="13.7109375" customWidth="1"/>
  </cols>
  <sheetData>
    <row r="1" spans="1:8" x14ac:dyDescent="0.25">
      <c r="A1" t="s">
        <v>285</v>
      </c>
      <c r="B1" t="s">
        <v>287</v>
      </c>
      <c r="C1" t="s">
        <v>288</v>
      </c>
      <c r="D1" t="s">
        <v>289</v>
      </c>
      <c r="E1" t="s">
        <v>290</v>
      </c>
      <c r="F1" t="s">
        <v>292</v>
      </c>
      <c r="G1" t="s">
        <v>291</v>
      </c>
      <c r="H1" t="s">
        <v>265</v>
      </c>
    </row>
    <row r="2" spans="1:8" x14ac:dyDescent="0.25">
      <c r="A2">
        <f>Выдел!F14</f>
        <v>22</v>
      </c>
      <c r="B2">
        <f>Выдел!H8</f>
        <v>45</v>
      </c>
      <c r="C2">
        <f>IF(B2=0,1,IF(B2=10,1.01,IF(B2=15,1.03,IF(B2=20,1.06,IF(B2=25,1.1,IF(B2=30,1.15,IF(B2=35,1.2,IF(B2=40,1.3,IF(B2=45,1.4)))))))))</f>
        <v>1.4</v>
      </c>
      <c r="D2">
        <f>Выдел!J14</f>
        <v>0.89999999999999991</v>
      </c>
      <c r="E2">
        <f>VLOOKUP(A2,A5:C29,3)*10</f>
        <v>360</v>
      </c>
      <c r="F2">
        <f>(E2*C2*D2)</f>
        <v>453.59999999999991</v>
      </c>
      <c r="G2">
        <f>MROUND(F2,10)</f>
        <v>450</v>
      </c>
      <c r="H2">
        <f>VLOOKUP(A2,A5:C29,2)</f>
        <v>32</v>
      </c>
    </row>
    <row r="4" spans="1:8" x14ac:dyDescent="0.25">
      <c r="A4" s="2" t="s">
        <v>254</v>
      </c>
      <c r="B4" s="2" t="s">
        <v>265</v>
      </c>
      <c r="C4" t="s">
        <v>266</v>
      </c>
    </row>
    <row r="5" spans="1:8" x14ac:dyDescent="0.25">
      <c r="A5" s="2">
        <v>17</v>
      </c>
      <c r="B5" s="2">
        <v>25</v>
      </c>
      <c r="C5">
        <v>20</v>
      </c>
    </row>
    <row r="6" spans="1:8" x14ac:dyDescent="0.25">
      <c r="A6" s="2">
        <f>A5+1</f>
        <v>18</v>
      </c>
      <c r="B6" s="2">
        <v>26</v>
      </c>
      <c r="C6">
        <v>23</v>
      </c>
    </row>
    <row r="7" spans="1:8" x14ac:dyDescent="0.25">
      <c r="A7" s="2">
        <f t="shared" ref="A7:A20" si="0">A6+1</f>
        <v>19</v>
      </c>
      <c r="B7" s="2">
        <v>28</v>
      </c>
      <c r="C7">
        <v>26</v>
      </c>
    </row>
    <row r="8" spans="1:8" x14ac:dyDescent="0.25">
      <c r="A8" s="2">
        <f t="shared" si="0"/>
        <v>20</v>
      </c>
      <c r="B8" s="2">
        <v>29</v>
      </c>
      <c r="C8">
        <v>29</v>
      </c>
    </row>
    <row r="9" spans="1:8" x14ac:dyDescent="0.25">
      <c r="A9" s="2">
        <f t="shared" si="0"/>
        <v>21</v>
      </c>
      <c r="B9" s="2">
        <v>31</v>
      </c>
      <c r="C9">
        <v>32</v>
      </c>
    </row>
    <row r="10" spans="1:8" x14ac:dyDescent="0.25">
      <c r="A10" s="2">
        <f t="shared" si="0"/>
        <v>22</v>
      </c>
      <c r="B10" s="2">
        <v>32</v>
      </c>
      <c r="C10">
        <v>36</v>
      </c>
    </row>
    <row r="11" spans="1:8" x14ac:dyDescent="0.25">
      <c r="A11" s="2">
        <f t="shared" si="0"/>
        <v>23</v>
      </c>
      <c r="B11" s="2">
        <v>34</v>
      </c>
      <c r="C11">
        <v>39</v>
      </c>
    </row>
    <row r="12" spans="1:8" x14ac:dyDescent="0.25">
      <c r="A12" s="2">
        <f t="shared" si="0"/>
        <v>24</v>
      </c>
      <c r="B12" s="2">
        <v>35</v>
      </c>
      <c r="C12">
        <v>42</v>
      </c>
    </row>
    <row r="13" spans="1:8" x14ac:dyDescent="0.25">
      <c r="A13" s="2">
        <f t="shared" si="0"/>
        <v>25</v>
      </c>
      <c r="B13" s="2">
        <v>37</v>
      </c>
      <c r="C13">
        <v>46</v>
      </c>
    </row>
    <row r="14" spans="1:8" x14ac:dyDescent="0.25">
      <c r="A14" s="2">
        <f t="shared" si="0"/>
        <v>26</v>
      </c>
      <c r="B14" s="2">
        <v>39</v>
      </c>
      <c r="C14">
        <v>50</v>
      </c>
    </row>
    <row r="15" spans="1:8" x14ac:dyDescent="0.25">
      <c r="A15" s="2">
        <f t="shared" si="0"/>
        <v>27</v>
      </c>
      <c r="B15" s="2">
        <v>40</v>
      </c>
      <c r="C15">
        <v>54</v>
      </c>
    </row>
    <row r="16" spans="1:8" x14ac:dyDescent="0.25">
      <c r="A16" s="2">
        <f t="shared" si="0"/>
        <v>28</v>
      </c>
      <c r="B16" s="2">
        <v>41</v>
      </c>
      <c r="C16">
        <v>58</v>
      </c>
    </row>
    <row r="17" spans="1:3" x14ac:dyDescent="0.25">
      <c r="A17" s="2">
        <f>A16+1</f>
        <v>29</v>
      </c>
      <c r="B17" s="2">
        <v>43</v>
      </c>
      <c r="C17">
        <v>63</v>
      </c>
    </row>
    <row r="18" spans="1:3" x14ac:dyDescent="0.25">
      <c r="A18" s="2">
        <f t="shared" si="0"/>
        <v>30</v>
      </c>
      <c r="B18" s="2">
        <v>44</v>
      </c>
      <c r="C18">
        <v>66</v>
      </c>
    </row>
    <row r="19" spans="1:3" x14ac:dyDescent="0.25">
      <c r="A19" s="2">
        <f t="shared" si="0"/>
        <v>31</v>
      </c>
      <c r="B19" s="2">
        <v>44</v>
      </c>
    </row>
    <row r="20" spans="1:3" x14ac:dyDescent="0.25">
      <c r="A20" s="2">
        <f t="shared" si="0"/>
        <v>32</v>
      </c>
      <c r="B20" s="2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Выдел</vt:lpstr>
      <vt:lpstr>Береза</vt:lpstr>
      <vt:lpstr>Сосна</vt:lpstr>
      <vt:lpstr>Бук</vt:lpstr>
      <vt:lpstr>Дч</vt:lpstr>
      <vt:lpstr>Осина</vt:lpstr>
      <vt:lpstr>Граб</vt:lpstr>
      <vt:lpstr>Олс</vt:lpstr>
      <vt:lpstr>Олч</vt:lpstr>
      <vt:lpstr>Лист1</vt:lpstr>
      <vt:lpstr>Выдел!Область_печати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Владимир</cp:lastModifiedBy>
  <cp:lastPrinted>2015-08-30T05:23:15Z</cp:lastPrinted>
  <dcterms:created xsi:type="dcterms:W3CDTF">2015-08-22T17:01:23Z</dcterms:created>
  <dcterms:modified xsi:type="dcterms:W3CDTF">2015-08-30T22:03:01Z</dcterms:modified>
</cp:coreProperties>
</file>