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Прайс лист" sheetId="1" r:id="rId1"/>
    <sheet name="Цена изделия" sheetId="2" r:id="rId2"/>
    <sheet name="прайс" sheetId="3" r:id="rId3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3"/>
  <c r="C30" i="2" l="1"/>
  <c r="D30" s="1"/>
  <c r="C29"/>
  <c r="D29" s="1"/>
  <c r="C28"/>
  <c r="D28" s="1"/>
  <c r="C27"/>
  <c r="D27" s="1"/>
  <c r="C24"/>
  <c r="D24" s="1"/>
  <c r="C23"/>
  <c r="C22"/>
  <c r="D22" s="1"/>
  <c r="C21"/>
  <c r="D21" s="1"/>
  <c r="C18"/>
  <c r="D18" s="1"/>
  <c r="C17"/>
  <c r="D17" s="1"/>
  <c r="C16"/>
  <c r="D16" s="1"/>
  <c r="C15"/>
  <c r="D15" s="1"/>
  <c r="C12"/>
  <c r="D12" s="1"/>
  <c r="C11"/>
  <c r="C10"/>
  <c r="D10" s="1"/>
  <c r="C9"/>
  <c r="D9" s="1"/>
  <c r="C4"/>
  <c r="D4" s="1"/>
  <c r="C5"/>
  <c r="D5" s="1"/>
  <c r="C6"/>
  <c r="D6" s="1"/>
  <c r="C3"/>
  <c r="D3" s="1"/>
  <c r="D23"/>
  <c r="D11"/>
  <c r="E8" l="1"/>
  <c r="E20"/>
  <c r="E26"/>
  <c r="E2"/>
  <c r="E14"/>
</calcChain>
</file>

<file path=xl/sharedStrings.xml><?xml version="1.0" encoding="utf-8"?>
<sst xmlns="http://schemas.openxmlformats.org/spreadsheetml/2006/main" count="79" uniqueCount="38">
  <si>
    <t>Резистор 1</t>
  </si>
  <si>
    <t>Резистор 2</t>
  </si>
  <si>
    <t>Резистор 3</t>
  </si>
  <si>
    <t>Резистор 4</t>
  </si>
  <si>
    <t>Резистор 5</t>
  </si>
  <si>
    <t>Транзистор 1</t>
  </si>
  <si>
    <t>Транзистор 2</t>
  </si>
  <si>
    <t>Транзистор 3</t>
  </si>
  <si>
    <t>Транзистор 4</t>
  </si>
  <si>
    <t>Транзистор 5</t>
  </si>
  <si>
    <t>Тронсформатор 1</t>
  </si>
  <si>
    <t>Тронсформатор 2</t>
  </si>
  <si>
    <t>Тронсформатор 3</t>
  </si>
  <si>
    <t>Тронсформатор 4</t>
  </si>
  <si>
    <t>Тронсформатор 5</t>
  </si>
  <si>
    <t>Конденсатор 1</t>
  </si>
  <si>
    <t>Конденсатор 2</t>
  </si>
  <si>
    <t>Конденсатор 3</t>
  </si>
  <si>
    <t>Конденсатор 4</t>
  </si>
  <si>
    <t>Конденсатор 5</t>
  </si>
  <si>
    <t>Наименование</t>
  </si>
  <si>
    <t>Цена</t>
  </si>
  <si>
    <t>Изделие 1</t>
  </si>
  <si>
    <t>Изделие 2</t>
  </si>
  <si>
    <t>Изделие 3</t>
  </si>
  <si>
    <t>Изделие 4</t>
  </si>
  <si>
    <t>Изделие 5</t>
  </si>
  <si>
    <t>кол-во</t>
  </si>
  <si>
    <t>цена</t>
  </si>
  <si>
    <t>общая цена</t>
  </si>
  <si>
    <t>сумма</t>
  </si>
  <si>
    <t>Потребность</t>
  </si>
  <si>
    <t>CENA1</t>
  </si>
  <si>
    <t>CENA2</t>
  </si>
  <si>
    <t>KOL2</t>
  </si>
  <si>
    <t>CENA3</t>
  </si>
  <si>
    <t>KOL3</t>
  </si>
  <si>
    <t>KOL1</t>
  </si>
</sst>
</file>

<file path=xl/styles.xml><?xml version="1.0" encoding="utf-8"?>
<styleSheet xmlns="http://schemas.openxmlformats.org/spreadsheetml/2006/main">
  <numFmts count="1">
    <numFmt numFmtId="184" formatCode="0.0000"/>
  </numFmts>
  <fonts count="5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4" fillId="0" borderId="1" xfId="1" applyBorder="1"/>
    <xf numFmtId="2" fontId="4" fillId="0" borderId="1" xfId="1" applyNumberFormat="1" applyBorder="1"/>
    <xf numFmtId="1" fontId="4" fillId="0" borderId="1" xfId="1" applyNumberFormat="1" applyFill="1" applyBorder="1"/>
    <xf numFmtId="1" fontId="4" fillId="0" borderId="1" xfId="1" applyNumberFormat="1" applyBorder="1"/>
    <xf numFmtId="184" fontId="4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2"/>
  <sheetViews>
    <sheetView tabSelected="1" workbookViewId="0">
      <selection activeCell="B3" sqref="B3"/>
    </sheetView>
  </sheetViews>
  <sheetFormatPr defaultRowHeight="12.75"/>
  <cols>
    <col min="1" max="1" width="22.85546875" customWidth="1"/>
    <col min="3" max="3" width="13.5703125" customWidth="1"/>
  </cols>
  <sheetData>
    <row r="2" spans="1:3">
      <c r="A2" s="3" t="s">
        <v>20</v>
      </c>
      <c r="B2" s="3" t="s">
        <v>21</v>
      </c>
      <c r="C2" s="5" t="s">
        <v>31</v>
      </c>
    </row>
    <row r="3" spans="1:3">
      <c r="A3" s="3" t="s">
        <v>0</v>
      </c>
      <c r="B3" s="4">
        <f ca="1">INDEX(прайс!$E$2:$G$21,MATCH(A3,прайс!$A$2:$A$21,0),MATCH(C3,OFFSET(прайс!$A$1,MATCH(A3,прайс!$A$2:$A$21,0),1,,3)))</f>
        <v>98.848000000000013</v>
      </c>
      <c r="C3" s="3">
        <v>10</v>
      </c>
    </row>
    <row r="4" spans="1:3">
      <c r="A4" s="3" t="s">
        <v>1</v>
      </c>
      <c r="B4" s="4">
        <f ca="1">INDEX(прайс!$E$2:$G$21,MATCH(A4,прайс!$A$2:$A$21,0),MATCH(C4,OFFSET(прайс!$A$1,MATCH(A4,прайс!$A$2:$A$21,0),1,,3)))</f>
        <v>21.28</v>
      </c>
      <c r="C4" s="3">
        <v>12</v>
      </c>
    </row>
    <row r="5" spans="1:3">
      <c r="A5" s="3" t="s">
        <v>2</v>
      </c>
      <c r="B5" s="4">
        <f ca="1">INDEX(прайс!$E$2:$G$21,MATCH(A5,прайс!$A$2:$A$21,0),MATCH(C5,OFFSET(прайс!$A$1,MATCH(A5,прайс!$A$2:$A$21,0),1,,3)))</f>
        <v>15.184000000000001</v>
      </c>
      <c r="C5" s="3">
        <v>18</v>
      </c>
    </row>
    <row r="6" spans="1:3">
      <c r="A6" s="3" t="s">
        <v>3</v>
      </c>
      <c r="B6" s="4">
        <f ca="1">INDEX(прайс!$E$2:$G$21,MATCH(A6,прайс!$A$2:$A$21,0),MATCH(C6,OFFSET(прайс!$A$1,MATCH(A6,прайс!$A$2:$A$21,0),1,,3)))</f>
        <v>19.728000000000002</v>
      </c>
      <c r="C6" s="3">
        <v>10</v>
      </c>
    </row>
    <row r="7" spans="1:3">
      <c r="A7" s="3" t="s">
        <v>4</v>
      </c>
      <c r="B7" s="4">
        <f ca="1">INDEX(прайс!$E$2:$G$21,MATCH(A7,прайс!$A$2:$A$21,0),MATCH(C7,OFFSET(прайс!$A$1,MATCH(A7,прайс!$A$2:$A$21,0),1,,3)))</f>
        <v>59.19</v>
      </c>
      <c r="C7" s="3">
        <v>21</v>
      </c>
    </row>
    <row r="8" spans="1:3">
      <c r="A8" s="3" t="s">
        <v>5</v>
      </c>
      <c r="B8" s="4">
        <f ca="1">INDEX(прайс!$E$2:$G$21,MATCH(A8,прайс!$A$2:$A$21,0),MATCH(C8,OFFSET(прайс!$A$1,MATCH(A8,прайс!$A$2:$A$21,0),1,,3)))</f>
        <v>84.13</v>
      </c>
      <c r="C8" s="3">
        <v>8</v>
      </c>
    </row>
    <row r="9" spans="1:3">
      <c r="A9" s="3" t="s">
        <v>6</v>
      </c>
      <c r="B9" s="4">
        <f ca="1">INDEX(прайс!$E$2:$G$21,MATCH(A9,прайс!$A$2:$A$21,0),MATCH(C9,OFFSET(прайс!$A$1,MATCH(A9,прайс!$A$2:$A$21,0),1,,3)))</f>
        <v>23.77</v>
      </c>
      <c r="C9" s="3">
        <v>10</v>
      </c>
    </row>
    <row r="10" spans="1:3">
      <c r="A10" s="3" t="s">
        <v>7</v>
      </c>
      <c r="B10" s="4">
        <f ca="1">INDEX(прайс!$E$2:$G$21,MATCH(A10,прайс!$A$2:$A$21,0),MATCH(C10,OFFSET(прайс!$A$1,MATCH(A10,прайс!$A$2:$A$21,0),1,,3)))</f>
        <v>43.968000000000004</v>
      </c>
      <c r="C10" s="3">
        <v>16</v>
      </c>
    </row>
    <row r="11" spans="1:3">
      <c r="A11" s="3" t="s">
        <v>8</v>
      </c>
      <c r="B11" s="4">
        <f ca="1">INDEX(прайс!$E$2:$G$21,MATCH(A11,прайс!$A$2:$A$21,0),MATCH(C11,OFFSET(прайс!$A$1,MATCH(A11,прайс!$A$2:$A$21,0),1,,3)))</f>
        <v>17.312501815439997</v>
      </c>
      <c r="C11" s="3">
        <v>20</v>
      </c>
    </row>
    <row r="12" spans="1:3">
      <c r="A12" s="3" t="s">
        <v>9</v>
      </c>
      <c r="B12" s="4">
        <f ca="1">INDEX(прайс!$E$2:$G$21,MATCH(A12,прайс!$A$2:$A$21,0),MATCH(C12,OFFSET(прайс!$A$1,MATCH(A12,прайс!$A$2:$A$21,0),1,,3)))</f>
        <v>50.614697357599987</v>
      </c>
      <c r="C12" s="3">
        <v>12</v>
      </c>
    </row>
    <row r="13" spans="1:3">
      <c r="A13" s="3" t="s">
        <v>10</v>
      </c>
      <c r="B13" s="4">
        <f ca="1">INDEX(прайс!$E$2:$G$21,MATCH(A13,прайс!$A$2:$A$21,0),MATCH(C13,OFFSET(прайс!$A$1,MATCH(A13,прайс!$A$2:$A$21,0),1,,3)))</f>
        <v>50.614697357599987</v>
      </c>
      <c r="C13" s="3">
        <v>10</v>
      </c>
    </row>
    <row r="14" spans="1:3">
      <c r="A14" s="3" t="s">
        <v>11</v>
      </c>
      <c r="B14" s="4">
        <f ca="1">INDEX(прайс!$E$2:$G$21,MATCH(A14,прайс!$A$2:$A$21,0),MATCH(C14,OFFSET(прайс!$A$1,MATCH(A14,прайс!$A$2:$A$21,0),1,,3)))</f>
        <v>21.28</v>
      </c>
      <c r="C14" s="3">
        <v>12</v>
      </c>
    </row>
    <row r="15" spans="1:3">
      <c r="A15" s="3" t="s">
        <v>12</v>
      </c>
      <c r="B15" s="4">
        <f ca="1">INDEX(прайс!$E$2:$G$21,MATCH(A15,прайс!$A$2:$A$21,0),MATCH(C15,OFFSET(прайс!$A$1,MATCH(A15,прайс!$A$2:$A$21,0),1,,3)))</f>
        <v>24.551139670239998</v>
      </c>
      <c r="C15" s="3">
        <v>15</v>
      </c>
    </row>
    <row r="16" spans="1:3">
      <c r="A16" s="3" t="s">
        <v>13</v>
      </c>
      <c r="B16" s="4">
        <f ca="1">INDEX(прайс!$E$2:$G$21,MATCH(A16,прайс!$A$2:$A$21,0),MATCH(C16,OFFSET(прайс!$A$1,MATCH(A16,прайс!$A$2:$A$21,0),1,,3)))</f>
        <v>41.688531140039998</v>
      </c>
      <c r="C16" s="3">
        <v>18</v>
      </c>
    </row>
    <row r="17" spans="1:3">
      <c r="A17" s="3" t="s">
        <v>14</v>
      </c>
      <c r="B17" s="4">
        <f ca="1">INDEX(прайс!$E$2:$G$21,MATCH(A17,прайс!$A$2:$A$21,0),MATCH(C17,OFFSET(прайс!$A$1,MATCH(A17,прайс!$A$2:$A$21,0),1,,3)))</f>
        <v>34.575928119999993</v>
      </c>
      <c r="C17" s="3">
        <v>10</v>
      </c>
    </row>
    <row r="18" spans="1:3">
      <c r="A18" s="3" t="s">
        <v>15</v>
      </c>
      <c r="B18" s="4">
        <f ca="1">INDEX(прайс!$E$2:$G$21,MATCH(A18,прайс!$A$2:$A$21,0),MATCH(C18,OFFSET(прайс!$A$1,MATCH(A18,прайс!$A$2:$A$21,0),1,,3)))</f>
        <v>26.6</v>
      </c>
      <c r="C18" s="3">
        <v>6</v>
      </c>
    </row>
    <row r="19" spans="1:3">
      <c r="A19" s="3" t="s">
        <v>16</v>
      </c>
      <c r="B19" s="4">
        <f ca="1">INDEX(прайс!$E$2:$G$21,MATCH(A19,прайс!$A$2:$A$21,0),MATCH(C19,OFFSET(прайс!$A$1,MATCH(A19,прайс!$A$2:$A$21,0),1,,3)))</f>
        <v>11.388</v>
      </c>
      <c r="C19" s="3">
        <v>12</v>
      </c>
    </row>
    <row r="20" spans="1:3">
      <c r="A20" s="3" t="s">
        <v>17</v>
      </c>
      <c r="B20" s="4">
        <f ca="1">INDEX(прайс!$E$2:$G$21,MATCH(A20,прайс!$A$2:$A$21,0),MATCH(C20,OFFSET(прайс!$A$1,MATCH(A20,прайс!$A$2:$A$21,0),1,,3)))</f>
        <v>14.795999999999999</v>
      </c>
      <c r="C20" s="3">
        <v>16</v>
      </c>
    </row>
    <row r="21" spans="1:3">
      <c r="A21" s="3" t="s">
        <v>18</v>
      </c>
      <c r="B21" s="4">
        <f ca="1">INDEX(прайс!$E$2:$G$21,MATCH(A21,прайс!$A$2:$A$21,0),MATCH(C21,OFFSET(прайс!$A$1,MATCH(A21,прайс!$A$2:$A$21,0),1,,3)))</f>
        <v>59.19</v>
      </c>
      <c r="C21" s="3">
        <v>10</v>
      </c>
    </row>
    <row r="22" spans="1:3">
      <c r="A22" s="3" t="s">
        <v>19</v>
      </c>
      <c r="B22" s="4">
        <f ca="1">INDEX(прайс!$E$2:$G$21,MATCH(A22,прайс!$A$2:$A$21,0),MATCH(C22,OFFSET(прайс!$A$1,MATCH(A22,прайс!$A$2:$A$21,0),1,,3)))</f>
        <v>77.779107982199989</v>
      </c>
      <c r="C22" s="3">
        <v>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J24" sqref="J24"/>
    </sheetView>
  </sheetViews>
  <sheetFormatPr defaultRowHeight="12.75"/>
  <cols>
    <col min="1" max="1" width="20" customWidth="1"/>
    <col min="4" max="4" width="12.42578125" customWidth="1"/>
  </cols>
  <sheetData>
    <row r="1" spans="1:5">
      <c r="B1" s="1" t="s">
        <v>27</v>
      </c>
      <c r="C1" s="1" t="s">
        <v>28</v>
      </c>
      <c r="D1" s="1" t="s">
        <v>29</v>
      </c>
      <c r="E1" s="1" t="s">
        <v>30</v>
      </c>
    </row>
    <row r="2" spans="1:5">
      <c r="A2" s="2" t="s">
        <v>22</v>
      </c>
      <c r="B2" s="3"/>
      <c r="C2" s="3"/>
      <c r="D2" s="3"/>
      <c r="E2" s="4">
        <f ca="1">SUM(D3:D6)</f>
        <v>657.71539471519998</v>
      </c>
    </row>
    <row r="3" spans="1:5">
      <c r="A3" s="3" t="s">
        <v>0</v>
      </c>
      <c r="B3" s="3">
        <v>2</v>
      </c>
      <c r="C3" s="4">
        <f ca="1">VLOOKUP(A3,'Прайс лист'!$A$3:$B$22,2,0)</f>
        <v>98.848000000000013</v>
      </c>
      <c r="D3" s="4">
        <f ca="1">C3*B3</f>
        <v>197.69600000000003</v>
      </c>
      <c r="E3" s="3"/>
    </row>
    <row r="4" spans="1:5">
      <c r="A4" s="3" t="s">
        <v>5</v>
      </c>
      <c r="B4" s="3">
        <v>3</v>
      </c>
      <c r="C4" s="4">
        <f ca="1">VLOOKUP(A4,'Прайс лист'!$A$3:$B$22,2,0)</f>
        <v>84.13</v>
      </c>
      <c r="D4" s="4">
        <f ca="1">C4*B4</f>
        <v>252.39</v>
      </c>
      <c r="E4" s="4"/>
    </row>
    <row r="5" spans="1:5">
      <c r="A5" s="3" t="s">
        <v>10</v>
      </c>
      <c r="B5" s="3">
        <v>2</v>
      </c>
      <c r="C5" s="4">
        <f ca="1">VLOOKUP(A5,'Прайс лист'!$A$3:$B$22,2,0)</f>
        <v>50.614697357599987</v>
      </c>
      <c r="D5" s="4">
        <f ca="1">C5*B5</f>
        <v>101.22939471519997</v>
      </c>
      <c r="E5" s="4"/>
    </row>
    <row r="6" spans="1:5">
      <c r="A6" s="3" t="s">
        <v>15</v>
      </c>
      <c r="B6" s="3">
        <v>4</v>
      </c>
      <c r="C6" s="4">
        <f ca="1">VLOOKUP(A6,'Прайс лист'!$A$3:$B$22,2,0)</f>
        <v>26.6</v>
      </c>
      <c r="D6" s="4">
        <f ca="1">C6*B6</f>
        <v>106.4</v>
      </c>
      <c r="E6" s="4"/>
    </row>
    <row r="7" spans="1:5">
      <c r="A7" s="3"/>
      <c r="B7" s="3"/>
      <c r="C7" s="4"/>
      <c r="D7" s="4"/>
      <c r="E7" s="4"/>
    </row>
    <row r="8" spans="1:5">
      <c r="A8" s="2" t="s">
        <v>23</v>
      </c>
      <c r="B8" s="3"/>
      <c r="C8" s="4"/>
      <c r="D8" s="4"/>
      <c r="E8" s="4">
        <f ca="1">SUM(D8:D11)</f>
        <v>156.43</v>
      </c>
    </row>
    <row r="9" spans="1:5">
      <c r="A9" s="3" t="s">
        <v>1</v>
      </c>
      <c r="B9" s="3">
        <v>2</v>
      </c>
      <c r="C9" s="4">
        <f ca="1">VLOOKUP(A9,'Прайс лист'!$A$3:$B$22,2,0)</f>
        <v>21.28</v>
      </c>
      <c r="D9" s="4">
        <f ca="1">C9*B9</f>
        <v>42.56</v>
      </c>
      <c r="E9" s="4"/>
    </row>
    <row r="10" spans="1:5">
      <c r="A10" s="3" t="s">
        <v>6</v>
      </c>
      <c r="B10" s="3">
        <v>3</v>
      </c>
      <c r="C10" s="4">
        <f ca="1">VLOOKUP(A10,'Прайс лист'!$A$3:$B$22,2,0)</f>
        <v>23.77</v>
      </c>
      <c r="D10" s="4">
        <f ca="1">C10*B10</f>
        <v>71.31</v>
      </c>
      <c r="E10" s="4"/>
    </row>
    <row r="11" spans="1:5">
      <c r="A11" s="3" t="s">
        <v>11</v>
      </c>
      <c r="B11" s="3">
        <v>2</v>
      </c>
      <c r="C11" s="4">
        <f ca="1">VLOOKUP(A11,'Прайс лист'!$A$3:$B$22,2,0)</f>
        <v>21.28</v>
      </c>
      <c r="D11" s="4">
        <f ca="1">C11*B11</f>
        <v>42.56</v>
      </c>
      <c r="E11" s="4"/>
    </row>
    <row r="12" spans="1:5">
      <c r="A12" s="3" t="s">
        <v>16</v>
      </c>
      <c r="B12" s="3">
        <v>4</v>
      </c>
      <c r="C12" s="4">
        <f ca="1">VLOOKUP(A12,'Прайс лист'!$A$3:$B$22,2,0)</f>
        <v>11.388</v>
      </c>
      <c r="D12" s="4">
        <f ca="1">C12*B12</f>
        <v>45.552</v>
      </c>
      <c r="E12" s="4"/>
    </row>
    <row r="13" spans="1:5">
      <c r="A13" s="3"/>
      <c r="B13" s="3"/>
      <c r="C13" s="4"/>
      <c r="D13" s="4"/>
      <c r="E13" s="4"/>
    </row>
    <row r="14" spans="1:5">
      <c r="A14" s="2" t="s">
        <v>24</v>
      </c>
      <c r="B14" s="3"/>
      <c r="C14" s="4"/>
      <c r="D14" s="4"/>
      <c r="E14" s="4">
        <f ca="1">SUM(D14:D17)</f>
        <v>211.37427934047997</v>
      </c>
    </row>
    <row r="15" spans="1:5">
      <c r="A15" s="3" t="s">
        <v>2</v>
      </c>
      <c r="B15" s="3">
        <v>2</v>
      </c>
      <c r="C15" s="4">
        <f ca="1">VLOOKUP(A15,'Прайс лист'!$A$3:$B$22,2,0)</f>
        <v>15.184000000000001</v>
      </c>
      <c r="D15" s="4">
        <f ca="1">C15*B15</f>
        <v>30.368000000000002</v>
      </c>
      <c r="E15" s="4"/>
    </row>
    <row r="16" spans="1:5">
      <c r="A16" s="3" t="s">
        <v>7</v>
      </c>
      <c r="B16" s="3">
        <v>3</v>
      </c>
      <c r="C16" s="4">
        <f ca="1">VLOOKUP(A16,'Прайс лист'!$A$3:$B$22,2,0)</f>
        <v>43.968000000000004</v>
      </c>
      <c r="D16" s="4">
        <f ca="1">C16*B16</f>
        <v>131.904</v>
      </c>
      <c r="E16" s="4"/>
    </row>
    <row r="17" spans="1:5">
      <c r="A17" s="3" t="s">
        <v>12</v>
      </c>
      <c r="B17" s="3">
        <v>2</v>
      </c>
      <c r="C17" s="4">
        <f ca="1">VLOOKUP(A17,'Прайс лист'!$A$3:$B$22,2,0)</f>
        <v>24.551139670239998</v>
      </c>
      <c r="D17" s="4">
        <f ca="1">C17*B17</f>
        <v>49.102279340479996</v>
      </c>
      <c r="E17" s="4"/>
    </row>
    <row r="18" spans="1:5">
      <c r="A18" s="3" t="s">
        <v>17</v>
      </c>
      <c r="B18" s="3">
        <v>4</v>
      </c>
      <c r="C18" s="4">
        <f ca="1">VLOOKUP(A18,'Прайс лист'!$A$3:$B$22,2,0)</f>
        <v>14.795999999999999</v>
      </c>
      <c r="D18" s="4">
        <f ca="1">C18*B18</f>
        <v>59.183999999999997</v>
      </c>
      <c r="E18" s="4"/>
    </row>
    <row r="19" spans="1:5">
      <c r="A19" s="3"/>
      <c r="B19" s="3"/>
      <c r="C19" s="4"/>
      <c r="D19" s="4"/>
      <c r="E19" s="4"/>
    </row>
    <row r="20" spans="1:5">
      <c r="A20" s="2" t="s">
        <v>25</v>
      </c>
      <c r="B20" s="3"/>
      <c r="C20" s="4"/>
      <c r="D20" s="4"/>
      <c r="E20" s="4">
        <f ca="1">SUM(D20:D23)</f>
        <v>174.77056772639997</v>
      </c>
    </row>
    <row r="21" spans="1:5">
      <c r="A21" s="3" t="s">
        <v>3</v>
      </c>
      <c r="B21" s="3">
        <v>2</v>
      </c>
      <c r="C21" s="4">
        <f ca="1">VLOOKUP(A21,'Прайс лист'!$A$3:$B$22,2,0)</f>
        <v>19.728000000000002</v>
      </c>
      <c r="D21" s="4">
        <f ca="1">C21*B21</f>
        <v>39.456000000000003</v>
      </c>
      <c r="E21" s="4"/>
    </row>
    <row r="22" spans="1:5">
      <c r="A22" s="3" t="s">
        <v>8</v>
      </c>
      <c r="B22" s="3">
        <v>3</v>
      </c>
      <c r="C22" s="4">
        <f ca="1">VLOOKUP(A22,'Прайс лист'!$A$3:$B$22,2,0)</f>
        <v>17.312501815439997</v>
      </c>
      <c r="D22" s="4">
        <f ca="1">C22*B22</f>
        <v>51.937505446319989</v>
      </c>
      <c r="E22" s="4"/>
    </row>
    <row r="23" spans="1:5">
      <c r="A23" s="3" t="s">
        <v>13</v>
      </c>
      <c r="B23" s="3">
        <v>2</v>
      </c>
      <c r="C23" s="4">
        <f ca="1">VLOOKUP(A23,'Прайс лист'!$A$3:$B$22,2,0)</f>
        <v>41.688531140039998</v>
      </c>
      <c r="D23" s="4">
        <f ca="1">C23*B23</f>
        <v>83.377062280079997</v>
      </c>
      <c r="E23" s="4"/>
    </row>
    <row r="24" spans="1:5">
      <c r="A24" s="3" t="s">
        <v>18</v>
      </c>
      <c r="B24" s="3">
        <v>4</v>
      </c>
      <c r="C24" s="4">
        <f ca="1">VLOOKUP(A24,'Прайс лист'!$A$3:$B$22,2,0)</f>
        <v>59.19</v>
      </c>
      <c r="D24" s="4">
        <f ca="1">C24*B24</f>
        <v>236.76</v>
      </c>
      <c r="E24" s="4"/>
    </row>
    <row r="25" spans="1:5">
      <c r="A25" s="3"/>
      <c r="B25" s="3"/>
      <c r="C25" s="4"/>
      <c r="D25" s="4"/>
      <c r="E25" s="4"/>
    </row>
    <row r="26" spans="1:5">
      <c r="A26" s="2" t="s">
        <v>26</v>
      </c>
      <c r="B26" s="3"/>
      <c r="C26" s="4"/>
      <c r="D26" s="4"/>
      <c r="E26" s="4">
        <f ca="1">SUM(D26:D29)</f>
        <v>339.37594831279995</v>
      </c>
    </row>
    <row r="27" spans="1:5">
      <c r="A27" s="3" t="s">
        <v>4</v>
      </c>
      <c r="B27" s="3">
        <v>2</v>
      </c>
      <c r="C27" s="4">
        <f ca="1">VLOOKUP(A27,'Прайс лист'!$A$3:$B$22,2,0)</f>
        <v>59.19</v>
      </c>
      <c r="D27" s="4">
        <f ca="1">C27*B27</f>
        <v>118.38</v>
      </c>
      <c r="E27" s="4"/>
    </row>
    <row r="28" spans="1:5">
      <c r="A28" s="3" t="s">
        <v>9</v>
      </c>
      <c r="B28" s="3">
        <v>3</v>
      </c>
      <c r="C28" s="4">
        <f ca="1">VLOOKUP(A28,'Прайс лист'!$A$3:$B$22,2,0)</f>
        <v>50.614697357599987</v>
      </c>
      <c r="D28" s="4">
        <f ca="1">C28*B28</f>
        <v>151.84409207279995</v>
      </c>
      <c r="E28" s="4"/>
    </row>
    <row r="29" spans="1:5">
      <c r="A29" s="3" t="s">
        <v>14</v>
      </c>
      <c r="B29" s="3">
        <v>2</v>
      </c>
      <c r="C29" s="4">
        <f ca="1">VLOOKUP(A29,'Прайс лист'!$A$3:$B$22,2,0)</f>
        <v>34.575928119999993</v>
      </c>
      <c r="D29" s="4">
        <f ca="1">C29*B29</f>
        <v>69.151856239999987</v>
      </c>
      <c r="E29" s="4"/>
    </row>
    <row r="30" spans="1:5">
      <c r="A30" s="3" t="s">
        <v>19</v>
      </c>
      <c r="B30" s="3">
        <v>4</v>
      </c>
      <c r="C30" s="4">
        <f ca="1">VLOOKUP(A30,'Прайс лист'!$A$3:$B$22,2,0)</f>
        <v>77.779107982199989</v>
      </c>
      <c r="D30" s="4">
        <f ca="1">C30*B30</f>
        <v>311.11643192879995</v>
      </c>
      <c r="E30" s="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G21"/>
    </sheetView>
  </sheetViews>
  <sheetFormatPr defaultRowHeight="12.75"/>
  <cols>
    <col min="1" max="1" width="25" customWidth="1"/>
    <col min="5" max="5" width="9.5703125" bestFit="1" customWidth="1"/>
  </cols>
  <sheetData>
    <row r="1" spans="1:7" ht="15">
      <c r="A1" s="6" t="s">
        <v>20</v>
      </c>
      <c r="B1" s="9" t="s">
        <v>37</v>
      </c>
      <c r="C1" s="9" t="s">
        <v>34</v>
      </c>
      <c r="D1" s="9" t="s">
        <v>36</v>
      </c>
      <c r="E1" s="10" t="s">
        <v>32</v>
      </c>
      <c r="F1" s="10" t="s">
        <v>33</v>
      </c>
      <c r="G1" s="10" t="s">
        <v>35</v>
      </c>
    </row>
    <row r="2" spans="1:7" ht="15">
      <c r="A2" s="6" t="s">
        <v>0</v>
      </c>
      <c r="B2" s="8">
        <v>1</v>
      </c>
      <c r="C2" s="8">
        <v>10</v>
      </c>
      <c r="D2" s="8">
        <v>20</v>
      </c>
      <c r="E2" s="7">
        <v>123.56</v>
      </c>
      <c r="F2" s="7">
        <v>98.848000000000013</v>
      </c>
      <c r="G2" s="7">
        <v>74.135999999999996</v>
      </c>
    </row>
    <row r="3" spans="1:7" ht="15">
      <c r="A3" s="6" t="s">
        <v>1</v>
      </c>
      <c r="B3" s="8">
        <v>1</v>
      </c>
      <c r="C3" s="8">
        <v>10</v>
      </c>
      <c r="D3" s="8">
        <v>20</v>
      </c>
      <c r="E3" s="6">
        <v>26.6</v>
      </c>
      <c r="F3" s="7">
        <v>21.28</v>
      </c>
      <c r="G3" s="7">
        <v>15.96</v>
      </c>
    </row>
    <row r="4" spans="1:7" ht="15">
      <c r="A4" s="6" t="s">
        <v>2</v>
      </c>
      <c r="B4" s="8">
        <v>1</v>
      </c>
      <c r="C4" s="8">
        <v>10</v>
      </c>
      <c r="D4" s="8">
        <v>20</v>
      </c>
      <c r="E4" s="6">
        <v>18.98</v>
      </c>
      <c r="F4" s="7">
        <v>15.184000000000001</v>
      </c>
      <c r="G4" s="7">
        <v>11.388</v>
      </c>
    </row>
    <row r="5" spans="1:7" ht="15">
      <c r="A5" s="6" t="s">
        <v>3</v>
      </c>
      <c r="B5" s="8">
        <v>1</v>
      </c>
      <c r="C5" s="8">
        <v>10</v>
      </c>
      <c r="D5" s="8">
        <v>20</v>
      </c>
      <c r="E5" s="6">
        <v>24.66</v>
      </c>
      <c r="F5" s="7">
        <v>19.728000000000002</v>
      </c>
      <c r="G5" s="7">
        <v>14.795999999999999</v>
      </c>
    </row>
    <row r="6" spans="1:7" ht="15">
      <c r="A6" s="6" t="s">
        <v>4</v>
      </c>
      <c r="B6" s="8">
        <v>1</v>
      </c>
      <c r="C6" s="8">
        <v>10</v>
      </c>
      <c r="D6" s="8">
        <v>20</v>
      </c>
      <c r="E6" s="6">
        <v>98.65</v>
      </c>
      <c r="F6" s="7">
        <v>78.920000000000016</v>
      </c>
      <c r="G6" s="7">
        <v>59.19</v>
      </c>
    </row>
    <row r="7" spans="1:7" ht="15">
      <c r="A7" s="6" t="s">
        <v>5</v>
      </c>
      <c r="B7" s="8">
        <v>1</v>
      </c>
      <c r="C7" s="8">
        <v>15</v>
      </c>
      <c r="D7" s="8">
        <v>18</v>
      </c>
      <c r="E7" s="6">
        <v>84.13</v>
      </c>
      <c r="F7" s="7">
        <v>67.304000000000002</v>
      </c>
      <c r="G7" s="7">
        <v>50.477999999999994</v>
      </c>
    </row>
    <row r="8" spans="1:7" ht="15">
      <c r="A8" s="6" t="s">
        <v>6</v>
      </c>
      <c r="B8" s="8">
        <v>1</v>
      </c>
      <c r="C8" s="8">
        <v>15</v>
      </c>
      <c r="D8" s="8">
        <v>18</v>
      </c>
      <c r="E8" s="6">
        <v>23.77</v>
      </c>
      <c r="F8" s="7">
        <v>19.016000000000002</v>
      </c>
      <c r="G8" s="7">
        <v>14.261999999999999</v>
      </c>
    </row>
    <row r="9" spans="1:7" ht="15">
      <c r="A9" s="6" t="s">
        <v>7</v>
      </c>
      <c r="B9" s="8">
        <v>1</v>
      </c>
      <c r="C9" s="8">
        <v>15</v>
      </c>
      <c r="D9" s="8">
        <v>18</v>
      </c>
      <c r="E9" s="6">
        <v>54.96</v>
      </c>
      <c r="F9" s="7">
        <v>43.968000000000004</v>
      </c>
      <c r="G9" s="7">
        <v>32.975999999999999</v>
      </c>
    </row>
    <row r="10" spans="1:7" ht="15">
      <c r="A10" s="6" t="s">
        <v>8</v>
      </c>
      <c r="B10" s="8">
        <v>1</v>
      </c>
      <c r="C10" s="8">
        <v>15</v>
      </c>
      <c r="D10" s="8">
        <v>18</v>
      </c>
      <c r="E10" s="7">
        <v>28.854169692399996</v>
      </c>
      <c r="F10" s="7">
        <v>23.083335753919997</v>
      </c>
      <c r="G10" s="7">
        <v>17.312501815439997</v>
      </c>
    </row>
    <row r="11" spans="1:7" ht="15">
      <c r="A11" s="6" t="s">
        <v>9</v>
      </c>
      <c r="B11" s="8">
        <v>1</v>
      </c>
      <c r="C11" s="8">
        <v>15</v>
      </c>
      <c r="D11" s="8">
        <v>18</v>
      </c>
      <c r="E11" s="7">
        <v>50.614697357599987</v>
      </c>
      <c r="F11" s="7">
        <v>40.491757886079995</v>
      </c>
      <c r="G11" s="7">
        <v>30.368818414559989</v>
      </c>
    </row>
    <row r="12" spans="1:7" ht="15">
      <c r="A12" s="6" t="s">
        <v>10</v>
      </c>
      <c r="B12" s="8">
        <v>1</v>
      </c>
      <c r="C12" s="8">
        <v>12</v>
      </c>
      <c r="D12" s="8">
        <v>16</v>
      </c>
      <c r="E12" s="7">
        <v>50.614697357599987</v>
      </c>
      <c r="F12" s="7">
        <v>40.491757886079995</v>
      </c>
      <c r="G12" s="7">
        <v>30.368818414559989</v>
      </c>
    </row>
    <row r="13" spans="1:7" ht="15">
      <c r="A13" s="6" t="s">
        <v>11</v>
      </c>
      <c r="B13" s="8">
        <v>1</v>
      </c>
      <c r="C13" s="8">
        <v>12</v>
      </c>
      <c r="D13" s="8">
        <v>16</v>
      </c>
      <c r="E13" s="6">
        <v>26.6</v>
      </c>
      <c r="F13" s="7">
        <v>21.28</v>
      </c>
      <c r="G13" s="7">
        <v>15.96</v>
      </c>
    </row>
    <row r="14" spans="1:7" ht="15">
      <c r="A14" s="6" t="s">
        <v>12</v>
      </c>
      <c r="B14" s="8">
        <v>1</v>
      </c>
      <c r="C14" s="8">
        <v>12</v>
      </c>
      <c r="D14" s="8">
        <v>16</v>
      </c>
      <c r="E14" s="7">
        <v>30.688924587799995</v>
      </c>
      <c r="F14" s="7">
        <v>24.551139670239998</v>
      </c>
      <c r="G14" s="7">
        <v>18.413354752679997</v>
      </c>
    </row>
    <row r="15" spans="1:7" ht="15">
      <c r="A15" s="6" t="s">
        <v>13</v>
      </c>
      <c r="B15" s="8">
        <v>1</v>
      </c>
      <c r="C15" s="8">
        <v>12</v>
      </c>
      <c r="D15" s="8">
        <v>16</v>
      </c>
      <c r="E15" s="7">
        <v>69.480885233400002</v>
      </c>
      <c r="F15" s="7">
        <v>55.584708186720007</v>
      </c>
      <c r="G15" s="7">
        <v>41.688531140039998</v>
      </c>
    </row>
    <row r="16" spans="1:7" ht="15">
      <c r="A16" s="6" t="s">
        <v>14</v>
      </c>
      <c r="B16" s="8">
        <v>1</v>
      </c>
      <c r="C16" s="8">
        <v>12</v>
      </c>
      <c r="D16" s="8">
        <v>16</v>
      </c>
      <c r="E16" s="7">
        <v>34.575928119999993</v>
      </c>
      <c r="F16" s="7">
        <v>27.660742495999997</v>
      </c>
      <c r="G16" s="7">
        <v>20.745556871999995</v>
      </c>
    </row>
    <row r="17" spans="1:7" ht="15">
      <c r="A17" s="6" t="s">
        <v>15</v>
      </c>
      <c r="B17" s="8">
        <v>1</v>
      </c>
      <c r="C17" s="8">
        <v>8</v>
      </c>
      <c r="D17" s="8">
        <v>10</v>
      </c>
      <c r="E17" s="6">
        <v>26.6</v>
      </c>
      <c r="F17" s="7">
        <v>21.28</v>
      </c>
      <c r="G17" s="7">
        <v>15.96</v>
      </c>
    </row>
    <row r="18" spans="1:7" ht="15">
      <c r="A18" s="6" t="s">
        <v>16</v>
      </c>
      <c r="B18" s="8">
        <v>1</v>
      </c>
      <c r="C18" s="8">
        <v>8</v>
      </c>
      <c r="D18" s="8">
        <v>10</v>
      </c>
      <c r="E18" s="6">
        <v>18.98</v>
      </c>
      <c r="F18" s="7">
        <v>15.184000000000001</v>
      </c>
      <c r="G18" s="7">
        <v>11.388</v>
      </c>
    </row>
    <row r="19" spans="1:7" ht="15">
      <c r="A19" s="6" t="s">
        <v>17</v>
      </c>
      <c r="B19" s="8">
        <v>1</v>
      </c>
      <c r="C19" s="8">
        <v>8</v>
      </c>
      <c r="D19" s="8">
        <v>10</v>
      </c>
      <c r="E19" s="6">
        <v>24.66</v>
      </c>
      <c r="F19" s="7">
        <v>19.728000000000002</v>
      </c>
      <c r="G19" s="7">
        <v>14.795999999999999</v>
      </c>
    </row>
    <row r="20" spans="1:7" ht="15">
      <c r="A20" s="6" t="s">
        <v>18</v>
      </c>
      <c r="B20" s="8">
        <v>1</v>
      </c>
      <c r="C20" s="8">
        <v>8</v>
      </c>
      <c r="D20" s="8">
        <v>10</v>
      </c>
      <c r="E20" s="6">
        <v>98.65</v>
      </c>
      <c r="F20" s="7">
        <v>78.920000000000016</v>
      </c>
      <c r="G20" s="7">
        <v>59.19</v>
      </c>
    </row>
    <row r="21" spans="1:7" ht="15">
      <c r="A21" s="6" t="s">
        <v>19</v>
      </c>
      <c r="B21" s="8">
        <v>1</v>
      </c>
      <c r="C21" s="8">
        <v>8</v>
      </c>
      <c r="D21" s="8">
        <v>10</v>
      </c>
      <c r="E21" s="7">
        <v>77.779107982199989</v>
      </c>
      <c r="F21" s="7">
        <v>62.223286385759991</v>
      </c>
      <c r="G21" s="7">
        <v>46.667464789319993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лист</vt:lpstr>
      <vt:lpstr>Цена изделия</vt:lpstr>
      <vt:lpstr>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vkotik</cp:lastModifiedBy>
  <dcterms:created xsi:type="dcterms:W3CDTF">1996-10-08T23:32:33Z</dcterms:created>
  <dcterms:modified xsi:type="dcterms:W3CDTF">2015-09-14T14:02:30Z</dcterms:modified>
</cp:coreProperties>
</file>