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450" windowWidth="19515" windowHeight="9180" activeTab="1"/>
  </bookViews>
  <sheets>
    <sheet name="Лист1 (2)" sheetId="3" r:id="rId1"/>
    <sheet name="Лист1" sheetId="1" r:id="rId2"/>
  </sheets>
  <externalReferences>
    <externalReference r:id="rId3"/>
  </externalReferences>
  <definedNames>
    <definedName name="_xlnm._FilterDatabase" localSheetId="1" hidden="1">Лист1!$A$2:$BN$139</definedName>
    <definedName name="_xlnm._FilterDatabase" localSheetId="0" hidden="1">'Лист1 (2)'!$A$2:$BJ$8</definedName>
    <definedName name="_xlnm.Print_Area" localSheetId="1">Лист1!$A$1:$AH$156</definedName>
    <definedName name="_xlnm.Print_Area" localSheetId="0">'Лист1 (2)'!$A$1:$AH$14</definedName>
  </definedNames>
  <calcPr calcId="145621"/>
</workbook>
</file>

<file path=xl/calcChain.xml><?xml version="1.0" encoding="utf-8"?>
<calcChain xmlns="http://schemas.openxmlformats.org/spreadsheetml/2006/main">
  <c r="AI164" i="1" l="1"/>
  <c r="AJ164" i="1"/>
  <c r="AK164" i="1"/>
  <c r="AL164" i="1"/>
  <c r="AM164" i="1"/>
  <c r="AN164" i="1"/>
  <c r="AO164" i="1"/>
  <c r="AP164" i="1"/>
  <c r="AQ164" i="1"/>
  <c r="AR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3" i="3"/>
  <c r="A164" i="1"/>
  <c r="J152" i="1" l="1"/>
  <c r="I140" i="1"/>
  <c r="I147" i="1"/>
  <c r="K147" i="1" s="1"/>
  <c r="AM162" i="1"/>
  <c r="AM161" i="1"/>
  <c r="AM86" i="1" l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I150" i="1" l="1"/>
  <c r="K150" i="1" s="1"/>
  <c r="I149" i="1"/>
  <c r="K149" i="1" s="1"/>
  <c r="I148" i="1"/>
  <c r="K148" i="1" s="1"/>
  <c r="I146" i="1"/>
  <c r="K146" i="1" s="1"/>
  <c r="K152" i="1" l="1"/>
  <c r="I152" i="1"/>
  <c r="AM84" i="1" l="1"/>
  <c r="H140" i="1" l="1"/>
  <c r="I154" i="1"/>
  <c r="G140" i="1"/>
  <c r="AM61" i="1" l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5" i="1"/>
  <c r="AM60" i="1" l="1"/>
  <c r="AM56" i="1"/>
  <c r="AM57" i="1"/>
  <c r="AM58" i="1"/>
  <c r="AM59" i="1"/>
  <c r="I144" i="1" l="1"/>
  <c r="AM52" i="1"/>
  <c r="AM53" i="1"/>
  <c r="AM54" i="1"/>
  <c r="AM55" i="1"/>
  <c r="AR55" i="1"/>
  <c r="AM4" i="1"/>
  <c r="AM5" i="1"/>
  <c r="AM6" i="1"/>
  <c r="AR54" i="1"/>
  <c r="AM34" i="1"/>
  <c r="AM33" i="1"/>
  <c r="AM9" i="1"/>
  <c r="AM51" i="1" l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8" i="1"/>
  <c r="AM7" i="1"/>
  <c r="AM3" i="1"/>
</calcChain>
</file>

<file path=xl/sharedStrings.xml><?xml version="1.0" encoding="utf-8"?>
<sst xmlns="http://schemas.openxmlformats.org/spreadsheetml/2006/main" count="2541" uniqueCount="788">
  <si>
    <t>ІПН</t>
  </si>
  <si>
    <t>Філія</t>
  </si>
  <si>
    <t>Платник ПДВ</t>
  </si>
  <si>
    <t>ЄДРПОУ</t>
  </si>
  <si>
    <t>Найменування</t>
  </si>
  <si>
    <t xml:space="preserve"> </t>
  </si>
  <si>
    <t>Сума</t>
  </si>
  <si>
    <t>Сума без ПДВ</t>
  </si>
  <si>
    <t>ПДВ</t>
  </si>
  <si>
    <t>Дата ПН/номер ПН/причина</t>
  </si>
  <si>
    <t>Номер договору</t>
  </si>
  <si>
    <t>Статус</t>
  </si>
  <si>
    <t>Походження документа</t>
  </si>
  <si>
    <t>Підписант</t>
  </si>
  <si>
    <t>Особа, яка склала документ</t>
  </si>
  <si>
    <t>Код УКТЗЕД</t>
  </si>
  <si>
    <t>Реєстр. номер</t>
  </si>
  <si>
    <t>Напрямок</t>
  </si>
  <si>
    <t>Код</t>
  </si>
  <si>
    <t>Електронна</t>
  </si>
  <si>
    <t>Зв'язані док-ти</t>
  </si>
  <si>
    <t>Поміщений в корзину</t>
  </si>
  <si>
    <t>Реєстрація в ЄРПН</t>
  </si>
  <si>
    <t>Користувач</t>
  </si>
  <si>
    <t>Дата експорту</t>
  </si>
  <si>
    <t>Причина відхилення ДФС</t>
  </si>
  <si>
    <t>Архів</t>
  </si>
  <si>
    <t>Отримано</t>
  </si>
  <si>
    <t>Ост. опер.</t>
  </si>
  <si>
    <t>Тип</t>
  </si>
  <si>
    <t>Дата реєстр.</t>
  </si>
  <si>
    <t>Номер</t>
  </si>
  <si>
    <t>Дата</t>
  </si>
  <si>
    <t>191999626552</t>
  </si>
  <si>
    <t>ПРИВАТНЕ АКЦІОНЕРНЕ ТОВАРИСТВО "ФАРЛЕП-IНВЕСТ"/ ЦЕНТРАЛЬНА ФІЛІЯ ПРИВАТНОГО АКЦІОНЕРНОГО ТОВАРИСТВА "ФАРЛЕП-ІНВЕСТ"</t>
  </si>
  <si>
    <t>//</t>
  </si>
  <si>
    <t>14-КУ</t>
  </si>
  <si>
    <t>Зареєстровано в ЄРПН</t>
  </si>
  <si>
    <t>ЄРПН</t>
  </si>
  <si>
    <t>Жданова В.Ф.</t>
  </si>
  <si>
    <t>В.Ф. Жданова</t>
  </si>
  <si>
    <t>Податкова накладна  №6035150//06 від 31.03.2015</t>
  </si>
  <si>
    <t>Відсутній</t>
  </si>
  <si>
    <t>9062242887</t>
  </si>
  <si>
    <t xml:space="preserve">Вхідний </t>
  </si>
  <si>
    <t>J1201007</t>
  </si>
  <si>
    <t>Так</t>
  </si>
  <si>
    <t>✔</t>
  </si>
  <si>
    <t>Кулик Е.Б.</t>
  </si>
  <si>
    <t>Податкова накладна</t>
  </si>
  <si>
    <t>6035150//06</t>
  </si>
  <si>
    <t>умо</t>
  </si>
  <si>
    <t>прияты в Августе</t>
  </si>
  <si>
    <t>19199961</t>
  </si>
  <si>
    <t>ARSo530</t>
  </si>
  <si>
    <t>Путилкина Н.Н.</t>
  </si>
  <si>
    <t>315113326580</t>
  </si>
  <si>
    <t>31511336</t>
  </si>
  <si>
    <t>Приватне підприємство "Нічний експрес"</t>
  </si>
  <si>
    <t>Л. П. Міценко</t>
  </si>
  <si>
    <t>Податкова накладна  №35620 від 31.03.2015</t>
  </si>
  <si>
    <t>9063614443</t>
  </si>
  <si>
    <t>150</t>
  </si>
  <si>
    <t>Податкова накладна  №52025 від 30.04.2015</t>
  </si>
  <si>
    <t>9094238476</t>
  </si>
  <si>
    <t>52025</t>
  </si>
  <si>
    <t>313167116014</t>
  </si>
  <si>
    <t>31316718</t>
  </si>
  <si>
    <t>ТОВАРИСТВО З ОБМЕЖЕНОЮ ВІДПОВІДАЛЬНІСТЮ "НОВА ПОШТА"</t>
  </si>
  <si>
    <t>А. В. Коцюбайло</t>
  </si>
  <si>
    <t>Податкова накладна  №30216 від 20.04.2015</t>
  </si>
  <si>
    <t>9083230624</t>
  </si>
  <si>
    <t>Податкова накладна  №37409 від 21.04.2015</t>
  </si>
  <si>
    <t>9083680327</t>
  </si>
  <si>
    <t>389227404670</t>
  </si>
  <si>
    <t>38922743</t>
  </si>
  <si>
    <t>ТОВАРИСТВО З ОБМЕЖЕНОЮ ВІДПОВІДАЛЬНІСТЮ "ТКМ МЕТИЗ"</t>
  </si>
  <si>
    <t>11-14ГОК</t>
  </si>
  <si>
    <t>Отриманий</t>
  </si>
  <si>
    <t>Контрагент</t>
  </si>
  <si>
    <t>Турова О.С.</t>
  </si>
  <si>
    <t>О. С. Турова</t>
  </si>
  <si>
    <t>Податкова накладна  №15 від 30.04.2015</t>
  </si>
  <si>
    <t>9083752731</t>
  </si>
  <si>
    <t>Податкова накладна  №50372 від 30.04.2015</t>
  </si>
  <si>
    <t>9094238647</t>
  </si>
  <si>
    <t>50372</t>
  </si>
  <si>
    <t>9116029428</t>
  </si>
  <si>
    <t>6058065//06</t>
  </si>
  <si>
    <t>Податкова накладна  №6058065//06 від 31.05.2015</t>
  </si>
  <si>
    <t>320982204823</t>
  </si>
  <si>
    <t>32098225</t>
  </si>
  <si>
    <t>Товариство з обмеженою відповідальністю "Рудпромгеофізика"</t>
  </si>
  <si>
    <t>16-15ГОК</t>
  </si>
  <si>
    <t>Т.В. Шмельова</t>
  </si>
  <si>
    <t>9118855298</t>
  </si>
  <si>
    <t>21</t>
  </si>
  <si>
    <t>Податкова накладна  №21 від 29.05.2015</t>
  </si>
  <si>
    <t>345620704627</t>
  </si>
  <si>
    <t>ТОВАРИСТВО З ОБМЕЖЕНОЮ ВІДПОВІДАЛЬНІСТЮ "ДНІПРО ПЕК СЕРВІС"</t>
  </si>
  <si>
    <t>103-15ГОК</t>
  </si>
  <si>
    <t>К.С. Борсук</t>
  </si>
  <si>
    <t>9116936854</t>
  </si>
  <si>
    <t>Комова Е.В.</t>
  </si>
  <si>
    <t>2</t>
  </si>
  <si>
    <t>Податкова накладна  №2 від 08.06.2015</t>
  </si>
  <si>
    <t>001909004051</t>
  </si>
  <si>
    <t>ПУБЛІЧНЕ АКЦІОНЕРНЕ ТОВАРИСТВО "ІНГУЛЕЦЬКИЙ ГІРНИЧО-ЗБАГАЧУВАЛЬНИЙ КОМБІНАТ"</t>
  </si>
  <si>
    <t>2165-26</t>
  </si>
  <si>
    <t>Рейх C.A.</t>
  </si>
  <si>
    <t>9128549414</t>
  </si>
  <si>
    <t>ЯСТРЕБ СВЕТЛАНА ВЛАДИМИРОВНА</t>
  </si>
  <si>
    <t>1206008</t>
  </si>
  <si>
    <t>Податкова накладна  №1206008 від 12.06.2015</t>
  </si>
  <si>
    <t>320368205090</t>
  </si>
  <si>
    <t>ТОВАРИСТВО З ОБМЕЖЕНОЮ ВІДПОВІДАЛЬНІСТЮ "МЕТІНВЕСТ-СМЦ" / ФІЛІЯ ТОВАРИСТВА З ОБМЕЖЕНОЮ ВІДПОВІДАЛЬНІСТЮ "МЕТІНВЕСТ-СМЦ"  У МІСТІ КРИВИЙ РІГ</t>
  </si>
  <si>
    <t>КГП-137553/02/15</t>
  </si>
  <si>
    <t>А.Є. Алтухова</t>
  </si>
  <si>
    <t>9134189296</t>
  </si>
  <si>
    <t>1906011//8</t>
  </si>
  <si>
    <t>Податкова накладна  №1906011//8 від 19.06.2015</t>
  </si>
  <si>
    <t>9135423544</t>
  </si>
  <si>
    <t>35542</t>
  </si>
  <si>
    <t>Податкова накладна  №35542 від 20.06.2015</t>
  </si>
  <si>
    <t>055098504021</t>
  </si>
  <si>
    <t>ПУБЛІЧНЕ АКЦІОНЕРНЕ ТОВАРИСТВО "МЕТАЛУРГТРАНСРЕМОНТ"ВП КЗРА "ПРОМАГРЕГАТ"</t>
  </si>
  <si>
    <t>7/2009</t>
  </si>
  <si>
    <t>А. Ю. Шевчук</t>
  </si>
  <si>
    <t>9131712287</t>
  </si>
  <si>
    <t>26//4</t>
  </si>
  <si>
    <t>Податкова накладна  №26//4 від 22.06.2015</t>
  </si>
  <si>
    <t>9131711062</t>
  </si>
  <si>
    <t>25//4</t>
  </si>
  <si>
    <t>Податкова накладна  №25//4 від 22.06.2015</t>
  </si>
  <si>
    <t>360533804640</t>
  </si>
  <si>
    <t>Товариство з Обмеженою Відповідальністю "Ваговимірювальні системи-Сервіс"</t>
  </si>
  <si>
    <t>113-15</t>
  </si>
  <si>
    <t>О. С. Брагіна</t>
  </si>
  <si>
    <t>9133364096</t>
  </si>
  <si>
    <t>169</t>
  </si>
  <si>
    <t>Податкова накладна  №169 від 23.06.2015</t>
  </si>
  <si>
    <t>324109904057</t>
  </si>
  <si>
    <t>Товариство з обмеженною відповідальностю "КРИВБАС-БЕЛАЗ-СЕРВІС СП"</t>
  </si>
  <si>
    <t>24-15ГОК</t>
  </si>
  <si>
    <t>Бровченко О.П.</t>
  </si>
  <si>
    <t>О.П.Бровченко</t>
  </si>
  <si>
    <t xml:space="preserve">Наявний  </t>
  </si>
  <si>
    <t>9140479727</t>
  </si>
  <si>
    <t>130</t>
  </si>
  <si>
    <t>Податкова накладна  №130 від 23.06.2015</t>
  </si>
  <si>
    <t>9140479759</t>
  </si>
  <si>
    <t>131</t>
  </si>
  <si>
    <t>Податкова накладна  №131 від 23.06.2015</t>
  </si>
  <si>
    <t>Шмельова Т.В.</t>
  </si>
  <si>
    <t>9134919824</t>
  </si>
  <si>
    <t>Податкова накладна  №   від 24.06.2015</t>
  </si>
  <si>
    <t>255238104622</t>
  </si>
  <si>
    <t>ТОВАРИСТВО З ОБМЕЖЕНОЮ ВІДПОВІДАЛЬНІСТЮ "ДНІПРОТРАКТОР"</t>
  </si>
  <si>
    <t>115-15ГОК</t>
  </si>
  <si>
    <t>Зарянська І. І.</t>
  </si>
  <si>
    <t>І.І. Зарянська</t>
  </si>
  <si>
    <t>9139435439</t>
  </si>
  <si>
    <t>1007</t>
  </si>
  <si>
    <t>Податкова накладна  №1007 від 24.06.2015</t>
  </si>
  <si>
    <t>236024805669</t>
  </si>
  <si>
    <t>ПРИВАТНЕ ПІДПРИЄМСТВО  "ПІДШИПНИКЗБУТ"</t>
  </si>
  <si>
    <t>74-13 ГОК</t>
  </si>
  <si>
    <t>О. А. Кривоухов</t>
  </si>
  <si>
    <t>9140446609</t>
  </si>
  <si>
    <t>117</t>
  </si>
  <si>
    <t>Податкова накладна  №117 від 24.06.2015</t>
  </si>
  <si>
    <t>9140446545</t>
  </si>
  <si>
    <t>118</t>
  </si>
  <si>
    <t>Податкова накладна  №118 від 24.06.2015</t>
  </si>
  <si>
    <t>201988404621</t>
  </si>
  <si>
    <t>Товариство з обмеженою відповідальністю "Фрегат"</t>
  </si>
  <si>
    <t>49/1-15ГОК</t>
  </si>
  <si>
    <t>С. А. Наконечна</t>
  </si>
  <si>
    <t>9136424536</t>
  </si>
  <si>
    <t>250</t>
  </si>
  <si>
    <t>Податкова накладна  №250 від 25.06.2015</t>
  </si>
  <si>
    <t>133169102127</t>
  </si>
  <si>
    <t>Приватне підприємство " Приватна виробничо-комерційна фірма "Анна"</t>
  </si>
  <si>
    <t>62/2-15 ГОК</t>
  </si>
  <si>
    <t>Цуркан Л.І.</t>
  </si>
  <si>
    <t>Л.І. Цуркан</t>
  </si>
  <si>
    <t>9134953542</t>
  </si>
  <si>
    <t>37</t>
  </si>
  <si>
    <t>Податкова накладна  №37 від 25.06.2015</t>
  </si>
  <si>
    <t>9138739907</t>
  </si>
  <si>
    <t>249</t>
  </si>
  <si>
    <t>Податкова накладна  №249 від 25.06.2015</t>
  </si>
  <si>
    <t>329751704823</t>
  </si>
  <si>
    <t>Державне підприємство  "Кривбасшахтозакриття"</t>
  </si>
  <si>
    <t>Бєлік В.П.</t>
  </si>
  <si>
    <t>В.П. Бєлік</t>
  </si>
  <si>
    <t>9133417289</t>
  </si>
  <si>
    <t>170</t>
  </si>
  <si>
    <t>Податкова накладна  №170 від 26.06.2015</t>
  </si>
  <si>
    <t>001937704823</t>
  </si>
  <si>
    <t>Державне підприємство "Державна інспекція по якості залізних руд"</t>
  </si>
  <si>
    <t>33-15ГОК</t>
  </si>
  <si>
    <t>О.В. ТУПIКIНА</t>
  </si>
  <si>
    <t>9133302422</t>
  </si>
  <si>
    <t>15</t>
  </si>
  <si>
    <t>Податкова накладна  №15 від 26.06.2015</t>
  </si>
  <si>
    <t>9133308780</t>
  </si>
  <si>
    <t>16</t>
  </si>
  <si>
    <t>Податкова накладна  №16 від 26.06.2015</t>
  </si>
  <si>
    <t>378429305654</t>
  </si>
  <si>
    <t>ТОВ "ВИРОБНИЧО-ФІНАНСОВА КОМПАНІЯ  "ЄВРОРЕСУРС"</t>
  </si>
  <si>
    <t>3-15ГОК</t>
  </si>
  <si>
    <t>В.Є. Можаров</t>
  </si>
  <si>
    <t>9134627606</t>
  </si>
  <si>
    <t>24</t>
  </si>
  <si>
    <t>Податкова накладна  №24 від 26.06.2015</t>
  </si>
  <si>
    <t>202407904669</t>
  </si>
  <si>
    <t>Приватне підприємство "БВІ"</t>
  </si>
  <si>
    <t>58-15ГОК</t>
  </si>
  <si>
    <t>Глущенко О.О.</t>
  </si>
  <si>
    <t>О.О. Глущенко</t>
  </si>
  <si>
    <t>9134958766</t>
  </si>
  <si>
    <t>13</t>
  </si>
  <si>
    <t>Податкова накладна  №13 від 26.06.2015</t>
  </si>
  <si>
    <t>2799400117</t>
  </si>
  <si>
    <t>Фізична особа- підриємець Макеєв Андрій Олександрович</t>
  </si>
  <si>
    <t>70-15 ГОК</t>
  </si>
  <si>
    <t>Макеєв А.О.</t>
  </si>
  <si>
    <t>А.О. Макеєв</t>
  </si>
  <si>
    <t>9135095381</t>
  </si>
  <si>
    <t>F1201007</t>
  </si>
  <si>
    <t>30</t>
  </si>
  <si>
    <t>Податкова накладна  №30 від 30.06.2015</t>
  </si>
  <si>
    <t>J1201207</t>
  </si>
  <si>
    <t>Додаток 2</t>
  </si>
  <si>
    <t>9139622973</t>
  </si>
  <si>
    <t>6068775//06</t>
  </si>
  <si>
    <t>Податкова накладна  №6068775//06 від 30.06.2015</t>
  </si>
  <si>
    <t>9139625847</t>
  </si>
  <si>
    <t>6069252//06</t>
  </si>
  <si>
    <t>Податкова накладна  №6069252//06 від 30.06.2015</t>
  </si>
  <si>
    <t>372142504813</t>
  </si>
  <si>
    <t>ТОВАРИСТВО З ОБМЕЖЕНОЮ ВІДПОВІДАЛЬНІСТЮ "РЕГОІЛ"</t>
  </si>
  <si>
    <t>1-12/02/15</t>
  </si>
  <si>
    <t>О. А. ГАЙ</t>
  </si>
  <si>
    <t>9139343964</t>
  </si>
  <si>
    <t>18</t>
  </si>
  <si>
    <t>Податкова накладна  №18 від 30.06.2015</t>
  </si>
  <si>
    <t>20.06.2015/35542/</t>
  </si>
  <si>
    <t>9139334171</t>
  </si>
  <si>
    <t>41826</t>
  </si>
  <si>
    <t>Додаток №2 № 41826 від 30.06.2015</t>
  </si>
  <si>
    <t>25.06.2015/37/</t>
  </si>
  <si>
    <t>9139123989</t>
  </si>
  <si>
    <t>5</t>
  </si>
  <si>
    <t>Додаток №2 № 5 від 30.06.2015</t>
  </si>
  <si>
    <t>025680904059</t>
  </si>
  <si>
    <t>ДЕРЖАВНЕ ПІДПРИЄМСТВО "КРИВОРІЗЬКИЙ НАУКОВО-ВИРОБНИЧИЙ ЦЕНТР СТАНДАРТИЗАЦІЇ, МЕТРОЛОГІЇ ТА СЕРТИФІКАЦІЇ"</t>
  </si>
  <si>
    <t>3 М</t>
  </si>
  <si>
    <t>ТИЩУК В.О.</t>
  </si>
  <si>
    <t>В. О. Тищук</t>
  </si>
  <si>
    <t>9138922396</t>
  </si>
  <si>
    <t>1205</t>
  </si>
  <si>
    <t>Податкова накладна  №1205 від 30.06.2015</t>
  </si>
  <si>
    <t>001910204051</t>
  </si>
  <si>
    <t>ПУБЛІЧНЕ АКЦІОНЕРНЕ ТОВАРИСТВО "ПІВНІЧНИЙ ГІРНИЧО-ЗБАГАЧУВАЛЬНИЙ КОМБІНАТ"</t>
  </si>
  <si>
    <t>Кондратенко Н.Г.</t>
  </si>
  <si>
    <t>Н.Г.КОНДРАТЕНКО</t>
  </si>
  <si>
    <t>9139755921</t>
  </si>
  <si>
    <t>3006274</t>
  </si>
  <si>
    <t>Податкова накладна  №3006274 від 30.06.2015</t>
  </si>
  <si>
    <t>376644604825</t>
  </si>
  <si>
    <t>ДЕРЖАВНИЙ ВИЩИЙ НАВЧАЛЬНИЙ ЗАКЛАД "КРИВОРІЗЬКИЙ НАЦІОНАЛЬНИЙ УНІВЕРСИТЕТ"</t>
  </si>
  <si>
    <t>7-15 ГОК</t>
  </si>
  <si>
    <t>Меткая О.О.</t>
  </si>
  <si>
    <t>О.О. Меткая</t>
  </si>
  <si>
    <t>9140386723</t>
  </si>
  <si>
    <t>121</t>
  </si>
  <si>
    <t>Податкова накладна  №121 від 30.06.2015</t>
  </si>
  <si>
    <t>29.05.2015/21/невірне умовне позначення одиниці виміру</t>
  </si>
  <si>
    <t>9139742433</t>
  </si>
  <si>
    <t>Додаток №2 № 2 від 30.06.2015</t>
  </si>
  <si>
    <t>004449304056</t>
  </si>
  <si>
    <t>ПРИВАТНЕ АКЦІОНЕРНЕ ТОВАРИСТВО  "КРИВОРІЗЬКИЙ МІСЬКМОЛОКОЗАВОД № 1"</t>
  </si>
  <si>
    <t>25/15-М/пр</t>
  </si>
  <si>
    <t>Каганець І. В.</t>
  </si>
  <si>
    <t>9140958949</t>
  </si>
  <si>
    <t>Арабаджи Юлия Ивановна</t>
  </si>
  <si>
    <t>4146</t>
  </si>
  <si>
    <t>Податкова накладна  №4146 від 30.06.2015</t>
  </si>
  <si>
    <t>332652804846</t>
  </si>
  <si>
    <t>Товариство з обмеженою відповідальністю "Екоспецтранс"</t>
  </si>
  <si>
    <t>138/4</t>
  </si>
  <si>
    <t>Н. А. Соболєва</t>
  </si>
  <si>
    <t>9141258471</t>
  </si>
  <si>
    <t>3177</t>
  </si>
  <si>
    <t>Податкова накладна  №3177 від 30.06.2015</t>
  </si>
  <si>
    <t>9142728823</t>
  </si>
  <si>
    <t>53025</t>
  </si>
  <si>
    <t>Податкова накладна  №53025 від 30.06.2015</t>
  </si>
  <si>
    <t>20.04.2015/30216/</t>
  </si>
  <si>
    <t>9142500958</t>
  </si>
  <si>
    <t>61735</t>
  </si>
  <si>
    <t>Додаток №2 № 61735 від 30.06.2015</t>
  </si>
  <si>
    <t>21.04.2015/37409/</t>
  </si>
  <si>
    <t>9142501047</t>
  </si>
  <si>
    <t>61736</t>
  </si>
  <si>
    <t>Додаток №2 № 61736 від 30.06.2015</t>
  </si>
  <si>
    <t>001909704059</t>
  </si>
  <si>
    <t>ПУБЛІЧНЕ АКЦІОНЕРНЕ ТОВАРИСТВО "ЦЕНТРАЛЬНИЙ ГІРНИЧО-ЗБАГАЧУВАЛЬНИЙ КОМБІНАТ"</t>
  </si>
  <si>
    <t>391-71-05</t>
  </si>
  <si>
    <t>Паламарчук І.В.</t>
  </si>
  <si>
    <t>І.В. Паламарчук</t>
  </si>
  <si>
    <t>9143465675</t>
  </si>
  <si>
    <t>3006344</t>
  </si>
  <si>
    <t>Податкова накладна  №3006344 від 30.06.2015</t>
  </si>
  <si>
    <t>367-71-05</t>
  </si>
  <si>
    <t>9143466397</t>
  </si>
  <si>
    <t>3006350</t>
  </si>
  <si>
    <t>Податкова накладна  №3006350 від 30.06.2015</t>
  </si>
  <si>
    <t>344084304626</t>
  </si>
  <si>
    <t>ТОВАРИСТВО З ОБМЕЖЕНОЮ ВІДПОВІДАЛЬНІСТЮ "ТОРГІВЕЛЬНО-ВИРОБНИЧА КОМПАНІЯ "ЕЛЕКТРОКОНТИНЕНТ"</t>
  </si>
  <si>
    <t>90-15 ГОК</t>
  </si>
  <si>
    <t>Ю. М. Трюхан</t>
  </si>
  <si>
    <t>9144370102</t>
  </si>
  <si>
    <t>51</t>
  </si>
  <si>
    <t>Податкова накладна  №51 від 30.06.2015</t>
  </si>
  <si>
    <t>233590304026</t>
  </si>
  <si>
    <t>ПУБЛІЧНЕ АКЦІОНЕРНЕ ТОВАРИСТВО "ДТЕК ДНІПРООБЛЕНЕРГО" КРИВОРІЗЬКЕ МІСЬКЕ ВІДДІЛЕННЯ ЕНЕРГОЗБУТУ</t>
  </si>
  <si>
    <t>І. Д. Біловол</t>
  </si>
  <si>
    <t>9145494390</t>
  </si>
  <si>
    <t>7535//121</t>
  </si>
  <si>
    <t>Податкова накладна  №7535//121 від 30.06.2015</t>
  </si>
  <si>
    <t>9145520957</t>
  </si>
  <si>
    <t>7536//121</t>
  </si>
  <si>
    <t>Податкова накладна  №7536//121 від 30.06.2015</t>
  </si>
  <si>
    <t>ПУБЛІЧНЕ АКЦІОНЕРНЕ ТОВАРИСТВО  "ІНГУЛЕЦЬКИЙ ГІРНИЧО-ЗБАГАЧУВАЛЬНИЙ КОМБІНАТ"</t>
  </si>
  <si>
    <t>12.06.2015/1206008/</t>
  </si>
  <si>
    <t>РЕЙХ С.А.</t>
  </si>
  <si>
    <t>Рейх С.А.</t>
  </si>
  <si>
    <t>9144708985</t>
  </si>
  <si>
    <t>3006351</t>
  </si>
  <si>
    <t>Додаток №2 № 3006351 від 30.06.2015</t>
  </si>
  <si>
    <t>9146077589</t>
  </si>
  <si>
    <t>3006300</t>
  </si>
  <si>
    <t>Податкова накладна  №3006300 від 30.06.2015</t>
  </si>
  <si>
    <t>Податкова накладна  №6022876//06 від 20.03.2015</t>
  </si>
  <si>
    <t>9052357976</t>
  </si>
  <si>
    <t>6022876//06</t>
  </si>
  <si>
    <t>372147704824</t>
  </si>
  <si>
    <t>Товариство з обмеженою відповідальністю "Айті-Інвест"</t>
  </si>
  <si>
    <t>Дашевська Н.В.</t>
  </si>
  <si>
    <t>Н.В. Дашевська</t>
  </si>
  <si>
    <t>9146981282</t>
  </si>
  <si>
    <t>1000</t>
  </si>
  <si>
    <t>Податкова накладна  №1000 від 30.06.2015</t>
  </si>
  <si>
    <t>338734004826</t>
  </si>
  <si>
    <t>ДЕРЖАВНИЙ ВОЄНІЗОВАНИЙ ГІРНИЧОРЯТУВАЛЬНИЙ (АВАРІЙНО-РЯТУВАЛЬНИЙ) ЗАГІН ДЕРЖАВНОЇ СЛУЖБИ УКРАЇНИ З НАДЗВИЧАЙНИХ СИТУАЦІЙ</t>
  </si>
  <si>
    <t>18/05</t>
  </si>
  <si>
    <t>Самошкіна Н.О.</t>
  </si>
  <si>
    <t>Н. О. Самошкіна</t>
  </si>
  <si>
    <t>9138306998</t>
  </si>
  <si>
    <t>1116</t>
  </si>
  <si>
    <t>Податкова накладна  №1116 від 24.06.2015</t>
  </si>
  <si>
    <t>Приватне акціонерне товариство "Фарлеп - Інвест" / Центральна філія приватного акціонерного товариства "Фарлеп-Інвест"</t>
  </si>
  <si>
    <t>20.03.2015/6022876//06/</t>
  </si>
  <si>
    <t>9157855258</t>
  </si>
  <si>
    <t>Додаток №2 № 6022876//06 від 24.07.2015</t>
  </si>
  <si>
    <t>6022876//6</t>
  </si>
  <si>
    <t>31.03.2015/6035150//06/</t>
  </si>
  <si>
    <t>9157854560</t>
  </si>
  <si>
    <t>Додаток №2 № 6035150//06 від 24.07.2015</t>
  </si>
  <si>
    <t>23.06.2015/169/</t>
  </si>
  <si>
    <t>03.06.2015/2/</t>
  </si>
  <si>
    <t>30.04.2015/15/</t>
  </si>
  <si>
    <t>113-15ГОК</t>
  </si>
  <si>
    <t>76-15ГОК</t>
  </si>
  <si>
    <t>Додаток №2 № 54 від 01.07.2015</t>
  </si>
  <si>
    <t>Додаток №2 № 3 від 27.07.2015</t>
  </si>
  <si>
    <t>Додаток №2 № 1 від 30.07.2015</t>
  </si>
  <si>
    <t>9147250004</t>
  </si>
  <si>
    <t>9158247700</t>
  </si>
  <si>
    <t>9161191447</t>
  </si>
  <si>
    <t>54</t>
  </si>
  <si>
    <t>3</t>
  </si>
  <si>
    <t>1</t>
  </si>
  <si>
    <t>Дата ПН</t>
  </si>
  <si>
    <t>номер ПН</t>
  </si>
  <si>
    <t>причина</t>
  </si>
  <si>
    <t>невірне умовне позначення одиниці виміру</t>
  </si>
  <si>
    <t>6035150//6</t>
  </si>
  <si>
    <t>итого в АВГУСТЕ</t>
  </si>
  <si>
    <t>216738326059</t>
  </si>
  <si>
    <t>21673832</t>
  </si>
  <si>
    <t>ПрАТ "Київстар"</t>
  </si>
  <si>
    <t>Н.К. Марчук</t>
  </si>
  <si>
    <t>Податкова накладна  №410181 від 31.03.2015</t>
  </si>
  <si>
    <t>9064432863</t>
  </si>
  <si>
    <t>Податкова накладна  №405339 від 31.03.2015</t>
  </si>
  <si>
    <t>9064456912</t>
  </si>
  <si>
    <t>Податкова накладна  №406906 від 31.03.2015</t>
  </si>
  <si>
    <t>9064427352</t>
  </si>
  <si>
    <t>Податкова накладна  №418069 від 31.03.2015</t>
  </si>
  <si>
    <t>9064456036</t>
  </si>
  <si>
    <t>Податкова накладна  №416393 від 31.03.2015</t>
  </si>
  <si>
    <t>9064421302</t>
  </si>
  <si>
    <t>2290275</t>
  </si>
  <si>
    <t>Податкова накладна  №691045 від 30.04.2015</t>
  </si>
  <si>
    <t>9089962072</t>
  </si>
  <si>
    <t>691045</t>
  </si>
  <si>
    <t>2290272</t>
  </si>
  <si>
    <t>Податкова накладна  №1491752 від 30.04.2015</t>
  </si>
  <si>
    <t>9091188463</t>
  </si>
  <si>
    <t>1491752</t>
  </si>
  <si>
    <t>2290269</t>
  </si>
  <si>
    <t>Податкова накладна  №1493510 від 30.04.2015</t>
  </si>
  <si>
    <t>9091172304</t>
  </si>
  <si>
    <t>1493510</t>
  </si>
  <si>
    <t>2290279</t>
  </si>
  <si>
    <t>Податкова накладна  №1479898 від 30.04.2015</t>
  </si>
  <si>
    <t>9091176483</t>
  </si>
  <si>
    <t>1479898</t>
  </si>
  <si>
    <t>2290265</t>
  </si>
  <si>
    <t>Податкова накладна  №1487901 від 30.04.2015</t>
  </si>
  <si>
    <t>9091182989</t>
  </si>
  <si>
    <t>1487901</t>
  </si>
  <si>
    <t>9116091229</t>
  </si>
  <si>
    <t>468494</t>
  </si>
  <si>
    <t>6868065</t>
  </si>
  <si>
    <t>9116261772</t>
  </si>
  <si>
    <t>637955</t>
  </si>
  <si>
    <t>9116274415</t>
  </si>
  <si>
    <t>448478</t>
  </si>
  <si>
    <t>9116279211</t>
  </si>
  <si>
    <t>446456</t>
  </si>
  <si>
    <t>9116281394</t>
  </si>
  <si>
    <t>442466</t>
  </si>
  <si>
    <t>9116281695</t>
  </si>
  <si>
    <t>445425</t>
  </si>
  <si>
    <t>9139655544</t>
  </si>
  <si>
    <t>415237</t>
  </si>
  <si>
    <t>Податкова накладна  №415237 від 30.06.2015</t>
  </si>
  <si>
    <t>9139658537</t>
  </si>
  <si>
    <t>418162</t>
  </si>
  <si>
    <t>Податкова накладна  №418162 від 30.06.2015</t>
  </si>
  <si>
    <t>9139656303</t>
  </si>
  <si>
    <t>418127</t>
  </si>
  <si>
    <t>Податкова накладна  №418127 від 30.06.2015</t>
  </si>
  <si>
    <t>9141591515</t>
  </si>
  <si>
    <t>1481232</t>
  </si>
  <si>
    <t>Податкова накладна  №1481232 від 30.06.2015</t>
  </si>
  <si>
    <t>9141624001</t>
  </si>
  <si>
    <t>1502118</t>
  </si>
  <si>
    <t>Податкова накладна  №1502118 від 30.06.2015</t>
  </si>
  <si>
    <t>9141981558</t>
  </si>
  <si>
    <t>1565900</t>
  </si>
  <si>
    <t>Податкова накладна  №1565900 від 30.06.2015</t>
  </si>
  <si>
    <t>9167006146</t>
  </si>
  <si>
    <t>9167053455</t>
  </si>
  <si>
    <t>9167101597</t>
  </si>
  <si>
    <t>9167106357</t>
  </si>
  <si>
    <t>9167265042</t>
  </si>
  <si>
    <t>9167281624</t>
  </si>
  <si>
    <t>Податкова накладна  №518086 від 31.07.2015</t>
  </si>
  <si>
    <t>Податкова накладна  №627771 від 31.07.2015</t>
  </si>
  <si>
    <t>Податкова накладна  №630048 від 31.07.2015</t>
  </si>
  <si>
    <t>Податкова накладна  №631030 від 31.07.2015</t>
  </si>
  <si>
    <t>Податкова накладна  №1336770 від 31.07.2015</t>
  </si>
  <si>
    <t>Податкова накладна  №1342258 від 31.07.2015</t>
  </si>
  <si>
    <t>518086</t>
  </si>
  <si>
    <t>627771</t>
  </si>
  <si>
    <t>630048</t>
  </si>
  <si>
    <t>631030</t>
  </si>
  <si>
    <t>1336770</t>
  </si>
  <si>
    <t>1342258</t>
  </si>
  <si>
    <t>202809304633</t>
  </si>
  <si>
    <t>Приватне  Акціонерне Товариство "Сі-Ес-ТІ Інвест"</t>
  </si>
  <si>
    <t>Лобашевська О.В.</t>
  </si>
  <si>
    <t>О. В. Лобашевська</t>
  </si>
  <si>
    <t>9146037146</t>
  </si>
  <si>
    <t>90135</t>
  </si>
  <si>
    <t>Податкова накладна  №90135 від 30.06.2015</t>
  </si>
  <si>
    <t>325609404637</t>
  </si>
  <si>
    <t>Товариство з обмеженою відповідальністю виробничо-торгівельна фірма "Авіас"/ ТОВ ВТФ "Авіас" м.Кривий Ріг, вул.Травнева, 35</t>
  </si>
  <si>
    <t>Гнатченко І.В.</t>
  </si>
  <si>
    <t>І.В. Гнатченко</t>
  </si>
  <si>
    <t>Проведено за МАРТ</t>
  </si>
  <si>
    <t>Проведено за АПРЕЛЬ</t>
  </si>
  <si>
    <t>Проведено за МАЙ</t>
  </si>
  <si>
    <t>Проведено за ИЮНЬ</t>
  </si>
  <si>
    <t>Проведено за ИЮЛЬ</t>
  </si>
  <si>
    <t>029725525084</t>
  </si>
  <si>
    <t>359285704814</t>
  </si>
  <si>
    <t>382315304086</t>
  </si>
  <si>
    <t>323654308220</t>
  </si>
  <si>
    <t>054767404058</t>
  </si>
  <si>
    <t>202171504820</t>
  </si>
  <si>
    <t>386739905827</t>
  </si>
  <si>
    <t>366083404820</t>
  </si>
  <si>
    <t>243160705674</t>
  </si>
  <si>
    <t>395685104835</t>
  </si>
  <si>
    <t>344890604835</t>
  </si>
  <si>
    <t>010738204028</t>
  </si>
  <si>
    <t>033413104842</t>
  </si>
  <si>
    <t>372146704815</t>
  </si>
  <si>
    <t>314970704650</t>
  </si>
  <si>
    <t>372716204815</t>
  </si>
  <si>
    <t>033413904848</t>
  </si>
  <si>
    <t>32560942</t>
  </si>
  <si>
    <t>35928576</t>
  </si>
  <si>
    <t>38231531</t>
  </si>
  <si>
    <t>32365436</t>
  </si>
  <si>
    <t>02972552</t>
  </si>
  <si>
    <t>32410991</t>
  </si>
  <si>
    <t>32975178</t>
  </si>
  <si>
    <t>05476747</t>
  </si>
  <si>
    <t>20217150</t>
  </si>
  <si>
    <t>38673998</t>
  </si>
  <si>
    <t>36608340</t>
  </si>
  <si>
    <t>24316073</t>
  </si>
  <si>
    <t>39568510</t>
  </si>
  <si>
    <t>34489068</t>
  </si>
  <si>
    <t>00193772</t>
  </si>
  <si>
    <t>01073828</t>
  </si>
  <si>
    <t>03341316</t>
  </si>
  <si>
    <t>33265283</t>
  </si>
  <si>
    <t>37214672</t>
  </si>
  <si>
    <t>00191023</t>
  </si>
  <si>
    <t>31497076</t>
  </si>
  <si>
    <t>20198843</t>
  </si>
  <si>
    <t>37214253</t>
  </si>
  <si>
    <t>34408434</t>
  </si>
  <si>
    <t>37271620</t>
  </si>
  <si>
    <t>23359034</t>
  </si>
  <si>
    <t>03341397</t>
  </si>
  <si>
    <t>37842936</t>
  </si>
  <si>
    <t>Товариство з обмеженою відповідальністю "Остерський промкомбінат"</t>
  </si>
  <si>
    <t>ТОВАРИСТВО З ОБМЕЖЕНОЮ ВІДПОВІДАЛЬНІСТЮ "НАУКОВО-ВИРОБНИЧЕ ПІДПРИЄМСТВО "АДАМАНТ"</t>
  </si>
  <si>
    <t>ТОВАРИСТВО З ОБМЕЖЕНОЮ ВІДПОВІДАЛЬНІСТЮ "ПРОМЗАХИСТ Н"</t>
  </si>
  <si>
    <t>Товариство з обмеженою відповідальністю "Торговий дім Агрінол"</t>
  </si>
  <si>
    <t>ПУБЛІЧНЕ АКЦІОНЕРНЕ ТОВАРИСТВО "ЕЛЕКТРОМАШПРОМСЕРВІС"</t>
  </si>
  <si>
    <t>ТОВАРИСТВО З ОБМЕЖЕНОЮ ВІДПОВІДАЛЬНІСТЮ "СТОЖАРИ ЛТД"</t>
  </si>
  <si>
    <t>ТОВАРИСТВО З ОБМЕЖЕНОЮ ВІДПОВІДАЛЬНІСТЮ "МЕТІНВЕСТ - МАРІУПОЛЬСЬКИЙ РЕМОНТНО-МЕХАНІЧНИЙ ЗАВОД"</t>
  </si>
  <si>
    <t>ТОВАРИСТВО З ОБМЕЖЕНОЮ ВІДПОВІДАЛЬНІСТЮ "НТЦ ЕКОТРЕЙД"</t>
  </si>
  <si>
    <t>Товариство з обмеженою вiдповiдальнiстю "Параллель-М ЛТД"</t>
  </si>
  <si>
    <t>ТОВАРИСТВО З ОБМЕЖЕНОЮ ВІДПОВІДАЛЬНІСТЮ "С В ГРУП"</t>
  </si>
  <si>
    <t>ТОВАРИСТВО З ОБМЕЖЕНОЮ ВІДПОВІДАЛЬНІСТЮ "ІНТЕГРІС"</t>
  </si>
  <si>
    <t>ДЕРЖАВНЕ ПІДПРИЄМСТВО "ПРИДНІПРОВСЬКА ЗАЛІЗНИЦЯ" / ДЕРЖАВНЕ ПІДПРИЄМСТВО "ПРИДНІПРОВСЬКА ЗАЛІЗНИЦЯ"ВСП"Запорізька механізована дистанція вантажно-розвантажувальних робіт"</t>
  </si>
  <si>
    <t>Комунальне підприємство "Кривбасводоканал"</t>
  </si>
  <si>
    <t>Товариство з обмеженою відповідальністю "ПОЖТЕХСИНТЕЗ"</t>
  </si>
  <si>
    <t>ТОВАРИСТВО З ОБМЕЖЕНОЮ ВІДПОВІДАЛЬНІСТЮ "ТЕХНООПТТОРГ-ТРЕЙД"</t>
  </si>
  <si>
    <t>ТОВАРИСТВО З ОБМЕЖЕНОЮ ВІДПОВІДАЛЬНІСТЮ "ПЕРША СЕРВІСНА КОМПАНІЯ"</t>
  </si>
  <si>
    <t>ПУБЛІЧНЕ АКЦІОНЕРНЕ ТОВАРИСТВО "КРИВОРІЖГАЗ"</t>
  </si>
  <si>
    <t>28.05.2015/714/коригування ціни</t>
  </si>
  <si>
    <t>28.05.2015/713/коригування ціни</t>
  </si>
  <si>
    <t>28.05.2015/715/коригування ціни</t>
  </si>
  <si>
    <t>16.07.2015/181/</t>
  </si>
  <si>
    <t>10.07.2015/178/</t>
  </si>
  <si>
    <t>28.05.2015/702/коригування ціни</t>
  </si>
  <si>
    <t>25.06.2015/250/Зміна ціни</t>
  </si>
  <si>
    <t>299</t>
  </si>
  <si>
    <t>97-15ГОК</t>
  </si>
  <si>
    <t>45-15 ГОК</t>
  </si>
  <si>
    <t>5-15ГОК</t>
  </si>
  <si>
    <t>110-15 ГОК</t>
  </si>
  <si>
    <t>917</t>
  </si>
  <si>
    <t>13-15</t>
  </si>
  <si>
    <t>9</t>
  </si>
  <si>
    <t>36-15 ГОК/940</t>
  </si>
  <si>
    <t>11-15ГОК</t>
  </si>
  <si>
    <t>21-15ГОК</t>
  </si>
  <si>
    <t>91-15ГОК</t>
  </si>
  <si>
    <t>52-14 ГОК/7750/14/О</t>
  </si>
  <si>
    <t>120-15 ГОК</t>
  </si>
  <si>
    <t>26-15ГОК</t>
  </si>
  <si>
    <t>ПР/МЧ-3-15/НЮдч/32</t>
  </si>
  <si>
    <t>351</t>
  </si>
  <si>
    <t>72/13-НТ</t>
  </si>
  <si>
    <t>794</t>
  </si>
  <si>
    <t>28-15ГОК</t>
  </si>
  <si>
    <t>112-15 ГОК</t>
  </si>
  <si>
    <t>518</t>
  </si>
  <si>
    <t>128</t>
  </si>
  <si>
    <t>223-0 &amp; 04/156504/Д.060</t>
  </si>
  <si>
    <t>Малкуш С.В.</t>
  </si>
  <si>
    <t>Фірсова Г.В.</t>
  </si>
  <si>
    <t>Мульченко І.В.</t>
  </si>
  <si>
    <t>Ястреб С.В.</t>
  </si>
  <si>
    <t>Лапаєва В.Ю.</t>
  </si>
  <si>
    <t>Гончаров М.Ю.</t>
  </si>
  <si>
    <t>Проценко С.В.</t>
  </si>
  <si>
    <t>Тупікіна О.В.</t>
  </si>
  <si>
    <t>Шевчук А.Ю.</t>
  </si>
  <si>
    <t>Панасюк О.М.</t>
  </si>
  <si>
    <t>Наконечна С.А.</t>
  </si>
  <si>
    <t>Корнієнко Р.О.</t>
  </si>
  <si>
    <t>Літвінова Г.Г.</t>
  </si>
  <si>
    <t>С. В. Малкуш</t>
  </si>
  <si>
    <t>Г.В. Фірсова</t>
  </si>
  <si>
    <t>О.С. Варич</t>
  </si>
  <si>
    <t>О.Ф. Кобіков</t>
  </si>
  <si>
    <t>І. В. Мульченко</t>
  </si>
  <si>
    <t>О. П. Бровченко</t>
  </si>
  <si>
    <t>О.М. Руденко</t>
  </si>
  <si>
    <t>В. Ю. Лапаєва</t>
  </si>
  <si>
    <t>В. В. Пінчук</t>
  </si>
  <si>
    <t>М.Ю. Гончаров</t>
  </si>
  <si>
    <t>Т.А. Баєва</t>
  </si>
  <si>
    <t>С. В. Проценко</t>
  </si>
  <si>
    <t>І. В. Осипенко</t>
  </si>
  <si>
    <t>Д.М. ХИЖНЯК</t>
  </si>
  <si>
    <t>Т.В.Шмигаль</t>
  </si>
  <si>
    <t>О.М. Панасюк</t>
  </si>
  <si>
    <t>Н. Р. Соколова</t>
  </si>
  <si>
    <t>Р. О. Корнієнко</t>
  </si>
  <si>
    <t>Г. Г. Літвінова</t>
  </si>
  <si>
    <t>Податкова накладна  №1 від 09.07.2015</t>
  </si>
  <si>
    <t>Податкова накладна  №178 від 10.07.2015</t>
  </si>
  <si>
    <t>Податкова накладна  №116//167 від 10.07.2015</t>
  </si>
  <si>
    <t>Податкова накладна  №181 від 16.07.2015</t>
  </si>
  <si>
    <t>Податкова накладна  №34 від 20.07.2015</t>
  </si>
  <si>
    <t>Податкова накладна  №11 від 21.07.2015</t>
  </si>
  <si>
    <t>Податкова накладна  №258//167 від 23.07.2015</t>
  </si>
  <si>
    <t>Податкова накладна  №697 від 24.07.2015</t>
  </si>
  <si>
    <t>Додаток №2 № 952 від 24.07.2015</t>
  </si>
  <si>
    <t>Додаток №2 № 953 від 24.07.2015</t>
  </si>
  <si>
    <t>Додаток №2 № 954 від 24.07.2015</t>
  </si>
  <si>
    <t>Додаток №2 № 20 від 24.07.2015</t>
  </si>
  <si>
    <t>Додаток №2 № 19 від 24.07.2015</t>
  </si>
  <si>
    <t>Податкова накладна  №315 від 27.07.2015</t>
  </si>
  <si>
    <t>Додаток №2 № 959 від 27.07.2015</t>
  </si>
  <si>
    <t>Податкова накладна  №195 від 27.07.2015</t>
  </si>
  <si>
    <t>Податкова накладна  №265 від 27.07.2015</t>
  </si>
  <si>
    <t>Податкова накладна  №223 від 28.07.2015</t>
  </si>
  <si>
    <t>Податкова накладна  №222 від 28.07.2015</t>
  </si>
  <si>
    <t>Податкова накладна  №6 від 29.07.2015</t>
  </si>
  <si>
    <t>Податкова накладна  №7 від 29.07.2015</t>
  </si>
  <si>
    <t>Податкова накладна  №8 від 29.07.2015</t>
  </si>
  <si>
    <t>Податкова накладна  №2828 від 29.07.2015</t>
  </si>
  <si>
    <t>Податкова накладна  №87 від 29.07.2015</t>
  </si>
  <si>
    <t>Податкова накладна  №336 від 29.07.2015</t>
  </si>
  <si>
    <t>Податкова накладна  №42 від 29.07.2015</t>
  </si>
  <si>
    <t>Податкова накладна  №41 від 29.07.2015</t>
  </si>
  <si>
    <t>Податкова накладна  №13 від 30.07.2015</t>
  </si>
  <si>
    <t>Податкова накладна  №1288//78 від 30.07.2015</t>
  </si>
  <si>
    <t>Податкова накладна  №3236 від 30.07.2015</t>
  </si>
  <si>
    <t>Податкова накладна  №64//4 від 31.07.2015</t>
  </si>
  <si>
    <t>Податкова накладна  №63//4 від 31.07.2015</t>
  </si>
  <si>
    <t>Податкова накладна  №2014 від 31.07.2015</t>
  </si>
  <si>
    <t>Податкова накладна  №26 від 31.07.2015</t>
  </si>
  <si>
    <t>Податкова накладна  №27 від 31.07.2015</t>
  </si>
  <si>
    <t>Податкова накладна  №3107299 від 31.07.2015</t>
  </si>
  <si>
    <t>Податкова накладна  №7159 від 31.07.2015</t>
  </si>
  <si>
    <t>Додаток №2 № 309 від 31.07.2015</t>
  </si>
  <si>
    <t>Податкова накладна  №25 від 31.07.2015</t>
  </si>
  <si>
    <t>Податкова накладна  №42 від 31.07.2015</t>
  </si>
  <si>
    <t>Податкова накладна  №114 від 31.07.2015</t>
  </si>
  <si>
    <t>Податкова накладна  №113 від 31.07.2015</t>
  </si>
  <si>
    <t>Податкова накладна  №210 від 31.07.2015</t>
  </si>
  <si>
    <t>Податкова накладна  №8103//121 від 31.07.2015</t>
  </si>
  <si>
    <t>Податкова накладна  №2792 від 31.07.2015</t>
  </si>
  <si>
    <t>Податкова накладна  №5 від 31.07.2015</t>
  </si>
  <si>
    <t>Податкова накладна  №2793 від 31.07.2015</t>
  </si>
  <si>
    <t>Податкова накладна  №6665//121 від 31.07.2015</t>
  </si>
  <si>
    <t>9163281181</t>
  </si>
  <si>
    <t>9156357021</t>
  </si>
  <si>
    <t>9176224109</t>
  </si>
  <si>
    <t>9156364726</t>
  </si>
  <si>
    <t>9169994919</t>
  </si>
  <si>
    <t>9171279175</t>
  </si>
  <si>
    <t>9176224018</t>
  </si>
  <si>
    <t>9166505596</t>
  </si>
  <si>
    <t>9166733297</t>
  </si>
  <si>
    <t>9166733651</t>
  </si>
  <si>
    <t>9166734247</t>
  </si>
  <si>
    <t>9168124557</t>
  </si>
  <si>
    <t>9167995326</t>
  </si>
  <si>
    <t>9170277974</t>
  </si>
  <si>
    <t>9170326332</t>
  </si>
  <si>
    <t>9169161668</t>
  </si>
  <si>
    <t>9171008310</t>
  </si>
  <si>
    <t>9171008304</t>
  </si>
  <si>
    <t>9167227532</t>
  </si>
  <si>
    <t>9167227603</t>
  </si>
  <si>
    <t>9167227598</t>
  </si>
  <si>
    <t>9168087031</t>
  </si>
  <si>
    <t>9168899020</t>
  </si>
  <si>
    <t>9168185679</t>
  </si>
  <si>
    <t>9171550372</t>
  </si>
  <si>
    <t>9171549940</t>
  </si>
  <si>
    <t>9166682070</t>
  </si>
  <si>
    <t>9167456564</t>
  </si>
  <si>
    <t>9170084422</t>
  </si>
  <si>
    <t>9164224579</t>
  </si>
  <si>
    <t>9164223611</t>
  </si>
  <si>
    <t>9166075587</t>
  </si>
  <si>
    <t>9166312182</t>
  </si>
  <si>
    <t>9166312756</t>
  </si>
  <si>
    <t>9166718100</t>
  </si>
  <si>
    <t>9166831288</t>
  </si>
  <si>
    <t>9168027864</t>
  </si>
  <si>
    <t>9168309920</t>
  </si>
  <si>
    <t>9169078992</t>
  </si>
  <si>
    <t>9170408171</t>
  </si>
  <si>
    <t>9170407674</t>
  </si>
  <si>
    <t>9170345718</t>
  </si>
  <si>
    <t>9172116102</t>
  </si>
  <si>
    <t>9171572300</t>
  </si>
  <si>
    <t>9171928633</t>
  </si>
  <si>
    <t>9171574315</t>
  </si>
  <si>
    <t>9172214010</t>
  </si>
  <si>
    <t>178</t>
  </si>
  <si>
    <t>116//167</t>
  </si>
  <si>
    <t>181</t>
  </si>
  <si>
    <t>34</t>
  </si>
  <si>
    <t>11</t>
  </si>
  <si>
    <t>258//167</t>
  </si>
  <si>
    <t>697</t>
  </si>
  <si>
    <t>952</t>
  </si>
  <si>
    <t>953</t>
  </si>
  <si>
    <t>954</t>
  </si>
  <si>
    <t>20</t>
  </si>
  <si>
    <t>19</t>
  </si>
  <si>
    <t>315</t>
  </si>
  <si>
    <t>959</t>
  </si>
  <si>
    <t>195</t>
  </si>
  <si>
    <t>265</t>
  </si>
  <si>
    <t>223</t>
  </si>
  <si>
    <t>222</t>
  </si>
  <si>
    <t>6</t>
  </si>
  <si>
    <t>7</t>
  </si>
  <si>
    <t>8</t>
  </si>
  <si>
    <t>2828</t>
  </si>
  <si>
    <t>87</t>
  </si>
  <si>
    <t>336</t>
  </si>
  <si>
    <t>42</t>
  </si>
  <si>
    <t>41</t>
  </si>
  <si>
    <t>1288//78</t>
  </si>
  <si>
    <t>3236</t>
  </si>
  <si>
    <t>64//4</t>
  </si>
  <si>
    <t>63//4</t>
  </si>
  <si>
    <t>2014</t>
  </si>
  <si>
    <t>26</t>
  </si>
  <si>
    <t>27</t>
  </si>
  <si>
    <t>3107299</t>
  </si>
  <si>
    <t>7159</t>
  </si>
  <si>
    <t>309</t>
  </si>
  <si>
    <t>25</t>
  </si>
  <si>
    <t>114</t>
  </si>
  <si>
    <t>113</t>
  </si>
  <si>
    <t>210</t>
  </si>
  <si>
    <t>8103//121</t>
  </si>
  <si>
    <t>2792</t>
  </si>
  <si>
    <t>2793</t>
  </si>
  <si>
    <t>6665//121</t>
  </si>
  <si>
    <t>чеки,гк 85,21</t>
  </si>
  <si>
    <t>в реестре НК</t>
  </si>
  <si>
    <t>Податкова накладна  №257//167 від 10.06.2015</t>
  </si>
  <si>
    <t>нет номера</t>
  </si>
  <si>
    <t>257//167</t>
  </si>
  <si>
    <t>Вася</t>
  </si>
  <si>
    <t>1111111111</t>
  </si>
  <si>
    <t>11111111</t>
  </si>
  <si>
    <t>Иванов</t>
  </si>
  <si>
    <t>иванов</t>
  </si>
  <si>
    <t>Петя</t>
  </si>
  <si>
    <t>1111111112</t>
  </si>
  <si>
    <t>11111112</t>
  </si>
  <si>
    <t>Валя</t>
  </si>
  <si>
    <t>1111111113</t>
  </si>
  <si>
    <t>11111113</t>
  </si>
  <si>
    <t>Игорь</t>
  </si>
  <si>
    <t>1111111114</t>
  </si>
  <si>
    <t>11111114</t>
  </si>
  <si>
    <t>Коля</t>
  </si>
  <si>
    <t>1111111115</t>
  </si>
  <si>
    <t>11111115</t>
  </si>
  <si>
    <t>Иван</t>
  </si>
  <si>
    <t>1111111116</t>
  </si>
  <si>
    <t>11111116</t>
  </si>
  <si>
    <t>1111111117</t>
  </si>
  <si>
    <t>11111117</t>
  </si>
  <si>
    <t>1111111118</t>
  </si>
  <si>
    <t>11111118</t>
  </si>
  <si>
    <t>1111111119</t>
  </si>
  <si>
    <t>11111119</t>
  </si>
  <si>
    <t>1111111120</t>
  </si>
  <si>
    <t>11111120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</si>
</sst>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dd\.mm\.yyyy;@"/>
  </numFmts>
  <fonts count="9" x14ac:knownFonts="1">
    <font>
      <sz val="11"/>
      <color theme="1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Palatino Linotyp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14" fontId="1" fillId="0" borderId="0" xfId="0" applyNumberFormat="1" applyFont="1"/>
    <xf numFmtId="49" fontId="0" fillId="3" borderId="0" xfId="0" applyNumberFormat="1" applyFill="1" applyAlignment="1"/>
    <xf numFmtId="0" fontId="0" fillId="3" borderId="0" xfId="0" applyFill="1" applyAlignment="1"/>
    <xf numFmtId="164" fontId="0" fillId="3" borderId="0" xfId="0" applyNumberFormat="1" applyFill="1" applyAlignment="1"/>
    <xf numFmtId="14" fontId="0" fillId="3" borderId="0" xfId="0" applyNumberFormat="1" applyFill="1" applyAlignment="1"/>
    <xf numFmtId="0" fontId="0" fillId="3" borderId="0" xfId="0" applyFill="1"/>
    <xf numFmtId="0" fontId="0" fillId="4" borderId="0" xfId="0" applyFill="1"/>
    <xf numFmtId="49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165" fontId="0" fillId="5" borderId="0" xfId="0" applyNumberFormat="1" applyFill="1"/>
    <xf numFmtId="0" fontId="2" fillId="5" borderId="0" xfId="0" applyFont="1" applyFill="1"/>
    <xf numFmtId="49" fontId="0" fillId="5" borderId="0" xfId="0" applyNumberFormat="1" applyFill="1" applyAlignment="1"/>
    <xf numFmtId="0" fontId="0" fillId="5" borderId="0" xfId="0" applyFill="1" applyAlignment="1"/>
    <xf numFmtId="164" fontId="0" fillId="5" borderId="0" xfId="0" applyNumberFormat="1" applyFill="1" applyAlignment="1"/>
    <xf numFmtId="14" fontId="0" fillId="5" borderId="0" xfId="0" applyNumberFormat="1" applyFill="1" applyAlignment="1"/>
    <xf numFmtId="4" fontId="0" fillId="0" borderId="0" xfId="0" applyNumberFormat="1"/>
    <xf numFmtId="4" fontId="6" fillId="0" borderId="0" xfId="0" applyNumberFormat="1" applyFont="1"/>
    <xf numFmtId="0" fontId="0" fillId="5" borderId="0" xfId="0" applyNumberFormat="1" applyFill="1"/>
    <xf numFmtId="49" fontId="3" fillId="5" borderId="0" xfId="0" applyNumberFormat="1" applyFont="1" applyFill="1"/>
    <xf numFmtId="22" fontId="0" fillId="5" borderId="0" xfId="0" applyNumberFormat="1" applyFill="1"/>
    <xf numFmtId="0" fontId="4" fillId="5" borderId="0" xfId="0" applyFont="1" applyFill="1"/>
    <xf numFmtId="49" fontId="2" fillId="5" borderId="0" xfId="0" applyNumberFormat="1" applyFont="1" applyFill="1"/>
    <xf numFmtId="0" fontId="5" fillId="5" borderId="0" xfId="0" applyFont="1" applyFill="1"/>
    <xf numFmtId="14" fontId="0" fillId="5" borderId="0" xfId="0" applyNumberFormat="1" applyFill="1"/>
    <xf numFmtId="4" fontId="8" fillId="4" borderId="1" xfId="1" applyNumberFormat="1" applyFont="1" applyFill="1" applyBorder="1" applyAlignment="1">
      <alignment horizontal="center" vertical="center"/>
    </xf>
    <xf numFmtId="49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4" fontId="8" fillId="3" borderId="1" xfId="1" applyNumberFormat="1" applyFont="1" applyFill="1" applyBorder="1" applyAlignment="1">
      <alignment horizontal="center" vertical="center"/>
    </xf>
    <xf numFmtId="4" fontId="8" fillId="5" borderId="1" xfId="1" applyNumberFormat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right" vertical="center"/>
    </xf>
    <xf numFmtId="4" fontId="6" fillId="0" borderId="0" xfId="0" applyNumberFormat="1" applyFont="1" applyFill="1"/>
    <xf numFmtId="0" fontId="0" fillId="0" borderId="1" xfId="0" applyBorder="1"/>
  </cellXfs>
  <cellStyles count="2">
    <cellStyle name="Обычный" xfId="0" builtinId="0"/>
    <cellStyle name="Обычный_О.П. МАЙ-31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4;%20&#1058;%20&#1063;%20&#1045;%20&#1058;/&#1053;%20&#1044;%20&#1057;/&#1044;&#1086;&#1075;&#1086;&#1074;&#1086;&#1088;&#1072;%20&#1059;&#1052;&#1054;%20&#1087;&#1086;%20&#1089;&#1086;&#1089;&#1090;.%2025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25.03."/>
      <sheetName val="рабочий"/>
      <sheetName val="Лист3"/>
    </sheetNames>
    <sheetDataSet>
      <sheetData sheetId="0" refreshError="1"/>
      <sheetData sheetId="1" refreshError="1">
        <row r="3">
          <cell r="A3">
            <v>32613399</v>
          </cell>
          <cell r="B3" t="str">
            <v>1 ПУ-15</v>
          </cell>
          <cell r="C3" t="str">
            <v>4</v>
          </cell>
          <cell r="D3" t="str">
            <v>ЧАО "Промвзрыв"</v>
          </cell>
          <cell r="E3">
            <v>42012</v>
          </cell>
          <cell r="F3">
            <v>42369</v>
          </cell>
          <cell r="G3">
            <v>32613399</v>
          </cell>
        </row>
        <row r="4">
          <cell r="A4">
            <v>36234263</v>
          </cell>
          <cell r="B4" t="str">
            <v>2 ПУ-15</v>
          </cell>
          <cell r="C4" t="str">
            <v>54-14ГОК</v>
          </cell>
          <cell r="D4" t="str">
            <v>ООО ГЛАВКОМПРЕССОРМАШ-СЕРВИС</v>
          </cell>
          <cell r="E4">
            <v>42002</v>
          </cell>
          <cell r="F4">
            <v>42369</v>
          </cell>
          <cell r="G4">
            <v>36234263</v>
          </cell>
        </row>
        <row r="5">
          <cell r="A5">
            <v>1074377</v>
          </cell>
          <cell r="B5" t="str">
            <v>3 ПУ-15</v>
          </cell>
          <cell r="C5" t="str">
            <v>ПР/Т-15167/Нюдч</v>
          </cell>
          <cell r="D5" t="str">
            <v xml:space="preserve">ГП "Приднепровская ж.д." ОСП Криворожское локомотивное депо </v>
          </cell>
          <cell r="E5">
            <v>42040</v>
          </cell>
          <cell r="F5">
            <v>42369</v>
          </cell>
          <cell r="G5">
            <v>1074377</v>
          </cell>
        </row>
        <row r="6">
          <cell r="A6">
            <v>1074377</v>
          </cell>
          <cell r="B6" t="str">
            <v>4 ПУ-15</v>
          </cell>
          <cell r="C6" t="str">
            <v>ПР/Т-15166/Нюдч</v>
          </cell>
          <cell r="D6" t="str">
            <v xml:space="preserve">ГП "Приднепровская ж.д." ОСП Криворожское локомотивное депо </v>
          </cell>
          <cell r="E6">
            <v>42040</v>
          </cell>
          <cell r="F6">
            <v>42369</v>
          </cell>
          <cell r="G6">
            <v>1074377</v>
          </cell>
        </row>
        <row r="7">
          <cell r="A7">
            <v>33873405</v>
          </cell>
          <cell r="B7" t="str">
            <v>5 ПУ-15</v>
          </cell>
          <cell r="C7" t="str">
            <v>287/01</v>
          </cell>
          <cell r="D7" t="str">
            <v>Государственный военизированный горноспасательный отряд (КВГСО)</v>
          </cell>
          <cell r="E7">
            <v>42034</v>
          </cell>
          <cell r="F7" t="str">
            <v>01.01.2015 - 31.12.2015</v>
          </cell>
          <cell r="G7">
            <v>33873405</v>
          </cell>
        </row>
        <row r="8">
          <cell r="A8">
            <v>33873405</v>
          </cell>
          <cell r="B8" t="str">
            <v>6 ПУ-15</v>
          </cell>
          <cell r="C8" t="str">
            <v>18/05</v>
          </cell>
          <cell r="D8" t="str">
            <v>Государственный военизированный горноспасательный отряд (КВГСО)</v>
          </cell>
          <cell r="E8">
            <v>42033</v>
          </cell>
          <cell r="F8" t="str">
            <v>01.01.2015 - 31.12.2015</v>
          </cell>
          <cell r="G8">
            <v>33873405</v>
          </cell>
        </row>
        <row r="9">
          <cell r="A9">
            <v>37664469</v>
          </cell>
          <cell r="B9" t="str">
            <v>7 ПУ-15</v>
          </cell>
          <cell r="C9" t="str">
            <v>7-15ГОК</v>
          </cell>
          <cell r="D9" t="str">
            <v>Гос. высшее уч. заведение "Крив. нац. университет" (НИГРИ КНУ)</v>
          </cell>
          <cell r="E9">
            <v>42045</v>
          </cell>
          <cell r="F9" t="str">
            <v>01.01.2015 - 31.12.2015</v>
          </cell>
          <cell r="G9">
            <v>37664469</v>
          </cell>
        </row>
        <row r="10">
          <cell r="A10">
            <v>37664469</v>
          </cell>
          <cell r="B10" t="str">
            <v>8 ПУ-15</v>
          </cell>
          <cell r="C10" t="str">
            <v>05/08-01-15</v>
          </cell>
          <cell r="D10" t="str">
            <v>Гос. высшее уч. заведение "Крив. нац. университет" (НИИБТГ КНУ)</v>
          </cell>
          <cell r="E10">
            <v>42039</v>
          </cell>
          <cell r="F10">
            <v>42369</v>
          </cell>
          <cell r="G10">
            <v>37664469</v>
          </cell>
        </row>
        <row r="11">
          <cell r="A11">
            <v>1074584</v>
          </cell>
          <cell r="B11" t="str">
            <v>9 ПУ-15</v>
          </cell>
          <cell r="C11" t="str">
            <v>ПР/МЧ-3-15/222/Нюдч/32</v>
          </cell>
          <cell r="D11" t="str">
            <v xml:space="preserve">ГП "Приднепровская ж.д." ОСП Запорожская механизированная дистанция </v>
          </cell>
          <cell r="E11">
            <v>42033</v>
          </cell>
          <cell r="F11">
            <v>42369</v>
          </cell>
          <cell r="G11">
            <v>1074584</v>
          </cell>
        </row>
        <row r="12">
          <cell r="A12" t="str">
            <v>33265283</v>
          </cell>
          <cell r="B12" t="str">
            <v>10 ПУ-15</v>
          </cell>
          <cell r="C12" t="str">
            <v>138/4</v>
          </cell>
          <cell r="D12" t="str">
            <v>ООО "ЭКОСПЕЦТРАНС"</v>
          </cell>
          <cell r="E12">
            <v>42039</v>
          </cell>
          <cell r="F12" t="str">
            <v>01.01.2015 - 31.12.2015</v>
          </cell>
          <cell r="G12" t="str">
            <v>33265283</v>
          </cell>
        </row>
        <row r="13">
          <cell r="A13">
            <v>5476747</v>
          </cell>
          <cell r="B13" t="str">
            <v>11 ПУ-15</v>
          </cell>
          <cell r="C13" t="str">
            <v>13-15</v>
          </cell>
          <cell r="D13" t="str">
            <v>ПАО "ЭЛЕКТРОМАШПРОМСЕРВИС"</v>
          </cell>
          <cell r="E13" t="str">
            <v>10.02.2015</v>
          </cell>
          <cell r="F13">
            <v>42369</v>
          </cell>
          <cell r="G13">
            <v>5476747</v>
          </cell>
        </row>
        <row r="14">
          <cell r="A14">
            <v>36608340</v>
          </cell>
          <cell r="B14" t="str">
            <v>12 ПУ-15</v>
          </cell>
          <cell r="C14" t="str">
            <v>11-15ГОК</v>
          </cell>
          <cell r="D14" t="str">
            <v>ООО "НТЦ ЭКОТРЕЙД"</v>
          </cell>
          <cell r="E14">
            <v>42048</v>
          </cell>
          <cell r="F14" t="str">
            <v>01.01.2015 - 31.12.2015</v>
          </cell>
          <cell r="G14">
            <v>36608340</v>
          </cell>
        </row>
        <row r="15">
          <cell r="A15">
            <v>37214253</v>
          </cell>
          <cell r="B15" t="str">
            <v>13 ПУ-15</v>
          </cell>
          <cell r="C15" t="str">
            <v>1-12/02/15</v>
          </cell>
          <cell r="D15" t="str">
            <v>ООО "РЕГОИЛ"</v>
          </cell>
          <cell r="E15">
            <v>42047</v>
          </cell>
          <cell r="F15">
            <v>42369</v>
          </cell>
          <cell r="G15">
            <v>37214253</v>
          </cell>
        </row>
        <row r="16">
          <cell r="A16">
            <v>32098225</v>
          </cell>
          <cell r="B16" t="str">
            <v>14 ПУ-15</v>
          </cell>
          <cell r="C16" t="str">
            <v>12-15ГОК</v>
          </cell>
          <cell r="D16" t="str">
            <v>ООО "РУДПРОМГЕОФИЗИКА"</v>
          </cell>
          <cell r="E16">
            <v>42048</v>
          </cell>
          <cell r="F16" t="str">
            <v>01.01.2015 - 31.12.2015</v>
          </cell>
          <cell r="G16">
            <v>32098225</v>
          </cell>
        </row>
        <row r="17">
          <cell r="A17">
            <v>31223828</v>
          </cell>
          <cell r="B17" t="str">
            <v>15 ПУ-15</v>
          </cell>
          <cell r="C17" t="str">
            <v>397/Т</v>
          </cell>
          <cell r="D17" t="str">
            <v>ГП "Криворожский ЭТЦ ГОСГОРПРОМНАДЗОРА Украины"</v>
          </cell>
          <cell r="E17">
            <v>42046</v>
          </cell>
          <cell r="F17">
            <v>42400</v>
          </cell>
          <cell r="G17">
            <v>31223828</v>
          </cell>
        </row>
        <row r="18">
          <cell r="A18">
            <v>35747595</v>
          </cell>
          <cell r="B18" t="str">
            <v>16 ПУ-15</v>
          </cell>
          <cell r="C18" t="str">
            <v>13-15ГОК</v>
          </cell>
          <cell r="D18" t="str">
            <v>ДП "УКРРУДПРОМ"</v>
          </cell>
          <cell r="E18">
            <v>42051</v>
          </cell>
          <cell r="F18">
            <v>42369</v>
          </cell>
          <cell r="G18">
            <v>35747595</v>
          </cell>
        </row>
        <row r="19">
          <cell r="A19">
            <v>13449523</v>
          </cell>
          <cell r="B19" t="str">
            <v>17 ПУ-15</v>
          </cell>
          <cell r="C19" t="str">
            <v>14-15ГОК</v>
          </cell>
          <cell r="D19" t="str">
            <v>ООО "НПП "ГАМАЮН"</v>
          </cell>
          <cell r="E19">
            <v>42052</v>
          </cell>
          <cell r="F19" t="str">
            <v>01.01.2015 - 31.12.2015</v>
          </cell>
          <cell r="G19">
            <v>13449523</v>
          </cell>
        </row>
        <row r="20">
          <cell r="A20">
            <v>13449523</v>
          </cell>
          <cell r="B20" t="str">
            <v>18 ПУ-15</v>
          </cell>
          <cell r="C20" t="str">
            <v>15-15ГОК</v>
          </cell>
          <cell r="D20" t="str">
            <v>ООО "НПП "ГАМАЮН"</v>
          </cell>
          <cell r="E20">
            <v>42052</v>
          </cell>
          <cell r="F20" t="str">
            <v>01.01.2015 - 31.12.2015</v>
          </cell>
          <cell r="G20">
            <v>13449523</v>
          </cell>
        </row>
        <row r="21">
          <cell r="A21">
            <v>32098225</v>
          </cell>
          <cell r="B21" t="str">
            <v>19 ПУ-15</v>
          </cell>
          <cell r="C21" t="str">
            <v>16-15ГОК</v>
          </cell>
          <cell r="D21" t="str">
            <v>ООО "РУДПРОМГЕОФИЗИКА"</v>
          </cell>
          <cell r="E21">
            <v>42052</v>
          </cell>
          <cell r="F21" t="str">
            <v>01.01.2015 - 30.12.2015</v>
          </cell>
          <cell r="G21">
            <v>32098225</v>
          </cell>
        </row>
        <row r="22">
          <cell r="A22">
            <v>2296207882</v>
          </cell>
          <cell r="B22" t="str">
            <v>20 ПУ-15</v>
          </cell>
          <cell r="C22" t="str">
            <v>17-15ГОК</v>
          </cell>
          <cell r="D22" t="str">
            <v>СПД Малявская И.И.</v>
          </cell>
          <cell r="E22">
            <v>42053</v>
          </cell>
          <cell r="F22" t="str">
            <v>01.01.2015 - 31.12.2015</v>
          </cell>
          <cell r="G22">
            <v>2296207882</v>
          </cell>
        </row>
        <row r="23">
          <cell r="A23">
            <v>36608340</v>
          </cell>
          <cell r="B23" t="str">
            <v>21 ПУ-15</v>
          </cell>
          <cell r="C23" t="str">
            <v>21-15ГОК</v>
          </cell>
          <cell r="D23" t="str">
            <v>ООО "НТЦ ЭКОТРЕЙД"</v>
          </cell>
          <cell r="E23">
            <v>42054</v>
          </cell>
          <cell r="F23" t="str">
            <v>01.01.2015 - 31.12.2015</v>
          </cell>
          <cell r="G23">
            <v>36608340</v>
          </cell>
        </row>
        <row r="24">
          <cell r="A24">
            <v>38529287</v>
          </cell>
          <cell r="B24" t="str">
            <v>22 ПУ-15</v>
          </cell>
          <cell r="C24" t="str">
            <v>1102</v>
          </cell>
          <cell r="D24" t="str">
            <v>ОСП "Криворож городской отдел лабор исследований ГУ "Днепр-кий ОЛЦ ДСЭСУ"</v>
          </cell>
          <cell r="E24">
            <v>42052</v>
          </cell>
          <cell r="F24">
            <v>42369</v>
          </cell>
          <cell r="G24">
            <v>38529287</v>
          </cell>
        </row>
        <row r="25">
          <cell r="A25">
            <v>32974258</v>
          </cell>
          <cell r="B25" t="str">
            <v>23 ПУ-15</v>
          </cell>
          <cell r="C25" t="str">
            <v>4/1-15ГОК</v>
          </cell>
          <cell r="D25" t="str">
            <v>ООО "ВИСТГРУПП-Технический центр"</v>
          </cell>
          <cell r="E25">
            <v>42040</v>
          </cell>
          <cell r="F25">
            <v>42369</v>
          </cell>
          <cell r="G25">
            <v>32974258</v>
          </cell>
        </row>
        <row r="26">
          <cell r="A26">
            <v>1970313606</v>
          </cell>
          <cell r="B26" t="str">
            <v>24 ПУ-15</v>
          </cell>
          <cell r="C26" t="str">
            <v>18-15ГОК</v>
          </cell>
          <cell r="D26" t="str">
            <v>ФЛП Селезнева Т.В.</v>
          </cell>
          <cell r="E26">
            <v>42053</v>
          </cell>
          <cell r="F26" t="str">
            <v>04.02.2015 - 31.07.2015</v>
          </cell>
          <cell r="G26">
            <v>1970313606</v>
          </cell>
        </row>
        <row r="27">
          <cell r="A27">
            <v>2568093</v>
          </cell>
          <cell r="B27" t="str">
            <v>25 ПУ-15</v>
          </cell>
          <cell r="C27" t="str">
            <v>3М</v>
          </cell>
          <cell r="D27" t="str">
            <v>ГП "КРИВБАССТАНДАРТМЕТРОЛОГИЯ"</v>
          </cell>
          <cell r="E27">
            <v>42005</v>
          </cell>
          <cell r="F27" t="str">
            <v>19.02.2015 - 31.12.2015</v>
          </cell>
          <cell r="G27">
            <v>2568093</v>
          </cell>
        </row>
        <row r="28">
          <cell r="A28">
            <v>33143184</v>
          </cell>
          <cell r="B28" t="str">
            <v>26 ПУ-15</v>
          </cell>
          <cell r="C28" t="str">
            <v>9/2015</v>
          </cell>
          <cell r="D28" t="str">
            <v>ООО "ЭКОСПЕЦИНВЕСТ"</v>
          </cell>
          <cell r="E28">
            <v>42051</v>
          </cell>
          <cell r="F28" t="str">
            <v xml:space="preserve">31.12.15,срок аренды15.07.15 </v>
          </cell>
          <cell r="G28">
            <v>33143184</v>
          </cell>
        </row>
        <row r="29">
          <cell r="B29" t="str">
            <v>Доп.согл.</v>
          </cell>
          <cell r="C29" t="str">
            <v>1</v>
          </cell>
          <cell r="E29">
            <v>42083</v>
          </cell>
        </row>
        <row r="30">
          <cell r="A30">
            <v>38333677</v>
          </cell>
          <cell r="B30" t="str">
            <v>27 ПУ-15</v>
          </cell>
          <cell r="C30" t="str">
            <v>ЛО/15/10</v>
          </cell>
          <cell r="D30" t="str">
            <v>ЧП "ИНФОПОСТ ТРЕНИНГ-ЦЕНТР"</v>
          </cell>
          <cell r="E30">
            <v>42058</v>
          </cell>
          <cell r="F30">
            <v>42369</v>
          </cell>
          <cell r="G30">
            <v>38333677</v>
          </cell>
        </row>
        <row r="31">
          <cell r="A31">
            <v>34489068</v>
          </cell>
          <cell r="B31" t="str">
            <v>28 ПУ-15</v>
          </cell>
          <cell r="C31" t="str">
            <v>26-15ГОК</v>
          </cell>
          <cell r="D31" t="str">
            <v>ООО "ИНТЕГРИС"</v>
          </cell>
          <cell r="E31">
            <v>42060</v>
          </cell>
          <cell r="F31">
            <v>42369</v>
          </cell>
          <cell r="G31">
            <v>34489068</v>
          </cell>
        </row>
        <row r="32">
          <cell r="A32">
            <v>21920638</v>
          </cell>
          <cell r="B32" t="str">
            <v>29 ПУ-15</v>
          </cell>
          <cell r="C32" t="str">
            <v>80/14</v>
          </cell>
          <cell r="D32" t="str">
            <v>ООО НПКФ "Промизотоп"</v>
          </cell>
          <cell r="E32">
            <v>42062</v>
          </cell>
          <cell r="F32">
            <v>42369</v>
          </cell>
          <cell r="G32">
            <v>21920638</v>
          </cell>
        </row>
        <row r="33">
          <cell r="A33">
            <v>2547906451</v>
          </cell>
          <cell r="B33" t="str">
            <v>30 ПУ-15</v>
          </cell>
          <cell r="C33" t="str">
            <v>30-15ГОК</v>
          </cell>
          <cell r="D33" t="str">
            <v>ФЛП САМКО Г.И.</v>
          </cell>
          <cell r="E33">
            <v>42065</v>
          </cell>
          <cell r="F33">
            <v>42369</v>
          </cell>
          <cell r="G33">
            <v>2547906451</v>
          </cell>
        </row>
        <row r="34">
          <cell r="A34">
            <v>30169440</v>
          </cell>
          <cell r="B34" t="str">
            <v>31 ПУ-15</v>
          </cell>
          <cell r="C34" t="str">
            <v>32-15ГОК</v>
          </cell>
          <cell r="D34" t="str">
            <v>ООО "АМИТЬЕ"</v>
          </cell>
          <cell r="E34">
            <v>42069</v>
          </cell>
          <cell r="F34" t="str">
            <v>01.01.2015-31.12.2015</v>
          </cell>
          <cell r="G34">
            <v>30169440</v>
          </cell>
        </row>
        <row r="35">
          <cell r="A35">
            <v>32410991</v>
          </cell>
          <cell r="B35" t="str">
            <v>32 ПУ-15</v>
          </cell>
          <cell r="C35" t="str">
            <v>КБ-0846</v>
          </cell>
          <cell r="D35" t="str">
            <v>ООО "Кривбасс-Белаз-Сервис СП"</v>
          </cell>
          <cell r="E35">
            <v>42054</v>
          </cell>
          <cell r="F35">
            <v>42369</v>
          </cell>
          <cell r="G35">
            <v>32410991</v>
          </cell>
        </row>
        <row r="36">
          <cell r="A36">
            <v>193772</v>
          </cell>
          <cell r="B36" t="str">
            <v>33 ПУ-15</v>
          </cell>
          <cell r="C36" t="str">
            <v>33-15ГОК</v>
          </cell>
          <cell r="D36" t="str">
            <v>ГП "Государственная инспекция по качеству железных руд"</v>
          </cell>
          <cell r="E36">
            <v>42069</v>
          </cell>
          <cell r="F36">
            <v>42369</v>
          </cell>
          <cell r="G36">
            <v>193772</v>
          </cell>
        </row>
        <row r="37">
          <cell r="A37">
            <v>32264179</v>
          </cell>
          <cell r="B37" t="str">
            <v>34 ПУ-15</v>
          </cell>
          <cell r="C37" t="str">
            <v>40-15ГОК</v>
          </cell>
          <cell r="D37" t="str">
            <v>ООО "Теплобудсервис"</v>
          </cell>
          <cell r="E37">
            <v>42076</v>
          </cell>
          <cell r="F37">
            <v>42369</v>
          </cell>
          <cell r="G37">
            <v>32264179</v>
          </cell>
        </row>
        <row r="38">
          <cell r="A38">
            <v>1074377</v>
          </cell>
          <cell r="B38" t="str">
            <v>35 ПУ-15</v>
          </cell>
          <cell r="C38" t="str">
            <v>ПР/Т-15351/Нюдч</v>
          </cell>
          <cell r="D38" t="str">
            <v xml:space="preserve">ГП "Приднепровская ж.д." ОСП Криворожское локомотивное депо </v>
          </cell>
          <cell r="E38">
            <v>42074</v>
          </cell>
          <cell r="F38" t="str">
            <v>01.01.2015-31.12.2015</v>
          </cell>
          <cell r="G38">
            <v>1074377</v>
          </cell>
        </row>
        <row r="39">
          <cell r="A39">
            <v>38962363</v>
          </cell>
          <cell r="B39" t="str">
            <v>36 ПУ-15</v>
          </cell>
          <cell r="C39" t="str">
            <v>05/03/СГ</v>
          </cell>
          <cell r="D39" t="str">
            <v>ООО "Современный центр утилизации"</v>
          </cell>
          <cell r="E39">
            <v>42068</v>
          </cell>
          <cell r="F39" t="str">
            <v>01.01.2015-31.12.2015</v>
          </cell>
          <cell r="G39">
            <v>38962363</v>
          </cell>
        </row>
        <row r="40">
          <cell r="A40" t="str">
            <v>30231686 / 9305480</v>
          </cell>
          <cell r="B40" t="str">
            <v>37 ПУ-15</v>
          </cell>
          <cell r="C40" t="str">
            <v>245-004/15</v>
          </cell>
          <cell r="D40" t="str">
            <v>ООО "НОВА-КОМ" / ПАО "СБЕРБАНК УКРАИНЫ"</v>
          </cell>
          <cell r="E40">
            <v>42081</v>
          </cell>
          <cell r="F40">
            <v>42369</v>
          </cell>
          <cell r="G40" t="str">
            <v>30231686 / 9305480</v>
          </cell>
        </row>
        <row r="41">
          <cell r="A41">
            <v>33612134</v>
          </cell>
          <cell r="B41" t="str">
            <v>38 ПУ-15</v>
          </cell>
          <cell r="C41" t="str">
            <v>9</v>
          </cell>
          <cell r="D41" t="str">
            <v>ООО "ДПФ Кодас"</v>
          </cell>
          <cell r="E41">
            <v>42080</v>
          </cell>
          <cell r="F41">
            <v>42369</v>
          </cell>
          <cell r="G41">
            <v>33612134</v>
          </cell>
        </row>
        <row r="42">
          <cell r="A42">
            <v>23936572</v>
          </cell>
          <cell r="B42" t="str">
            <v>39 ПУ-15</v>
          </cell>
          <cell r="C42" t="str">
            <v>05-15</v>
          </cell>
          <cell r="D42" t="str">
            <v>ЧП "Приднепровская топливно-энергетическая компания"</v>
          </cell>
          <cell r="E42">
            <v>42082</v>
          </cell>
          <cell r="F42" t="str">
            <v>01.01.2015-31.12.2015</v>
          </cell>
          <cell r="G42">
            <v>23936572</v>
          </cell>
        </row>
        <row r="43">
          <cell r="A43">
            <v>20270992</v>
          </cell>
          <cell r="B43" t="str">
            <v>40 ПУ-15</v>
          </cell>
          <cell r="C43" t="str">
            <v>42-15ГОК</v>
          </cell>
          <cell r="D43" t="str">
            <v>ЧП "Кривбассакдеминвест"</v>
          </cell>
          <cell r="E43">
            <v>42082</v>
          </cell>
          <cell r="F43">
            <v>42369</v>
          </cell>
          <cell r="G43">
            <v>20270992</v>
          </cell>
        </row>
        <row r="44">
          <cell r="A44">
            <v>37214976</v>
          </cell>
          <cell r="B44" t="str">
            <v>41 ПУ-15</v>
          </cell>
          <cell r="C44" t="str">
            <v>03/15-П</v>
          </cell>
          <cell r="D44" t="str">
            <v>ООО "СМАРТИНЖИНИРИНГ"</v>
          </cell>
          <cell r="E44">
            <v>42082</v>
          </cell>
          <cell r="F44">
            <v>42369</v>
          </cell>
          <cell r="G44">
            <v>37214976</v>
          </cell>
        </row>
        <row r="45">
          <cell r="A45">
            <v>32052285</v>
          </cell>
          <cell r="B45" t="str">
            <v>42 ПУ-15</v>
          </cell>
          <cell r="C45" t="str">
            <v>44-15ГОК</v>
          </cell>
          <cell r="D45" t="str">
            <v>ООО ПКП "ГРАНИТ"</v>
          </cell>
          <cell r="E45">
            <v>42083</v>
          </cell>
          <cell r="F45">
            <v>42400</v>
          </cell>
          <cell r="G45">
            <v>32052285</v>
          </cell>
        </row>
        <row r="46">
          <cell r="A46">
            <v>36220109</v>
          </cell>
          <cell r="B46" t="str">
            <v>43 ПУ-15</v>
          </cell>
          <cell r="C46" t="str">
            <v>КР173</v>
          </cell>
          <cell r="D46" t="str">
            <v>ООО "КРИВБАССРЕМОНТ"</v>
          </cell>
          <cell r="E46">
            <v>42089</v>
          </cell>
          <cell r="F46">
            <v>42369</v>
          </cell>
          <cell r="G46">
            <v>36220109</v>
          </cell>
        </row>
        <row r="47">
          <cell r="A47">
            <v>31223828</v>
          </cell>
          <cell r="B47" t="str">
            <v>44 ПУ-15</v>
          </cell>
          <cell r="C47" t="str">
            <v>0512/Н</v>
          </cell>
          <cell r="D47" t="str">
            <v>ГП "Криворожский ЭТЦ ГОСГОРПРОМНАДЗОРА Украины"</v>
          </cell>
          <cell r="E47">
            <v>42058</v>
          </cell>
          <cell r="F47">
            <v>42369</v>
          </cell>
          <cell r="G47">
            <v>31223828</v>
          </cell>
        </row>
        <row r="48">
          <cell r="A48">
            <v>35057087</v>
          </cell>
          <cell r="B48" t="str">
            <v>45 ПУ-15</v>
          </cell>
          <cell r="C48" t="str">
            <v>62А</v>
          </cell>
          <cell r="D48" t="str">
            <v>ООО "НПП "Академия медтехнологий"</v>
          </cell>
          <cell r="E48">
            <v>42090</v>
          </cell>
          <cell r="F48">
            <v>42369</v>
          </cell>
          <cell r="G48">
            <v>35057087</v>
          </cell>
        </row>
        <row r="49">
          <cell r="A49">
            <v>37664469</v>
          </cell>
          <cell r="B49" t="str">
            <v>46 ПУ-15</v>
          </cell>
          <cell r="C49" t="str">
            <v>03-02-15</v>
          </cell>
          <cell r="D49" t="str">
            <v>Гос. высшее уч. заведение "Крив. нац. университет" (НИИБТГ КНУ)</v>
          </cell>
          <cell r="E49">
            <v>42094</v>
          </cell>
          <cell r="F49">
            <v>42369</v>
          </cell>
          <cell r="G49">
            <v>37664469</v>
          </cell>
        </row>
        <row r="50">
          <cell r="A50">
            <v>35927735</v>
          </cell>
          <cell r="B50" t="str">
            <v>47 ПУ-15</v>
          </cell>
          <cell r="C50" t="str">
            <v>31/03/СО/15</v>
          </cell>
          <cell r="D50" t="str">
            <v>ООО "АЛМАЗ СИСТЕМ"</v>
          </cell>
          <cell r="E50">
            <v>42094</v>
          </cell>
          <cell r="F50">
            <v>42369</v>
          </cell>
          <cell r="G50">
            <v>35927735</v>
          </cell>
        </row>
        <row r="51">
          <cell r="A51">
            <v>36053387</v>
          </cell>
          <cell r="B51" t="str">
            <v>48 ПУ-15</v>
          </cell>
          <cell r="C51" t="str">
            <v>812</v>
          </cell>
          <cell r="D51" t="str">
            <v>ООО "Весоизмерительные системы - Сервис"</v>
          </cell>
          <cell r="E51">
            <v>42089</v>
          </cell>
          <cell r="F51">
            <v>42369</v>
          </cell>
          <cell r="G51">
            <v>36053387</v>
          </cell>
        </row>
        <row r="52">
          <cell r="A52">
            <v>2011798</v>
          </cell>
          <cell r="B52" t="str">
            <v>49 ПУ-15</v>
          </cell>
          <cell r="C52" t="str">
            <v>57-15ГОК</v>
          </cell>
          <cell r="D52" t="str">
            <v>ГП "Украинский НИИ промышленной медицины"</v>
          </cell>
          <cell r="E52">
            <v>42096</v>
          </cell>
          <cell r="F52">
            <v>42369</v>
          </cell>
          <cell r="G52">
            <v>2011798</v>
          </cell>
        </row>
        <row r="53">
          <cell r="A53">
            <v>25771603</v>
          </cell>
          <cell r="B53" t="str">
            <v>50 ПУ-15</v>
          </cell>
          <cell r="C53" t="str">
            <v>415</v>
          </cell>
          <cell r="D53" t="str">
            <v>Украинское ГП почтовой связи "УКРПОЧТА"</v>
          </cell>
          <cell r="E53">
            <v>42038</v>
          </cell>
          <cell r="F53">
            <v>42369</v>
          </cell>
          <cell r="G53">
            <v>25771603</v>
          </cell>
        </row>
        <row r="54">
          <cell r="A54">
            <v>252897825</v>
          </cell>
          <cell r="B54" t="str">
            <v>51 ПУ-15</v>
          </cell>
          <cell r="C54" t="str">
            <v>29-15ГОК</v>
          </cell>
          <cell r="D54" t="str">
            <v>ФЛП Лазарева И.И.</v>
          </cell>
          <cell r="E54">
            <v>42065</v>
          </cell>
          <cell r="F54" t="str">
            <v>03.04.2015-31.12.2015</v>
          </cell>
          <cell r="G54">
            <v>252897825</v>
          </cell>
        </row>
        <row r="55">
          <cell r="A55">
            <v>190977</v>
          </cell>
          <cell r="B55" t="str">
            <v>52 ПУ-15</v>
          </cell>
          <cell r="C55" t="str">
            <v>391-71-05</v>
          </cell>
          <cell r="D55" t="str">
            <v>ПАО "ЦГОК"</v>
          </cell>
          <cell r="E55">
            <v>42095</v>
          </cell>
          <cell r="F55" t="str">
            <v>01.03.2015-28.02.2017</v>
          </cell>
          <cell r="G55">
            <v>190977</v>
          </cell>
        </row>
        <row r="56">
          <cell r="A56">
            <v>1038699</v>
          </cell>
          <cell r="B56" t="str">
            <v>53 ПУ-15</v>
          </cell>
          <cell r="C56" t="str">
            <v>59/5.2.3</v>
          </cell>
          <cell r="D56" t="str">
            <v>Днепропетровское областное управление водных ресурсов</v>
          </cell>
          <cell r="E56">
            <v>42101</v>
          </cell>
          <cell r="F56">
            <v>42369</v>
          </cell>
          <cell r="G56">
            <v>1038699</v>
          </cell>
        </row>
        <row r="57">
          <cell r="A57">
            <v>1038699</v>
          </cell>
          <cell r="B57" t="str">
            <v>54 ПУ-15</v>
          </cell>
          <cell r="C57" t="str">
            <v>545/5.2.2</v>
          </cell>
          <cell r="D57" t="str">
            <v>Днепропетровское областное управление водных ресурсов</v>
          </cell>
          <cell r="E57">
            <v>42101</v>
          </cell>
          <cell r="F57">
            <v>42369</v>
          </cell>
          <cell r="G57">
            <v>1038699</v>
          </cell>
        </row>
        <row r="58">
          <cell r="A58">
            <v>19146031</v>
          </cell>
          <cell r="B58" t="str">
            <v>55 ПУ-15</v>
          </cell>
          <cell r="C58" t="str">
            <v>ПД-16</v>
          </cell>
          <cell r="D58" t="str">
            <v>ООО "ПОДИС КР"</v>
          </cell>
          <cell r="E58">
            <v>42109</v>
          </cell>
          <cell r="F58">
            <v>42369</v>
          </cell>
          <cell r="G58">
            <v>19146031</v>
          </cell>
        </row>
        <row r="59">
          <cell r="A59">
            <v>33873405</v>
          </cell>
          <cell r="B59" t="str">
            <v>56 ПУ-15</v>
          </cell>
          <cell r="C59" t="str">
            <v>82-15ГОК</v>
          </cell>
          <cell r="D59" t="str">
            <v>Государственный военизированный горноспасательный отряд (КВГСО)</v>
          </cell>
          <cell r="E59">
            <v>42115</v>
          </cell>
          <cell r="F59">
            <v>42369</v>
          </cell>
          <cell r="G59">
            <v>33873405</v>
          </cell>
        </row>
        <row r="60">
          <cell r="A60">
            <v>37214727</v>
          </cell>
          <cell r="B60" t="str">
            <v>57 ПУ-15</v>
          </cell>
          <cell r="C60" t="str">
            <v>16/15</v>
          </cell>
          <cell r="D60" t="str">
            <v>ООО "НПО ВЕРТИКАЛЬ"</v>
          </cell>
          <cell r="E60">
            <v>42108</v>
          </cell>
          <cell r="F60">
            <v>42369</v>
          </cell>
          <cell r="G60">
            <v>37214727</v>
          </cell>
        </row>
        <row r="61">
          <cell r="A61">
            <v>32237056</v>
          </cell>
          <cell r="B61" t="str">
            <v>58 ПУ-15</v>
          </cell>
          <cell r="C61" t="str">
            <v>БС-889/015</v>
          </cell>
          <cell r="D61" t="str">
            <v>ООО "Computer Logic Group"</v>
          </cell>
          <cell r="E61">
            <v>42096</v>
          </cell>
          <cell r="F61">
            <v>42462</v>
          </cell>
          <cell r="G61">
            <v>32237056</v>
          </cell>
        </row>
        <row r="62">
          <cell r="A62">
            <v>32237056</v>
          </cell>
          <cell r="B62" t="str">
            <v>59 ПУ-15</v>
          </cell>
          <cell r="C62" t="str">
            <v>С-888/015</v>
          </cell>
          <cell r="D62" t="str">
            <v>ООО "Computer Logic Group"</v>
          </cell>
          <cell r="E62">
            <v>42096</v>
          </cell>
          <cell r="F62">
            <v>42462</v>
          </cell>
          <cell r="G62">
            <v>32237056</v>
          </cell>
        </row>
        <row r="63">
          <cell r="A63">
            <v>23359034</v>
          </cell>
          <cell r="B63" t="str">
            <v>60 ПУ-15</v>
          </cell>
          <cell r="C63" t="str">
            <v>04607-00</v>
          </cell>
          <cell r="D63" t="str">
            <v>ПАО "ДТЭК Днепрооблэнерго"</v>
          </cell>
          <cell r="E63">
            <v>42117</v>
          </cell>
          <cell r="F63" t="str">
            <v>до полного выполнения обязательств</v>
          </cell>
          <cell r="G63">
            <v>23359034</v>
          </cell>
        </row>
        <row r="64">
          <cell r="A64">
            <v>20217150</v>
          </cell>
          <cell r="B64" t="str">
            <v>61 ПУ-15</v>
          </cell>
          <cell r="C64" t="str">
            <v>9</v>
          </cell>
          <cell r="D64" t="str">
            <v>ООО "СТОЖАРЫ ЛТД"</v>
          </cell>
          <cell r="E64">
            <v>42121</v>
          </cell>
          <cell r="F64">
            <v>42369</v>
          </cell>
          <cell r="G64">
            <v>20217150</v>
          </cell>
        </row>
        <row r="65">
          <cell r="A65">
            <v>1986546</v>
          </cell>
          <cell r="B65" t="str">
            <v>62 ПУ-15</v>
          </cell>
          <cell r="C65" t="str">
            <v>12/1</v>
          </cell>
          <cell r="D65" t="str">
            <v>КП "Криворожская городская больница №1"</v>
          </cell>
          <cell r="E65">
            <v>42118</v>
          </cell>
          <cell r="F65" t="str">
            <v>31.11.2015</v>
          </cell>
          <cell r="G65">
            <v>1986546</v>
          </cell>
        </row>
        <row r="66">
          <cell r="A66">
            <v>33873405</v>
          </cell>
          <cell r="B66" t="str">
            <v>63 ПУ-15</v>
          </cell>
          <cell r="C66" t="str">
            <v>80/05</v>
          </cell>
          <cell r="D66" t="str">
            <v>Государственный военизированный горноспасательный отряд (КВГСО)</v>
          </cell>
          <cell r="E66">
            <v>42114</v>
          </cell>
          <cell r="F66">
            <v>42154</v>
          </cell>
          <cell r="G66">
            <v>33873405</v>
          </cell>
        </row>
        <row r="67">
          <cell r="A67">
            <v>24989984</v>
          </cell>
          <cell r="B67" t="str">
            <v>64 ПУ-15</v>
          </cell>
          <cell r="C67" t="str">
            <v>53/04</v>
          </cell>
          <cell r="D67" t="str">
            <v>ООО "ЭКОСИСТЕМА"</v>
          </cell>
          <cell r="E67">
            <v>42115</v>
          </cell>
          <cell r="F67">
            <v>42369</v>
          </cell>
          <cell r="G67">
            <v>24989984</v>
          </cell>
        </row>
        <row r="68">
          <cell r="A68">
            <v>9822784</v>
          </cell>
          <cell r="B68" t="str">
            <v>65 ПУ-15</v>
          </cell>
          <cell r="C68" t="str">
            <v>184</v>
          </cell>
          <cell r="D68" t="str">
            <v>Учебно-методический центр ГО и БЖД Днепропетровской области</v>
          </cell>
          <cell r="E68">
            <v>42096</v>
          </cell>
          <cell r="F68">
            <v>42369</v>
          </cell>
          <cell r="G68">
            <v>9822784</v>
          </cell>
        </row>
        <row r="69">
          <cell r="A69">
            <v>37065063</v>
          </cell>
          <cell r="B69" t="str">
            <v>66 ПУ-15</v>
          </cell>
          <cell r="C69" t="str">
            <v>158</v>
          </cell>
          <cell r="D69" t="str">
            <v>ООО "КОМТЕК СЕРВИС"</v>
          </cell>
          <cell r="E69">
            <v>42089</v>
          </cell>
          <cell r="F69">
            <v>42369</v>
          </cell>
          <cell r="G69">
            <v>37065063</v>
          </cell>
        </row>
        <row r="70">
          <cell r="A70" t="str">
            <v>33759085</v>
          </cell>
          <cell r="B70" t="str">
            <v>67 ПУ-15</v>
          </cell>
          <cell r="C70" t="str">
            <v>2704/15</v>
          </cell>
          <cell r="D70" t="str">
            <v>ООО "ЛИНКСЕРВИС"</v>
          </cell>
          <cell r="E70">
            <v>42121</v>
          </cell>
          <cell r="F70">
            <v>42369</v>
          </cell>
          <cell r="G70" t="str">
            <v>33759085</v>
          </cell>
        </row>
        <row r="71">
          <cell r="A71">
            <v>31551274</v>
          </cell>
          <cell r="B71" t="str">
            <v>68 ПУ-15</v>
          </cell>
          <cell r="C71" t="str">
            <v>ДГ-16</v>
          </cell>
          <cell r="D71" t="str">
            <v>ООО "ИНДУСТРИЯСЕРВИС"</v>
          </cell>
          <cell r="E71">
            <v>42138</v>
          </cell>
          <cell r="F71">
            <v>42369</v>
          </cell>
          <cell r="G71">
            <v>31551274</v>
          </cell>
        </row>
        <row r="72">
          <cell r="A72">
            <v>191023</v>
          </cell>
          <cell r="B72" t="str">
            <v>69 ПУ-15</v>
          </cell>
          <cell r="C72" t="str">
            <v>181</v>
          </cell>
          <cell r="D72" t="str">
            <v>ПАО "СевГОК"</v>
          </cell>
          <cell r="E72">
            <v>42036</v>
          </cell>
          <cell r="F72" t="str">
            <v>до окончания действия д-ра о поставке эл.энергии</v>
          </cell>
          <cell r="G72">
            <v>191023</v>
          </cell>
        </row>
        <row r="73">
          <cell r="A73">
            <v>36608340</v>
          </cell>
          <cell r="B73" t="str">
            <v>70 ПУ-15</v>
          </cell>
          <cell r="C73" t="str">
            <v>91-15ГОК</v>
          </cell>
          <cell r="D73" t="str">
            <v>ООО "НТЦ ЭКОТРЕЙД"</v>
          </cell>
          <cell r="E73">
            <v>42129</v>
          </cell>
          <cell r="F73" t="str">
            <v>28.04.15-31.12.15</v>
          </cell>
          <cell r="G73">
            <v>36608340</v>
          </cell>
        </row>
        <row r="74">
          <cell r="A74">
            <v>35562074</v>
          </cell>
          <cell r="B74" t="str">
            <v>71 ПУ-15</v>
          </cell>
          <cell r="C74" t="str">
            <v>103-15ГОК</v>
          </cell>
          <cell r="D74" t="str">
            <v>ООО "ДНЕПРО ТЭК СЕРВИС"</v>
          </cell>
          <cell r="E74">
            <v>42146</v>
          </cell>
          <cell r="F74" t="str">
            <v>15.05.2015-15.05.2017</v>
          </cell>
          <cell r="G74">
            <v>35562074</v>
          </cell>
        </row>
        <row r="75">
          <cell r="A75">
            <v>38789450</v>
          </cell>
          <cell r="B75" t="str">
            <v>72 ПУ-15</v>
          </cell>
          <cell r="C75" t="str">
            <v>105-15ГОК</v>
          </cell>
          <cell r="D75" t="str">
            <v>ООО "КРИВБАССПРОМРЕМОНТ"</v>
          </cell>
          <cell r="E75">
            <v>42150</v>
          </cell>
          <cell r="F75">
            <v>42516</v>
          </cell>
          <cell r="G75">
            <v>38789450</v>
          </cell>
        </row>
        <row r="76">
          <cell r="A76">
            <v>190905</v>
          </cell>
          <cell r="B76" t="str">
            <v>73 ПУ-15</v>
          </cell>
          <cell r="C76" t="str">
            <v>2165-26</v>
          </cell>
          <cell r="E76">
            <v>42129</v>
          </cell>
          <cell r="F76">
            <v>42369</v>
          </cell>
          <cell r="G76">
            <v>190905</v>
          </cell>
        </row>
        <row r="77">
          <cell r="A77" t="str">
            <v>37214976</v>
          </cell>
          <cell r="B77" t="str">
            <v>74 ПУ-15</v>
          </cell>
          <cell r="C77" t="str">
            <v>06/15-ІІ</v>
          </cell>
          <cell r="D77" t="str">
            <v>ООО "СМАРТИНЖИНИРИНГ"</v>
          </cell>
          <cell r="E77">
            <v>42152</v>
          </cell>
          <cell r="F77">
            <v>42369</v>
          </cell>
          <cell r="G77" t="str">
            <v>37214976</v>
          </cell>
        </row>
        <row r="78">
          <cell r="A78" t="str">
            <v>37214976</v>
          </cell>
          <cell r="B78" t="str">
            <v>75 ПУ-15</v>
          </cell>
          <cell r="C78" t="str">
            <v>07/15-ІІ</v>
          </cell>
          <cell r="D78" t="str">
            <v>ООО "СМАРТИНЖИНИРИНГ"</v>
          </cell>
          <cell r="E78">
            <v>42152</v>
          </cell>
          <cell r="F78">
            <v>42369</v>
          </cell>
          <cell r="G78" t="str">
            <v>37214976</v>
          </cell>
        </row>
        <row r="79">
          <cell r="A79">
            <v>33143184</v>
          </cell>
          <cell r="B79" t="str">
            <v>76 ПУ-15</v>
          </cell>
          <cell r="C79" t="str">
            <v>17/2015</v>
          </cell>
          <cell r="D79" t="str">
            <v>ООО "ЭКОСПЕЦИНВЕСТ"</v>
          </cell>
          <cell r="E79">
            <v>42111</v>
          </cell>
          <cell r="F79">
            <v>42428</v>
          </cell>
          <cell r="G79">
            <v>33143184</v>
          </cell>
        </row>
        <row r="80">
          <cell r="A80">
            <v>3341397</v>
          </cell>
          <cell r="B80" t="str">
            <v>77 ПУ-15</v>
          </cell>
          <cell r="C80" t="str">
            <v>223-0&amp;04/156504/Д.060</v>
          </cell>
          <cell r="D80" t="str">
            <v>ПАО "КРИВОРОЖГАЗ"</v>
          </cell>
          <cell r="E80">
            <v>42149</v>
          </cell>
          <cell r="F80" t="str">
            <v>01.01.2015-31.12.2015</v>
          </cell>
          <cell r="G80">
            <v>3341397</v>
          </cell>
        </row>
        <row r="81">
          <cell r="A81">
            <v>24600348</v>
          </cell>
          <cell r="B81" t="str">
            <v>78 ПУ-15</v>
          </cell>
          <cell r="C81" t="str">
            <v>101-05-ТС</v>
          </cell>
          <cell r="D81" t="str">
            <v>ООО "Д.И.О.-Трейд Интернационал"</v>
          </cell>
          <cell r="E81">
            <v>42131</v>
          </cell>
          <cell r="F81">
            <v>42369</v>
          </cell>
          <cell r="G81">
            <v>24600348</v>
          </cell>
        </row>
        <row r="82">
          <cell r="A82">
            <v>31223828</v>
          </cell>
          <cell r="B82" t="str">
            <v>79 ПУ-15</v>
          </cell>
          <cell r="C82" t="str">
            <v>1368/Д</v>
          </cell>
          <cell r="D82" t="str">
            <v>ГП "Криворожский ЭТЦ ГОСГОРПРОМНАДЗОРА Украины"</v>
          </cell>
          <cell r="E82">
            <v>42172</v>
          </cell>
          <cell r="F82">
            <v>42369</v>
          </cell>
          <cell r="G82">
            <v>31223828</v>
          </cell>
        </row>
        <row r="83">
          <cell r="A83">
            <v>37271620</v>
          </cell>
          <cell r="B83" t="str">
            <v>80 ПУ-15</v>
          </cell>
          <cell r="C83" t="str">
            <v>112-15ГОК</v>
          </cell>
          <cell r="D83" t="str">
            <v>ООО "Первая сервисная компания"</v>
          </cell>
          <cell r="E83">
            <v>42177</v>
          </cell>
          <cell r="F83">
            <v>42369</v>
          </cell>
          <cell r="G83">
            <v>37271620</v>
          </cell>
        </row>
        <row r="84">
          <cell r="A84">
            <v>36053387</v>
          </cell>
          <cell r="B84" t="str">
            <v>81 ПУ-15</v>
          </cell>
          <cell r="C84" t="str">
            <v>113-15ГОК</v>
          </cell>
          <cell r="D84" t="str">
            <v>ООО "Весоизмерительные системы - Сервис"</v>
          </cell>
          <cell r="E84">
            <v>42177</v>
          </cell>
          <cell r="F84">
            <v>42369</v>
          </cell>
          <cell r="G84">
            <v>36053387</v>
          </cell>
        </row>
        <row r="85">
          <cell r="A85">
            <v>31550092</v>
          </cell>
          <cell r="B85" t="str">
            <v>82 ПУ-15</v>
          </cell>
          <cell r="C85" t="str">
            <v>127-15Д</v>
          </cell>
          <cell r="D85" t="str">
            <v>ООО "ПромТехДиагностика"</v>
          </cell>
          <cell r="E85">
            <v>42142</v>
          </cell>
          <cell r="F85">
            <v>42508</v>
          </cell>
          <cell r="G85">
            <v>31550092</v>
          </cell>
        </row>
        <row r="86">
          <cell r="A86">
            <v>32410771</v>
          </cell>
          <cell r="B86" t="str">
            <v>83 ПУ-15</v>
          </cell>
          <cell r="C86" t="str">
            <v>97</v>
          </cell>
          <cell r="D86" t="str">
            <v>КП "КРИВОРОЖАВТОТРАНС"</v>
          </cell>
          <cell r="E86">
            <v>42198</v>
          </cell>
          <cell r="F86">
            <v>42369</v>
          </cell>
          <cell r="G86">
            <v>32410771</v>
          </cell>
        </row>
        <row r="87">
          <cell r="A87">
            <v>38333682</v>
          </cell>
          <cell r="B87" t="str">
            <v>1ПТ-15</v>
          </cell>
          <cell r="C87" t="str">
            <v>12-14</v>
          </cell>
          <cell r="D87" t="str">
            <v>ООО ГЛУБУР-СЕРВИС</v>
          </cell>
          <cell r="E87">
            <v>41995</v>
          </cell>
          <cell r="F87">
            <v>42025</v>
          </cell>
          <cell r="G87">
            <v>38333682</v>
          </cell>
        </row>
        <row r="88">
          <cell r="A88">
            <v>37805868</v>
          </cell>
          <cell r="B88" t="str">
            <v>2ПТ-15</v>
          </cell>
          <cell r="C88" t="str">
            <v>51-14ГОК</v>
          </cell>
          <cell r="D88" t="str">
            <v>ООО "ИНТЕР ИНВЕСТ ГРУПП"</v>
          </cell>
          <cell r="E88">
            <v>41998</v>
          </cell>
          <cell r="F88">
            <v>42369</v>
          </cell>
          <cell r="G88">
            <v>37805868</v>
          </cell>
        </row>
        <row r="89">
          <cell r="A89">
            <v>30734801</v>
          </cell>
          <cell r="B89" t="str">
            <v>3ПТ-15</v>
          </cell>
          <cell r="C89" t="str">
            <v>1-15ГОК</v>
          </cell>
          <cell r="D89" t="str">
            <v>ООО ДИЗЕЛЬСЕРВИС</v>
          </cell>
          <cell r="E89">
            <v>42027</v>
          </cell>
          <cell r="F89">
            <v>42368</v>
          </cell>
          <cell r="G89">
            <v>30734801</v>
          </cell>
        </row>
        <row r="90">
          <cell r="A90">
            <v>37842936</v>
          </cell>
          <cell r="B90" t="str">
            <v>4ПТ-15</v>
          </cell>
          <cell r="C90" t="str">
            <v>3-15ГОК</v>
          </cell>
          <cell r="D90" t="str">
            <v>ООО ПФК "Евроресурс"</v>
          </cell>
          <cell r="E90">
            <v>42033</v>
          </cell>
          <cell r="F90">
            <v>42369</v>
          </cell>
          <cell r="G90">
            <v>37842936</v>
          </cell>
        </row>
        <row r="91">
          <cell r="A91">
            <v>31852954</v>
          </cell>
          <cell r="B91" t="str">
            <v>5ПТ-15</v>
          </cell>
          <cell r="C91" t="str">
            <v>1/1-15ГОК</v>
          </cell>
          <cell r="D91" t="str">
            <v>ООО СП ЮКОЙЛ</v>
          </cell>
          <cell r="E91">
            <v>42026</v>
          </cell>
          <cell r="F91">
            <v>42369</v>
          </cell>
          <cell r="G91">
            <v>31852954</v>
          </cell>
        </row>
        <row r="92">
          <cell r="A92">
            <v>36729577</v>
          </cell>
          <cell r="B92" t="str">
            <v>6ПТ-15</v>
          </cell>
          <cell r="C92" t="str">
            <v>2212-1</v>
          </cell>
          <cell r="D92" t="str">
            <v>ООО "РЕМСПЕЦМАШ-СЕРВИС"</v>
          </cell>
          <cell r="E92">
            <v>41981</v>
          </cell>
          <cell r="F92">
            <v>42217</v>
          </cell>
          <cell r="G92">
            <v>36729577</v>
          </cell>
        </row>
        <row r="93">
          <cell r="A93">
            <v>30499156</v>
          </cell>
          <cell r="B93" t="str">
            <v>7ПТ-15</v>
          </cell>
          <cell r="C93" t="str">
            <v>6-15ГОК</v>
          </cell>
          <cell r="D93" t="str">
            <v>ЧП "КВАДРАТ"</v>
          </cell>
          <cell r="E93">
            <v>42041</v>
          </cell>
          <cell r="F93">
            <v>42401</v>
          </cell>
          <cell r="G93">
            <v>30499156</v>
          </cell>
        </row>
        <row r="94">
          <cell r="A94">
            <v>25332714</v>
          </cell>
          <cell r="B94" t="str">
            <v>8ПТ-15</v>
          </cell>
          <cell r="C94" t="str">
            <v>ТК027-15П</v>
          </cell>
          <cell r="D94" t="str">
            <v>ЧАО "КОРУМ УКРАИНА"</v>
          </cell>
          <cell r="E94">
            <v>42037</v>
          </cell>
          <cell r="F94">
            <v>42369</v>
          </cell>
          <cell r="G94">
            <v>25332714</v>
          </cell>
        </row>
        <row r="95">
          <cell r="A95">
            <v>444932</v>
          </cell>
          <cell r="B95" t="str">
            <v>9ПТ-15</v>
          </cell>
          <cell r="C95" t="str">
            <v>25/15М/пр</v>
          </cell>
          <cell r="D95" t="str">
            <v>ЧАО "Криворожский гормолокозавод №1"</v>
          </cell>
          <cell r="E95">
            <v>42037</v>
          </cell>
          <cell r="F95">
            <v>42369</v>
          </cell>
          <cell r="G95">
            <v>444932</v>
          </cell>
        </row>
        <row r="96">
          <cell r="A96">
            <v>38255395</v>
          </cell>
          <cell r="B96" t="str">
            <v>10ПТ-15</v>
          </cell>
          <cell r="C96" t="str">
            <v>8-15ГОК</v>
          </cell>
          <cell r="D96" t="str">
            <v>ООО "ПРОМТЕХСВАРКА"</v>
          </cell>
          <cell r="E96">
            <v>42048</v>
          </cell>
          <cell r="F96" t="str">
            <v>01.02.2015-19.02.2016</v>
          </cell>
          <cell r="G96">
            <v>38255395</v>
          </cell>
        </row>
        <row r="97">
          <cell r="A97">
            <v>38199844</v>
          </cell>
          <cell r="B97" t="str">
            <v>11ПТ-15</v>
          </cell>
          <cell r="C97" t="str">
            <v>10-15ГОК</v>
          </cell>
          <cell r="D97" t="str">
            <v>ЧП "КОМПАНИЯ ИНТЕРПРОМ"</v>
          </cell>
          <cell r="E97">
            <v>42048</v>
          </cell>
          <cell r="F97">
            <v>42413</v>
          </cell>
          <cell r="G97">
            <v>38199844</v>
          </cell>
        </row>
        <row r="98">
          <cell r="A98">
            <v>24316073</v>
          </cell>
          <cell r="B98" t="str">
            <v>12ПТ-15</v>
          </cell>
          <cell r="C98" t="str">
            <v>52-14ГОК</v>
          </cell>
          <cell r="D98" t="str">
            <v>ООО "ПАРАЛЛЕЛЬ-М ЛТД"</v>
          </cell>
          <cell r="E98">
            <v>41999</v>
          </cell>
          <cell r="F98">
            <v>42369</v>
          </cell>
          <cell r="G98">
            <v>24316073</v>
          </cell>
        </row>
        <row r="99">
          <cell r="A99" t="str">
            <v>33759310</v>
          </cell>
          <cell r="B99" t="str">
            <v>13ПТ-15</v>
          </cell>
          <cell r="C99" t="str">
            <v>20-15ГОК</v>
          </cell>
          <cell r="D99" t="str">
            <v>ООО "КРИВБАСЦВЕТПЛАВ"</v>
          </cell>
          <cell r="E99">
            <v>42054</v>
          </cell>
          <cell r="F99">
            <v>42401</v>
          </cell>
          <cell r="G99" t="str">
            <v>33759310</v>
          </cell>
        </row>
        <row r="100">
          <cell r="A100">
            <v>32365436</v>
          </cell>
          <cell r="B100" t="str">
            <v>14ПТ-15</v>
          </cell>
          <cell r="C100" t="str">
            <v>5-15ГОК</v>
          </cell>
          <cell r="D100" t="str">
            <v>ООО "ТОГРОВЫЙ ДОМ АГРИНОЛ"</v>
          </cell>
          <cell r="E100">
            <v>42041</v>
          </cell>
          <cell r="F100">
            <v>42369</v>
          </cell>
          <cell r="G100">
            <v>32365436</v>
          </cell>
        </row>
        <row r="101">
          <cell r="A101">
            <v>5511952</v>
          </cell>
          <cell r="B101" t="str">
            <v>15ПТ-15</v>
          </cell>
          <cell r="C101" t="str">
            <v>4-15ГОК</v>
          </cell>
          <cell r="D101" t="str">
            <v>ООО "Днепропетровская фабрика нетканых материалов"</v>
          </cell>
          <cell r="E101">
            <v>42041</v>
          </cell>
          <cell r="F101">
            <v>42037</v>
          </cell>
          <cell r="G101">
            <v>5511952</v>
          </cell>
        </row>
        <row r="102">
          <cell r="A102">
            <v>33856065</v>
          </cell>
          <cell r="B102" t="str">
            <v>16ПТ-15</v>
          </cell>
          <cell r="C102" t="str">
            <v>9-15ГОК</v>
          </cell>
          <cell r="D102" t="str">
            <v>ООО НПП "ВэлдинТэк"</v>
          </cell>
          <cell r="E102">
            <v>42048</v>
          </cell>
          <cell r="F102" t="str">
            <v>01.02.2015-19.02.2016</v>
          </cell>
          <cell r="G102">
            <v>33856065</v>
          </cell>
        </row>
        <row r="103">
          <cell r="A103">
            <v>37071386</v>
          </cell>
          <cell r="B103" t="str">
            <v>17ПТ-15</v>
          </cell>
          <cell r="C103" t="str">
            <v>0054/2015</v>
          </cell>
          <cell r="D103" t="str">
            <v>ООО "Торгово промышленная группа Алвис"</v>
          </cell>
          <cell r="E103">
            <v>42058</v>
          </cell>
          <cell r="F103">
            <v>42423</v>
          </cell>
          <cell r="G103">
            <v>37071386</v>
          </cell>
        </row>
        <row r="104">
          <cell r="A104">
            <v>2789801558</v>
          </cell>
          <cell r="B104" t="str">
            <v>18ПТ-15</v>
          </cell>
          <cell r="C104" t="str">
            <v>27-15ГОК</v>
          </cell>
          <cell r="D104" t="str">
            <v>ФЛП Бердник С.А.</v>
          </cell>
          <cell r="E104">
            <v>42061</v>
          </cell>
          <cell r="F104">
            <v>42369</v>
          </cell>
          <cell r="G104">
            <v>2789801558</v>
          </cell>
        </row>
        <row r="105">
          <cell r="A105">
            <v>30105738</v>
          </cell>
          <cell r="B105" t="str">
            <v>19ПТ-15</v>
          </cell>
          <cell r="C105" t="str">
            <v>23-15ГОК</v>
          </cell>
          <cell r="D105" t="str">
            <v>ООО "МИК"</v>
          </cell>
          <cell r="E105">
            <v>42055</v>
          </cell>
          <cell r="F105">
            <v>42420</v>
          </cell>
          <cell r="G105">
            <v>30105738</v>
          </cell>
        </row>
        <row r="106">
          <cell r="A106">
            <v>23098355</v>
          </cell>
          <cell r="B106" t="str">
            <v>20ПТ-15</v>
          </cell>
          <cell r="C106" t="str">
            <v>24/1-15ГОК</v>
          </cell>
          <cell r="D106" t="str">
            <v>ЧП "ИНТЕРЦЕНТР"</v>
          </cell>
          <cell r="E106">
            <v>42058</v>
          </cell>
          <cell r="F106">
            <v>42369</v>
          </cell>
          <cell r="G106">
            <v>23098355</v>
          </cell>
        </row>
        <row r="107">
          <cell r="A107">
            <v>36465159</v>
          </cell>
          <cell r="B107" t="str">
            <v>21ПТ-15</v>
          </cell>
          <cell r="C107" t="str">
            <v>34-15ГОК</v>
          </cell>
          <cell r="D107" t="str">
            <v>ООО "АЭРЛАЙН"</v>
          </cell>
          <cell r="E107">
            <v>42069</v>
          </cell>
          <cell r="F107">
            <v>42401</v>
          </cell>
          <cell r="G107">
            <v>36465159</v>
          </cell>
        </row>
        <row r="108">
          <cell r="A108">
            <v>35897466</v>
          </cell>
          <cell r="B108" t="str">
            <v>22ПТ-15</v>
          </cell>
          <cell r="C108" t="str">
            <v>31-15ГОК</v>
          </cell>
          <cell r="D108" t="str">
            <v>ООО "Прометей II"</v>
          </cell>
          <cell r="E108">
            <v>42069</v>
          </cell>
          <cell r="F108">
            <v>42435</v>
          </cell>
          <cell r="G108">
            <v>35897466</v>
          </cell>
        </row>
        <row r="109">
          <cell r="A109">
            <v>36247230</v>
          </cell>
          <cell r="B109" t="str">
            <v>23ПТ-15</v>
          </cell>
          <cell r="C109" t="str">
            <v>38-15ГОК</v>
          </cell>
          <cell r="D109" t="str">
            <v>ООО "НПО БАСТИОН"</v>
          </cell>
          <cell r="E109">
            <v>42069</v>
          </cell>
          <cell r="F109">
            <v>42435</v>
          </cell>
          <cell r="G109">
            <v>36247230</v>
          </cell>
        </row>
        <row r="110">
          <cell r="A110">
            <v>38385683</v>
          </cell>
          <cell r="B110" t="str">
            <v>24ПТ-15</v>
          </cell>
          <cell r="C110" t="str">
            <v>37-15ГОК</v>
          </cell>
          <cell r="D110" t="str">
            <v xml:space="preserve">ООО "ФИРМА РОМАС" </v>
          </cell>
          <cell r="E110">
            <v>42061</v>
          </cell>
          <cell r="F110">
            <v>42426</v>
          </cell>
          <cell r="G110">
            <v>38385683</v>
          </cell>
        </row>
        <row r="111">
          <cell r="A111">
            <v>32410991</v>
          </cell>
          <cell r="B111" t="str">
            <v>25ПТ-15</v>
          </cell>
          <cell r="C111" t="str">
            <v>24-15ГОК</v>
          </cell>
          <cell r="D111" t="str">
            <v>ООО "Кривбасс-Белаз-Сервис СП"</v>
          </cell>
          <cell r="E111">
            <v>42058</v>
          </cell>
          <cell r="F111">
            <v>42369</v>
          </cell>
          <cell r="G111">
            <v>32410991</v>
          </cell>
        </row>
        <row r="112">
          <cell r="A112">
            <v>36876283</v>
          </cell>
          <cell r="B112" t="str">
            <v>26ПТ-15</v>
          </cell>
          <cell r="C112" t="str">
            <v>35-15ГОК</v>
          </cell>
          <cell r="D112" t="str">
            <v>ООО "ФОРЕСТ-СТРОЙЭКСПОРТ"</v>
          </cell>
          <cell r="E112">
            <v>42069</v>
          </cell>
          <cell r="F112">
            <v>42402</v>
          </cell>
          <cell r="G112">
            <v>36876283</v>
          </cell>
        </row>
        <row r="113">
          <cell r="A113">
            <v>32463645</v>
          </cell>
          <cell r="B113" t="str">
            <v>27ПТ-15</v>
          </cell>
          <cell r="C113" t="str">
            <v>22-15ГОК</v>
          </cell>
          <cell r="D113" t="str">
            <v>ООО "Торговый дом -Светлотехника"</v>
          </cell>
          <cell r="E113">
            <v>42054</v>
          </cell>
          <cell r="F113">
            <v>42419</v>
          </cell>
          <cell r="G113">
            <v>32463645</v>
          </cell>
        </row>
        <row r="114">
          <cell r="A114">
            <v>19428574</v>
          </cell>
          <cell r="B114" t="str">
            <v>28ПТ-15</v>
          </cell>
          <cell r="C114" t="str">
            <v>2-15ГОК</v>
          </cell>
          <cell r="D114" t="str">
            <v>ООО ПКФ "ВИТЛЮС"</v>
          </cell>
          <cell r="E114">
            <v>42027</v>
          </cell>
          <cell r="F114" t="str">
            <v>30.01.2015-31.12.2015</v>
          </cell>
          <cell r="G114">
            <v>19428574</v>
          </cell>
        </row>
        <row r="115">
          <cell r="A115">
            <v>36220863</v>
          </cell>
          <cell r="B115" t="str">
            <v>29ПТ-15</v>
          </cell>
          <cell r="C115" t="str">
            <v>25./02.-.2015</v>
          </cell>
          <cell r="D115" t="str">
            <v>ООО "КРИВБАССПОДШИПНИК"</v>
          </cell>
          <cell r="E115">
            <v>42060</v>
          </cell>
          <cell r="F115">
            <v>42369</v>
          </cell>
          <cell r="G115">
            <v>36220863</v>
          </cell>
        </row>
        <row r="116">
          <cell r="A116">
            <v>33320092</v>
          </cell>
          <cell r="B116" t="str">
            <v>30ПТ-15</v>
          </cell>
          <cell r="C116" t="str">
            <v>43-15ГОК</v>
          </cell>
          <cell r="D116" t="str">
            <v>ООО "ИНВЕНТ ГРУПП"</v>
          </cell>
          <cell r="E116">
            <v>42083</v>
          </cell>
          <cell r="F116">
            <v>42369</v>
          </cell>
          <cell r="G116">
            <v>33320092</v>
          </cell>
        </row>
        <row r="117">
          <cell r="A117">
            <v>152359</v>
          </cell>
          <cell r="B117" t="str">
            <v>31ПТ-15</v>
          </cell>
          <cell r="C117" t="str">
            <v>46-15ГОК</v>
          </cell>
          <cell r="D117" t="str">
            <v>ЧАО "БЕРТИ"</v>
          </cell>
          <cell r="E117">
            <v>42090</v>
          </cell>
          <cell r="F117">
            <v>42064</v>
          </cell>
          <cell r="G117">
            <v>152359</v>
          </cell>
        </row>
        <row r="118">
          <cell r="A118">
            <v>33265524</v>
          </cell>
          <cell r="B118" t="str">
            <v>32ПТ-15</v>
          </cell>
          <cell r="C118" t="str">
            <v>23./.02./.15</v>
          </cell>
          <cell r="D118" t="str">
            <v>ООО "ПОДШИПНИК ГРУПП"</v>
          </cell>
          <cell r="E118">
            <v>42058</v>
          </cell>
          <cell r="F118">
            <v>42369</v>
          </cell>
          <cell r="G118">
            <v>33265524</v>
          </cell>
        </row>
        <row r="119">
          <cell r="A119">
            <v>33109363</v>
          </cell>
          <cell r="B119" t="str">
            <v>33ПТ-15</v>
          </cell>
          <cell r="C119" t="str">
            <v>44/1-15ГОК</v>
          </cell>
          <cell r="D119" t="str">
            <v>ООО "Днепропетровский автоцентр МАЗ"</v>
          </cell>
          <cell r="E119">
            <v>42087</v>
          </cell>
          <cell r="F119" t="str">
            <v>14.03.2015-31.12.2015</v>
          </cell>
          <cell r="G119">
            <v>33109363</v>
          </cell>
        </row>
        <row r="120">
          <cell r="A120">
            <v>38673668</v>
          </cell>
          <cell r="B120" t="str">
            <v>34ПТ-15</v>
          </cell>
          <cell r="C120" t="str">
            <v>36-15ГОК/940</v>
          </cell>
          <cell r="D120" t="str">
            <v>ООО "Метинвест-МРМЗ"</v>
          </cell>
          <cell r="E120">
            <v>42069</v>
          </cell>
          <cell r="F120">
            <v>42435</v>
          </cell>
          <cell r="G120">
            <v>38673668</v>
          </cell>
        </row>
        <row r="121">
          <cell r="A121">
            <v>20198843</v>
          </cell>
          <cell r="B121" t="str">
            <v>35ПТ-15</v>
          </cell>
          <cell r="C121" t="str">
            <v>49/1-15ГОК</v>
          </cell>
          <cell r="D121" t="str">
            <v>ООО "ФРЕГАТ"</v>
          </cell>
          <cell r="E121">
            <v>42093</v>
          </cell>
          <cell r="F121">
            <v>42369</v>
          </cell>
          <cell r="G121">
            <v>20198843</v>
          </cell>
        </row>
        <row r="122">
          <cell r="A122">
            <v>38231531</v>
          </cell>
          <cell r="B122" t="str">
            <v>36ПТ-15</v>
          </cell>
          <cell r="C122" t="str">
            <v>45-15ГОК</v>
          </cell>
          <cell r="D122" t="str">
            <v>ООО "ПРОМЗАЩИТА Н"</v>
          </cell>
          <cell r="E122">
            <v>42090</v>
          </cell>
          <cell r="F122">
            <v>42461</v>
          </cell>
          <cell r="G122">
            <v>38231531</v>
          </cell>
        </row>
        <row r="123">
          <cell r="A123">
            <v>36607326</v>
          </cell>
          <cell r="B123" t="str">
            <v>37ПТ-15</v>
          </cell>
          <cell r="C123" t="str">
            <v>62/1-15ГОК</v>
          </cell>
          <cell r="D123" t="str">
            <v>ООО "ЭЛЕКТРОНТЕХСЕРВИС"</v>
          </cell>
          <cell r="E123">
            <v>42102</v>
          </cell>
          <cell r="F123">
            <v>42369</v>
          </cell>
          <cell r="G123">
            <v>36607326</v>
          </cell>
        </row>
        <row r="124">
          <cell r="A124">
            <v>37196177</v>
          </cell>
          <cell r="B124" t="str">
            <v>38ПТ-15</v>
          </cell>
          <cell r="C124" t="str">
            <v>44/2-15ГОК</v>
          </cell>
          <cell r="D124" t="str">
            <v>ЧП "ТОПАВТОТРЕЙД"</v>
          </cell>
          <cell r="E124">
            <v>42087</v>
          </cell>
          <cell r="F124">
            <v>42369</v>
          </cell>
          <cell r="G124">
            <v>37196177</v>
          </cell>
        </row>
        <row r="125">
          <cell r="A125">
            <v>20240798</v>
          </cell>
          <cell r="B125" t="str">
            <v>39ПТ-15</v>
          </cell>
          <cell r="C125" t="str">
            <v>58-15ГОК</v>
          </cell>
          <cell r="D125" t="str">
            <v>ЧП "БВИ"</v>
          </cell>
          <cell r="E125">
            <v>42096</v>
          </cell>
          <cell r="F125">
            <v>42454</v>
          </cell>
          <cell r="G125">
            <v>20240798</v>
          </cell>
        </row>
        <row r="126">
          <cell r="A126">
            <v>32264980</v>
          </cell>
          <cell r="B126" t="str">
            <v>40ПТ-15</v>
          </cell>
          <cell r="C126" t="str">
            <v>59-15ГОК</v>
          </cell>
          <cell r="D126" t="str">
            <v>ООО "НПП ИНТОР"</v>
          </cell>
          <cell r="E126">
            <v>42096</v>
          </cell>
          <cell r="F126">
            <v>42461</v>
          </cell>
          <cell r="G126">
            <v>32264980</v>
          </cell>
        </row>
        <row r="127">
          <cell r="A127">
            <v>33717265</v>
          </cell>
          <cell r="B127" t="str">
            <v>41ПТ-15</v>
          </cell>
          <cell r="C127" t="str">
            <v>62-15ГОК</v>
          </cell>
          <cell r="D127" t="str">
            <v>ООО "ПАЙПСИСТЕМ"</v>
          </cell>
          <cell r="E127">
            <v>42100</v>
          </cell>
          <cell r="F127">
            <v>42466</v>
          </cell>
          <cell r="G127">
            <v>33717265</v>
          </cell>
        </row>
        <row r="128">
          <cell r="A128">
            <v>34409800</v>
          </cell>
          <cell r="B128" t="str">
            <v>42ПТ-15</v>
          </cell>
          <cell r="C128" t="str">
            <v>51-15ГОК</v>
          </cell>
          <cell r="D128" t="str">
            <v>ООО "ТОРГОВЫЙ ДОМ РТД"</v>
          </cell>
          <cell r="E128">
            <v>42096</v>
          </cell>
          <cell r="F128">
            <v>42462</v>
          </cell>
          <cell r="G128">
            <v>34409800</v>
          </cell>
        </row>
        <row r="129">
          <cell r="A129">
            <v>31945967</v>
          </cell>
          <cell r="B129" t="str">
            <v>43ПТ-15</v>
          </cell>
          <cell r="C129" t="str">
            <v>49-15ГОК</v>
          </cell>
          <cell r="D129" t="str">
            <v>ООО "ГИДРОФИЛЬТР"</v>
          </cell>
          <cell r="E129">
            <v>42090</v>
          </cell>
          <cell r="F129">
            <v>42461</v>
          </cell>
          <cell r="G129">
            <v>31945967</v>
          </cell>
        </row>
        <row r="130">
          <cell r="A130">
            <v>31037821</v>
          </cell>
          <cell r="B130" t="str">
            <v>44ПТ-15</v>
          </cell>
          <cell r="C130" t="str">
            <v>46/1-15ГОК</v>
          </cell>
          <cell r="D130" t="str">
            <v>ООО "НИИПТМАШ-ОПЫТНЫЙ ЗАВОД"</v>
          </cell>
          <cell r="E130">
            <v>42090</v>
          </cell>
          <cell r="F130" t="str">
            <v>30.03.2015-01.04.2016</v>
          </cell>
          <cell r="G130">
            <v>31037821</v>
          </cell>
        </row>
        <row r="131">
          <cell r="A131">
            <v>38922743</v>
          </cell>
          <cell r="B131" t="str">
            <v>45ПТ-15</v>
          </cell>
          <cell r="C131" t="str">
            <v>76-15ГОК</v>
          </cell>
          <cell r="D131" t="str">
            <v>ООО "ТКМ МЕТИЗ"</v>
          </cell>
          <cell r="E131">
            <v>42115</v>
          </cell>
          <cell r="F131">
            <v>42481</v>
          </cell>
          <cell r="G131">
            <v>38922743</v>
          </cell>
        </row>
        <row r="132">
          <cell r="A132">
            <v>38461706</v>
          </cell>
          <cell r="B132" t="str">
            <v>46ПТ-15</v>
          </cell>
          <cell r="C132" t="str">
            <v>48-15ГОК</v>
          </cell>
          <cell r="D132" t="str">
            <v>ООО "АККУМПРОМ"</v>
          </cell>
          <cell r="E132">
            <v>42090</v>
          </cell>
          <cell r="F132">
            <v>42456</v>
          </cell>
          <cell r="G132">
            <v>38461706</v>
          </cell>
        </row>
        <row r="133">
          <cell r="A133">
            <v>13436070</v>
          </cell>
          <cell r="B133" t="str">
            <v>47ПТ-15</v>
          </cell>
          <cell r="C133" t="str">
            <v>50-15ГОК</v>
          </cell>
          <cell r="D133" t="str">
            <v>ООО "ЦТО КВАРЦ"</v>
          </cell>
          <cell r="E133">
            <v>42096</v>
          </cell>
          <cell r="F133">
            <v>42462</v>
          </cell>
          <cell r="G133">
            <v>13436070</v>
          </cell>
        </row>
        <row r="134">
          <cell r="A134" t="str">
            <v>77871463</v>
          </cell>
          <cell r="B134" t="str">
            <v>48ПТ-15</v>
          </cell>
          <cell r="C134" t="str">
            <v>75-15ГОК</v>
          </cell>
          <cell r="D134" t="str">
            <v>ФЛП Булавский А.Б.</v>
          </cell>
          <cell r="E134">
            <v>42115</v>
          </cell>
          <cell r="F134">
            <v>42461</v>
          </cell>
          <cell r="G134" t="str">
            <v>77871463</v>
          </cell>
        </row>
        <row r="135">
          <cell r="A135">
            <v>204607</v>
          </cell>
          <cell r="B135" t="str">
            <v>49ПТ-15</v>
          </cell>
          <cell r="C135" t="str">
            <v>60-15ГОК</v>
          </cell>
          <cell r="D135" t="str">
            <v>ПАО "Криворожский суриковый завод"</v>
          </cell>
          <cell r="E135">
            <v>42100</v>
          </cell>
          <cell r="F135">
            <v>42465</v>
          </cell>
          <cell r="G135">
            <v>204607</v>
          </cell>
        </row>
        <row r="136">
          <cell r="A136">
            <v>30932187</v>
          </cell>
          <cell r="B136" t="str">
            <v>50ПТ-15</v>
          </cell>
          <cell r="C136" t="str">
            <v>63-15ГОК</v>
          </cell>
          <cell r="D136" t="str">
            <v>ООО "ТЕХАСПЕКТ"</v>
          </cell>
          <cell r="E136">
            <v>42104</v>
          </cell>
          <cell r="F136">
            <v>42470</v>
          </cell>
          <cell r="G136">
            <v>30932187</v>
          </cell>
        </row>
        <row r="137">
          <cell r="A137">
            <v>32036829</v>
          </cell>
          <cell r="B137" t="str">
            <v>51ПТ-15</v>
          </cell>
          <cell r="C137" t="str">
            <v>КГП-137553/02/15</v>
          </cell>
          <cell r="D137" t="str">
            <v>ООО "МЕТИНВЕСТ-СМЦ"</v>
          </cell>
          <cell r="E137">
            <v>42051</v>
          </cell>
          <cell r="F137">
            <v>42369</v>
          </cell>
          <cell r="G137">
            <v>32036829</v>
          </cell>
        </row>
        <row r="138">
          <cell r="A138">
            <v>38740236</v>
          </cell>
          <cell r="B138" t="str">
            <v>52ПТ-15</v>
          </cell>
          <cell r="C138" t="str">
            <v>74-15ГОК</v>
          </cell>
          <cell r="D138" t="str">
            <v>ООО "НОВОКАХОВСКИЙ МЕХАНОСБОРОЧНЫЙ ЗАВОД"</v>
          </cell>
          <cell r="E138">
            <v>42115</v>
          </cell>
          <cell r="F138">
            <v>42481</v>
          </cell>
          <cell r="G138">
            <v>38740236</v>
          </cell>
        </row>
        <row r="139">
          <cell r="A139">
            <v>35230100</v>
          </cell>
          <cell r="B139" t="str">
            <v>53ПТ-15</v>
          </cell>
          <cell r="C139" t="str">
            <v>19-15ГОК</v>
          </cell>
          <cell r="D139" t="str">
            <v>ООО "Электроимпульс"</v>
          </cell>
          <cell r="E139">
            <v>42054</v>
          </cell>
          <cell r="F139">
            <v>42419</v>
          </cell>
          <cell r="G139">
            <v>35230100</v>
          </cell>
        </row>
        <row r="140">
          <cell r="A140">
            <v>30643353</v>
          </cell>
          <cell r="B140" t="str">
            <v>54ПТ-15</v>
          </cell>
          <cell r="C140" t="str">
            <v>84-15ГОК</v>
          </cell>
          <cell r="D140" t="str">
            <v>ООО "ЦЕНТР-ПРИНТ"</v>
          </cell>
          <cell r="E140">
            <v>42121</v>
          </cell>
          <cell r="F140">
            <v>42487</v>
          </cell>
          <cell r="G140">
            <v>30643353</v>
          </cell>
        </row>
        <row r="141">
          <cell r="A141">
            <v>30299519</v>
          </cell>
          <cell r="B141" t="str">
            <v>55ПТ-15</v>
          </cell>
          <cell r="C141" t="str">
            <v>78-15ГОК</v>
          </cell>
          <cell r="D141" t="str">
            <v>ООО "ИНФ "РЕМТЕХГАЗ"</v>
          </cell>
          <cell r="E141">
            <v>42115</v>
          </cell>
          <cell r="F141">
            <v>42481</v>
          </cell>
          <cell r="G141">
            <v>30299519</v>
          </cell>
        </row>
        <row r="142">
          <cell r="A142">
            <v>37665111</v>
          </cell>
          <cell r="B142" t="str">
            <v>56ПТ-15</v>
          </cell>
          <cell r="C142" t="str">
            <v>83-15ГОК</v>
          </cell>
          <cell r="D142" t="str">
            <v>ООО "ЗИРКА-21"</v>
          </cell>
          <cell r="E142">
            <v>42121</v>
          </cell>
          <cell r="F142">
            <v>42487</v>
          </cell>
          <cell r="G142">
            <v>37665111</v>
          </cell>
        </row>
        <row r="143">
          <cell r="A143">
            <v>31123119</v>
          </cell>
          <cell r="B143" t="str">
            <v>57ПТ-15</v>
          </cell>
          <cell r="C143" t="str">
            <v>85-15ГОК</v>
          </cell>
          <cell r="D143" t="str">
            <v>ЧП "НВЦ-Лидер"</v>
          </cell>
          <cell r="E143">
            <v>42121</v>
          </cell>
          <cell r="F143">
            <v>42487</v>
          </cell>
          <cell r="G143">
            <v>31123119</v>
          </cell>
        </row>
        <row r="144">
          <cell r="A144">
            <v>31223849</v>
          </cell>
          <cell r="B144" t="str">
            <v>58ПТ-15</v>
          </cell>
          <cell r="C144" t="str">
            <v>89-15ГОК</v>
          </cell>
          <cell r="D144" t="str">
            <v>ООО "УКРИНДУСТРИЯ"</v>
          </cell>
          <cell r="E144">
            <v>42121</v>
          </cell>
          <cell r="F144">
            <v>42487</v>
          </cell>
          <cell r="G144">
            <v>31223849</v>
          </cell>
        </row>
        <row r="145">
          <cell r="A145">
            <v>26209430</v>
          </cell>
          <cell r="B145" t="str">
            <v>59ПТ-15</v>
          </cell>
          <cell r="C145" t="str">
            <v>177/КР</v>
          </cell>
          <cell r="D145" t="str">
            <v>ЧАО "СТАЛЬКАНАТ-СИЛУР"</v>
          </cell>
          <cell r="E145">
            <v>42037</v>
          </cell>
          <cell r="F145">
            <v>42735</v>
          </cell>
          <cell r="G145">
            <v>26209430</v>
          </cell>
        </row>
        <row r="146">
          <cell r="A146">
            <v>33109845</v>
          </cell>
          <cell r="B146" t="str">
            <v>60ПТ-15</v>
          </cell>
          <cell r="C146" t="str">
            <v>27./.02-15./.02Т</v>
          </cell>
          <cell r="D146" t="str">
            <v>ООО "ДОН-ТЕРМИНАЛ"</v>
          </cell>
          <cell r="E146">
            <v>42062</v>
          </cell>
          <cell r="F146">
            <v>42369</v>
          </cell>
          <cell r="G146">
            <v>33109845</v>
          </cell>
        </row>
        <row r="147">
          <cell r="A147">
            <v>13316911</v>
          </cell>
          <cell r="B147" t="str">
            <v>61ПТ-15</v>
          </cell>
          <cell r="C147" t="str">
            <v>62/2-15ГОК</v>
          </cell>
          <cell r="D147" t="str">
            <v>ЧП ЧПКФ "АННА"</v>
          </cell>
          <cell r="E147">
            <v>42103</v>
          </cell>
          <cell r="F147">
            <v>42369</v>
          </cell>
          <cell r="G147">
            <v>13316911</v>
          </cell>
        </row>
        <row r="148">
          <cell r="A148">
            <v>36246614</v>
          </cell>
          <cell r="B148" t="str">
            <v>62ПТ-15</v>
          </cell>
          <cell r="C148" t="str">
            <v>61-15ГОК</v>
          </cell>
          <cell r="D148" t="str">
            <v>ООО ТД "АРМАТУРА УКРАИНЫ"</v>
          </cell>
          <cell r="E148">
            <v>42100</v>
          </cell>
          <cell r="F148">
            <v>42099</v>
          </cell>
          <cell r="G148">
            <v>36246614</v>
          </cell>
        </row>
        <row r="149">
          <cell r="A149">
            <v>33873782</v>
          </cell>
          <cell r="B149" t="str">
            <v>63ПТ-15</v>
          </cell>
          <cell r="C149" t="str">
            <v>79-15ГОК</v>
          </cell>
          <cell r="D149" t="str">
            <v>ООО "Кривбасспромоборудование"</v>
          </cell>
          <cell r="E149">
            <v>42115</v>
          </cell>
          <cell r="F149">
            <v>42061</v>
          </cell>
          <cell r="G149">
            <v>33873782</v>
          </cell>
        </row>
        <row r="150">
          <cell r="A150">
            <v>33759085</v>
          </cell>
          <cell r="B150" t="str">
            <v>64ПТ-15</v>
          </cell>
          <cell r="C150" t="str">
            <v>93-15ГОК</v>
          </cell>
          <cell r="D150" t="str">
            <v>ООО "ЛИНКСЕРВИС"</v>
          </cell>
          <cell r="E150">
            <v>42129</v>
          </cell>
          <cell r="F150">
            <v>42480</v>
          </cell>
          <cell r="G150">
            <v>33759085</v>
          </cell>
        </row>
        <row r="151">
          <cell r="A151">
            <v>35928576</v>
          </cell>
          <cell r="B151" t="str">
            <v>65ПТ-15</v>
          </cell>
          <cell r="C151" t="str">
            <v>97-15ГОК</v>
          </cell>
          <cell r="D151" t="str">
            <v>ООО "НПП АДАМАНТ"</v>
          </cell>
          <cell r="E151">
            <v>42136</v>
          </cell>
          <cell r="F151">
            <v>42502</v>
          </cell>
          <cell r="G151">
            <v>35928576</v>
          </cell>
        </row>
        <row r="152">
          <cell r="A152">
            <v>36029113</v>
          </cell>
          <cell r="B152" t="str">
            <v>66ПТ-15</v>
          </cell>
          <cell r="C152" t="str">
            <v>55-15ГОК</v>
          </cell>
          <cell r="D152" t="str">
            <v>ООО "ДЭТ-ЮА"</v>
          </cell>
          <cell r="E152">
            <v>42096</v>
          </cell>
          <cell r="F152">
            <v>42462</v>
          </cell>
          <cell r="G152">
            <v>36029113</v>
          </cell>
        </row>
        <row r="153">
          <cell r="A153">
            <v>32242911</v>
          </cell>
          <cell r="B153" t="str">
            <v>67ПТ-15</v>
          </cell>
          <cell r="C153" t="str">
            <v>81-15ГОК</v>
          </cell>
          <cell r="D153" t="str">
            <v>ООО "ИНДУСТРИЯ ИНВЕСТ"</v>
          </cell>
          <cell r="E153">
            <v>42115</v>
          </cell>
          <cell r="F153">
            <v>42481</v>
          </cell>
          <cell r="G153">
            <v>32242911</v>
          </cell>
        </row>
        <row r="154">
          <cell r="A154">
            <v>36441363</v>
          </cell>
          <cell r="B154" t="str">
            <v>68ПТ-15</v>
          </cell>
          <cell r="C154" t="str">
            <v>92-15ГОК</v>
          </cell>
          <cell r="D154" t="str">
            <v>ООО "КОМПАНИЯ ПЛАТИНУМ"</v>
          </cell>
          <cell r="E154">
            <v>42129</v>
          </cell>
          <cell r="F154">
            <v>42495</v>
          </cell>
          <cell r="G154">
            <v>36441363</v>
          </cell>
        </row>
        <row r="155">
          <cell r="A155">
            <v>35571158</v>
          </cell>
          <cell r="B155" t="str">
            <v>69ПТ-15</v>
          </cell>
          <cell r="C155" t="str">
            <v>56-15ГОК</v>
          </cell>
          <cell r="D155" t="str">
            <v>ООО "СПЕЦШИНА"</v>
          </cell>
          <cell r="E155">
            <v>42096</v>
          </cell>
          <cell r="F155">
            <v>42369</v>
          </cell>
          <cell r="G155">
            <v>35571158</v>
          </cell>
        </row>
        <row r="156">
          <cell r="A156">
            <v>2799400117</v>
          </cell>
          <cell r="B156" t="str">
            <v>70ПТ-15</v>
          </cell>
          <cell r="C156" t="str">
            <v>70-15ГОК</v>
          </cell>
          <cell r="D156" t="str">
            <v>СПД Макеев А.А.</v>
          </cell>
          <cell r="E156">
            <v>42110</v>
          </cell>
          <cell r="F156">
            <v>42110</v>
          </cell>
          <cell r="G156">
            <v>2799400117</v>
          </cell>
        </row>
        <row r="157">
          <cell r="A157">
            <v>38633735</v>
          </cell>
          <cell r="B157" t="str">
            <v>71ПТ-15</v>
          </cell>
          <cell r="C157" t="str">
            <v>88-15ГОК</v>
          </cell>
          <cell r="D157" t="str">
            <v>ООО "НПП Альфа+"</v>
          </cell>
          <cell r="E157">
            <v>42121</v>
          </cell>
          <cell r="F157">
            <v>42487</v>
          </cell>
          <cell r="G157">
            <v>38633735</v>
          </cell>
        </row>
        <row r="158">
          <cell r="A158">
            <v>24994146</v>
          </cell>
          <cell r="B158" t="str">
            <v>72ПТ-15</v>
          </cell>
          <cell r="C158" t="str">
            <v>64-15ГОК</v>
          </cell>
          <cell r="D158" t="str">
            <v>ЧАО "Электропромышленная компания"</v>
          </cell>
          <cell r="E158">
            <v>42104</v>
          </cell>
          <cell r="F158">
            <v>42470</v>
          </cell>
          <cell r="G158">
            <v>24994146</v>
          </cell>
        </row>
        <row r="159">
          <cell r="A159">
            <v>30332681</v>
          </cell>
          <cell r="B159" t="str">
            <v>73ПТ-15</v>
          </cell>
          <cell r="C159" t="str">
            <v>67-15ГОК</v>
          </cell>
          <cell r="D159" t="str">
            <v>ООО ТД "ОДЕССАКАБЕЛЬ"</v>
          </cell>
          <cell r="E159">
            <v>42104</v>
          </cell>
          <cell r="F159">
            <v>42470</v>
          </cell>
          <cell r="G159">
            <v>30332681</v>
          </cell>
        </row>
        <row r="160">
          <cell r="A160">
            <v>38311805</v>
          </cell>
          <cell r="B160" t="str">
            <v>74ПТ-15</v>
          </cell>
          <cell r="C160" t="str">
            <v>77-15ГОК</v>
          </cell>
          <cell r="D160" t="str">
            <v>ООО "Украинская металло-транспортная компания"</v>
          </cell>
          <cell r="E160">
            <v>42115</v>
          </cell>
          <cell r="F160">
            <v>42735</v>
          </cell>
          <cell r="G160">
            <v>38311805</v>
          </cell>
        </row>
        <row r="161">
          <cell r="A161">
            <v>37049083</v>
          </cell>
          <cell r="B161" t="str">
            <v>75ПТ-15</v>
          </cell>
          <cell r="C161" t="str">
            <v>52-15ГОК</v>
          </cell>
          <cell r="D161" t="str">
            <v>ООО "Торговый дом "Ватра-Днепр</v>
          </cell>
          <cell r="E161">
            <v>42096</v>
          </cell>
          <cell r="F161">
            <v>75333</v>
          </cell>
          <cell r="G161">
            <v>37049083</v>
          </cell>
        </row>
        <row r="162">
          <cell r="A162">
            <v>34408434</v>
          </cell>
          <cell r="B162" t="str">
            <v>76ПТ-15</v>
          </cell>
          <cell r="C162" t="str">
            <v>90-15ГОК</v>
          </cell>
          <cell r="D162" t="str">
            <v>ООО "ТПК "Электроконтинент"</v>
          </cell>
          <cell r="E162">
            <v>42129</v>
          </cell>
          <cell r="F162">
            <v>42495</v>
          </cell>
          <cell r="G162">
            <v>34408434</v>
          </cell>
        </row>
        <row r="163">
          <cell r="A163">
            <v>37065063</v>
          </cell>
          <cell r="B163" t="str">
            <v>77ПТ-15</v>
          </cell>
          <cell r="C163" t="str">
            <v>212ГОК</v>
          </cell>
          <cell r="D163" t="str">
            <v>ООО "КОМТЕК СЕРВИС"</v>
          </cell>
          <cell r="E163">
            <v>42132</v>
          </cell>
          <cell r="F163">
            <v>42480</v>
          </cell>
          <cell r="G163">
            <v>37065063</v>
          </cell>
        </row>
        <row r="164">
          <cell r="A164">
            <v>20262995</v>
          </cell>
          <cell r="B164" t="str">
            <v>78ПТ-15</v>
          </cell>
          <cell r="C164" t="str">
            <v>96-15ГОК</v>
          </cell>
          <cell r="D164" t="str">
            <v>ООО "Гелиос ЛТД"</v>
          </cell>
          <cell r="E164">
            <v>42136</v>
          </cell>
          <cell r="F164">
            <v>42502</v>
          </cell>
          <cell r="G164">
            <v>20262995</v>
          </cell>
        </row>
        <row r="165">
          <cell r="A165">
            <v>32407952</v>
          </cell>
          <cell r="B165" t="str">
            <v>79ПТ-15</v>
          </cell>
          <cell r="C165" t="str">
            <v>69-15ГОК</v>
          </cell>
          <cell r="D165" t="str">
            <v>ЧАО "Запорожский завод бетонных шпал"</v>
          </cell>
          <cell r="E165">
            <v>42104</v>
          </cell>
          <cell r="F165">
            <v>42470</v>
          </cell>
          <cell r="G165">
            <v>32407952</v>
          </cell>
        </row>
        <row r="166">
          <cell r="A166">
            <v>33703603</v>
          </cell>
          <cell r="B166" t="str">
            <v>80ПТ-15</v>
          </cell>
          <cell r="C166" t="str">
            <v>71-15ГОК</v>
          </cell>
          <cell r="D166" t="str">
            <v>ООО "АБРИЗИВ ГРУПП"</v>
          </cell>
          <cell r="E166">
            <v>42110</v>
          </cell>
          <cell r="F166">
            <v>42476</v>
          </cell>
          <cell r="G166">
            <v>33703603</v>
          </cell>
        </row>
        <row r="167">
          <cell r="A167">
            <v>39228865</v>
          </cell>
          <cell r="B167" t="str">
            <v>81ПТ-15</v>
          </cell>
          <cell r="C167" t="str">
            <v>80-15ГОК</v>
          </cell>
          <cell r="D167" t="str">
            <v>ООО "ИНДАСТРИАЛ ЛАЙТИНГ</v>
          </cell>
          <cell r="E167">
            <v>42115</v>
          </cell>
          <cell r="F167">
            <v>42481</v>
          </cell>
          <cell r="G167">
            <v>39228865</v>
          </cell>
        </row>
        <row r="168">
          <cell r="A168">
            <v>14307430</v>
          </cell>
          <cell r="B168" t="str">
            <v>82ПТ-15</v>
          </cell>
          <cell r="C168" t="str">
            <v>95-15ГОК</v>
          </cell>
          <cell r="D168" t="str">
            <v>ООО "Каменский машиностроительный завод"</v>
          </cell>
          <cell r="E168">
            <v>42130</v>
          </cell>
          <cell r="F168">
            <v>42491</v>
          </cell>
          <cell r="G168">
            <v>14307430</v>
          </cell>
        </row>
        <row r="169">
          <cell r="A169">
            <v>31124196</v>
          </cell>
          <cell r="B169" t="str">
            <v>83ПТ-15</v>
          </cell>
          <cell r="C169" t="str">
            <v>100-15ГОК</v>
          </cell>
          <cell r="D169" t="str">
            <v>ЧП "КАНАЛ-М"</v>
          </cell>
          <cell r="E169">
            <v>42146</v>
          </cell>
          <cell r="F169">
            <v>42512</v>
          </cell>
          <cell r="G169">
            <v>31124196</v>
          </cell>
        </row>
        <row r="170">
          <cell r="A170">
            <v>33204262</v>
          </cell>
          <cell r="B170" t="str">
            <v>84ПТ-15</v>
          </cell>
          <cell r="C170" t="str">
            <v>86-15ГОК</v>
          </cell>
          <cell r="D170" t="str">
            <v>ООО "КОМПАНИЯ ГОРМАШ"</v>
          </cell>
          <cell r="E170">
            <v>42121</v>
          </cell>
          <cell r="F170">
            <v>42487</v>
          </cell>
          <cell r="G170">
            <v>33204262</v>
          </cell>
        </row>
        <row r="171">
          <cell r="A171">
            <v>30568711</v>
          </cell>
          <cell r="B171" t="str">
            <v>85ПТ-15</v>
          </cell>
          <cell r="C171" t="str">
            <v>45/1-15ГОК</v>
          </cell>
          <cell r="D171" t="str">
            <v>ООО "АВТОТЕХЦЕНТР-3000"</v>
          </cell>
          <cell r="E171">
            <v>42089</v>
          </cell>
          <cell r="F171">
            <v>42369</v>
          </cell>
          <cell r="G171">
            <v>30568711</v>
          </cell>
        </row>
        <row r="172">
          <cell r="A172">
            <v>31377393</v>
          </cell>
          <cell r="B172" t="str">
            <v>86ПТ-15</v>
          </cell>
          <cell r="C172" t="str">
            <v>25-15ГОК</v>
          </cell>
          <cell r="D172" t="str">
            <v>ООО "ПРОМПОДШИПНИК"</v>
          </cell>
          <cell r="E172">
            <v>42060</v>
          </cell>
          <cell r="F172">
            <v>42369</v>
          </cell>
          <cell r="G172">
            <v>31377393</v>
          </cell>
        </row>
        <row r="173">
          <cell r="A173">
            <v>31497076</v>
          </cell>
          <cell r="B173" t="str">
            <v>87ПТ-15</v>
          </cell>
          <cell r="C173" t="str">
            <v>28-15ГОК</v>
          </cell>
          <cell r="D173" t="str">
            <v>ООО "ТЕХНООПТОРГ-ТРЕЙД"</v>
          </cell>
          <cell r="E173">
            <v>42062</v>
          </cell>
          <cell r="F173">
            <v>42369</v>
          </cell>
          <cell r="G173">
            <v>31497076</v>
          </cell>
        </row>
        <row r="174">
          <cell r="A174">
            <v>36445090</v>
          </cell>
          <cell r="B174" t="str">
            <v>88ПТ-15</v>
          </cell>
          <cell r="C174" t="str">
            <v>54-15ГОК</v>
          </cell>
          <cell r="D174" t="str">
            <v>ООО "Торговая компания "МЕТИЗ"</v>
          </cell>
          <cell r="E174">
            <v>42096</v>
          </cell>
          <cell r="F174">
            <v>42462</v>
          </cell>
          <cell r="G174">
            <v>36445090</v>
          </cell>
        </row>
        <row r="175">
          <cell r="A175">
            <v>34544846</v>
          </cell>
          <cell r="B175" t="str">
            <v>89ПТ-15</v>
          </cell>
          <cell r="C175" t="str">
            <v>98-15ГОК</v>
          </cell>
          <cell r="D175" t="str">
            <v>ООО "ТМХ-КР"</v>
          </cell>
          <cell r="E175">
            <v>42138</v>
          </cell>
          <cell r="F175">
            <v>42504</v>
          </cell>
          <cell r="G175">
            <v>34544846</v>
          </cell>
        </row>
        <row r="176">
          <cell r="A176">
            <v>30871179</v>
          </cell>
          <cell r="B176" t="str">
            <v>90ПТ-15</v>
          </cell>
          <cell r="C176" t="str">
            <v>104-15ГОК</v>
          </cell>
          <cell r="D176" t="str">
            <v>ООО "АПОЛСТОЛОВАГРОМАШ"</v>
          </cell>
          <cell r="E176">
            <v>42150</v>
          </cell>
          <cell r="F176">
            <v>42369</v>
          </cell>
          <cell r="G176">
            <v>30871179</v>
          </cell>
        </row>
        <row r="177">
          <cell r="A177">
            <v>36988437</v>
          </cell>
          <cell r="B177" t="str">
            <v>91ПТ-15</v>
          </cell>
          <cell r="C177" t="str">
            <v>73-15ГОК</v>
          </cell>
          <cell r="D177" t="str">
            <v>ООО "ТЕХИМПЕКС ПЛЮС"</v>
          </cell>
          <cell r="E177">
            <v>42115</v>
          </cell>
          <cell r="F177">
            <v>42725</v>
          </cell>
          <cell r="G177">
            <v>36988437</v>
          </cell>
        </row>
        <row r="178">
          <cell r="A178">
            <v>37434954</v>
          </cell>
          <cell r="B178" t="str">
            <v>92ПТ-15</v>
          </cell>
          <cell r="C178" t="str">
            <v>94-15ГОК</v>
          </cell>
          <cell r="D178" t="str">
            <v>ООО "КОМПАНИЯ ОСКАР"</v>
          </cell>
          <cell r="E178">
            <v>42130</v>
          </cell>
          <cell r="F178">
            <v>42490</v>
          </cell>
          <cell r="G178">
            <v>37434954</v>
          </cell>
        </row>
        <row r="179">
          <cell r="A179">
            <v>36729577</v>
          </cell>
          <cell r="B179" t="str">
            <v>93ПТ-15</v>
          </cell>
          <cell r="C179" t="str">
            <v>02./.06</v>
          </cell>
          <cell r="D179" t="str">
            <v>ООО "РЕМСПЕЦМАШ-СЕРВИС"</v>
          </cell>
          <cell r="E179">
            <v>42157</v>
          </cell>
          <cell r="F179">
            <v>42520</v>
          </cell>
          <cell r="G179">
            <v>36729577</v>
          </cell>
        </row>
        <row r="180">
          <cell r="A180">
            <v>36234263</v>
          </cell>
          <cell r="B180" t="str">
            <v>94ПТ-15</v>
          </cell>
          <cell r="C180" t="str">
            <v>106-15ГОК</v>
          </cell>
          <cell r="D180" t="str">
            <v>ООО "ГЛАВКОМПРЕССОРМАШ-СЕРВИС</v>
          </cell>
          <cell r="E180">
            <v>42153</v>
          </cell>
          <cell r="F180">
            <v>42519</v>
          </cell>
          <cell r="G180">
            <v>36234263</v>
          </cell>
        </row>
        <row r="181">
          <cell r="A181">
            <v>35237656</v>
          </cell>
          <cell r="B181" t="str">
            <v>95ПТ-15</v>
          </cell>
          <cell r="C181">
            <v>32</v>
          </cell>
          <cell r="D181" t="str">
            <v>ООО "Украинский торговый дом "Белшина"</v>
          </cell>
          <cell r="E181">
            <v>42047</v>
          </cell>
          <cell r="F181">
            <v>42369</v>
          </cell>
          <cell r="G181">
            <v>35237656</v>
          </cell>
        </row>
        <row r="182">
          <cell r="A182">
            <v>30735475</v>
          </cell>
          <cell r="B182" t="str">
            <v>96ПТ-15</v>
          </cell>
          <cell r="C182" t="str">
            <v>102-15ГОК</v>
          </cell>
          <cell r="D182" t="str">
            <v>ООО "РЕМЭКСКАВАТОРМАШ"</v>
          </cell>
          <cell r="E182">
            <v>42146</v>
          </cell>
          <cell r="F182">
            <v>42512</v>
          </cell>
          <cell r="G182">
            <v>30735475</v>
          </cell>
        </row>
        <row r="183">
          <cell r="A183">
            <v>30534148</v>
          </cell>
          <cell r="B183" t="str">
            <v>97ПТ-15</v>
          </cell>
          <cell r="C183" t="str">
            <v>87-15ГОК</v>
          </cell>
          <cell r="D183" t="str">
            <v>ООО "НОК ИНТЕРНЕШНЛ"</v>
          </cell>
          <cell r="E183">
            <v>42121</v>
          </cell>
          <cell r="F183">
            <v>42121</v>
          </cell>
          <cell r="G183">
            <v>30534148</v>
          </cell>
        </row>
        <row r="184">
          <cell r="A184">
            <v>31972202</v>
          </cell>
          <cell r="B184" t="str">
            <v>98ПТ-15</v>
          </cell>
          <cell r="C184">
            <v>17</v>
          </cell>
          <cell r="D184" t="str">
            <v>ООО "ИНТОР-АВТО-ТРАНС"</v>
          </cell>
          <cell r="E184" t="str">
            <v>02.06.2015</v>
          </cell>
          <cell r="F184">
            <v>42523</v>
          </cell>
          <cell r="G184">
            <v>31972202</v>
          </cell>
        </row>
        <row r="185">
          <cell r="A185">
            <v>37180256</v>
          </cell>
          <cell r="B185" t="str">
            <v>99ПТ-15</v>
          </cell>
          <cell r="C185" t="str">
            <v>109-15ГОК</v>
          </cell>
          <cell r="D185" t="str">
            <v>ООО "РЕАЛ-НП"</v>
          </cell>
          <cell r="E185">
            <v>42160</v>
          </cell>
          <cell r="F185">
            <v>42369</v>
          </cell>
          <cell r="G185">
            <v>37180256</v>
          </cell>
        </row>
        <row r="186">
          <cell r="A186">
            <v>33819678</v>
          </cell>
          <cell r="B186" t="str">
            <v>100ПТ-15</v>
          </cell>
          <cell r="C186" t="str">
            <v>99-15ГОК</v>
          </cell>
          <cell r="D186" t="str">
            <v>ООО "Укртрансдизель"</v>
          </cell>
          <cell r="E186">
            <v>42138</v>
          </cell>
          <cell r="F186">
            <v>42504</v>
          </cell>
          <cell r="G186">
            <v>33819678</v>
          </cell>
        </row>
        <row r="187">
          <cell r="A187">
            <v>32560942</v>
          </cell>
          <cell r="B187" t="str">
            <v>101ПТ-15</v>
          </cell>
          <cell r="C187">
            <v>299</v>
          </cell>
          <cell r="D187" t="str">
            <v>ООО ПТФ "Авиас"</v>
          </cell>
          <cell r="E187">
            <v>42164</v>
          </cell>
          <cell r="F187">
            <v>42530</v>
          </cell>
          <cell r="G187">
            <v>32560942</v>
          </cell>
        </row>
        <row r="188">
          <cell r="A188">
            <v>39181754</v>
          </cell>
          <cell r="B188" t="str">
            <v>102ПТ-15</v>
          </cell>
          <cell r="C188" t="str">
            <v>14./.05./.2015</v>
          </cell>
          <cell r="D188" t="str">
            <v>ООО "ЛЕВАДА ОЙЛ"</v>
          </cell>
          <cell r="E188">
            <v>42138</v>
          </cell>
          <cell r="F188">
            <v>42490</v>
          </cell>
          <cell r="G188">
            <v>39181754</v>
          </cell>
        </row>
        <row r="189">
          <cell r="A189">
            <v>24426652</v>
          </cell>
          <cell r="B189" t="str">
            <v>103ПТ-15</v>
          </cell>
          <cell r="C189" t="str">
            <v>111-15ГОК</v>
          </cell>
          <cell r="D189" t="str">
            <v>ЧП "Евроофис"</v>
          </cell>
          <cell r="E189">
            <v>42166</v>
          </cell>
          <cell r="F189">
            <v>42532</v>
          </cell>
          <cell r="G189">
            <v>24426652</v>
          </cell>
        </row>
        <row r="190">
          <cell r="A190">
            <v>25523816</v>
          </cell>
          <cell r="B190" t="str">
            <v>104ПТ-15</v>
          </cell>
          <cell r="C190" t="str">
            <v>115-15ГОК</v>
          </cell>
          <cell r="D190" t="str">
            <v>ООО "ДНЕПРОТРАКТОР"</v>
          </cell>
          <cell r="E190">
            <v>42173</v>
          </cell>
          <cell r="F190">
            <v>42539</v>
          </cell>
          <cell r="G190">
            <v>25523816</v>
          </cell>
        </row>
        <row r="191">
          <cell r="A191">
            <v>23073881</v>
          </cell>
          <cell r="B191" t="str">
            <v>105ПТ-15</v>
          </cell>
          <cell r="C191" t="str">
            <v>116-15ГОК</v>
          </cell>
          <cell r="D191" t="str">
            <v>ООО "ДНЕПРОЭКСПРОМ"</v>
          </cell>
          <cell r="E191">
            <v>42173</v>
          </cell>
          <cell r="F191">
            <v>42173</v>
          </cell>
          <cell r="G191">
            <v>23073881</v>
          </cell>
        </row>
        <row r="192">
          <cell r="A192">
            <v>37177437</v>
          </cell>
          <cell r="B192" t="str">
            <v>106ПТ-15</v>
          </cell>
          <cell r="C192" t="str">
            <v>107-15ГОК</v>
          </cell>
          <cell r="D192" t="str">
            <v>ООО "ЛУКОЙЛ Лубрикантс Украина"</v>
          </cell>
          <cell r="E192">
            <v>42159</v>
          </cell>
          <cell r="F192">
            <v>42520</v>
          </cell>
          <cell r="G192">
            <v>37177437</v>
          </cell>
        </row>
        <row r="193">
          <cell r="A193">
            <v>34810550</v>
          </cell>
          <cell r="B193" t="str">
            <v>107ПТ-15</v>
          </cell>
          <cell r="C193" t="str">
            <v>108-15ГОК</v>
          </cell>
          <cell r="D193" t="str">
            <v>ООО "Профтехинструмент"</v>
          </cell>
          <cell r="E193">
            <v>42159</v>
          </cell>
          <cell r="F193">
            <v>42525</v>
          </cell>
          <cell r="G193">
            <v>34810550</v>
          </cell>
        </row>
        <row r="194">
          <cell r="A194">
            <v>2972552</v>
          </cell>
          <cell r="B194" t="str">
            <v>108ПТ-15</v>
          </cell>
          <cell r="C194" t="str">
            <v>110-15ГОК</v>
          </cell>
          <cell r="D194" t="str">
            <v>ООО "Остерский Промкомбинат"</v>
          </cell>
          <cell r="E194">
            <v>42166</v>
          </cell>
          <cell r="F194">
            <v>42532</v>
          </cell>
          <cell r="G194">
            <v>2972552</v>
          </cell>
        </row>
        <row r="195">
          <cell r="A195">
            <v>20470908</v>
          </cell>
          <cell r="B195" t="str">
            <v>109ПТ-15</v>
          </cell>
          <cell r="C195" t="str">
            <v>117-15ГОК</v>
          </cell>
          <cell r="D195" t="str">
            <v>ЧМ ПКП "АССОЛЬ"</v>
          </cell>
          <cell r="E195">
            <v>42174</v>
          </cell>
          <cell r="F195">
            <v>42540</v>
          </cell>
          <cell r="G195">
            <v>20470908</v>
          </cell>
        </row>
        <row r="196">
          <cell r="A196">
            <v>1528186</v>
          </cell>
          <cell r="B196" t="str">
            <v>110ПТ-15</v>
          </cell>
          <cell r="C196">
            <v>329</v>
          </cell>
          <cell r="D196" t="str">
            <v>ПАО "КОМБИНАТ ПРИДНЕПРОВСКИЙ"</v>
          </cell>
          <cell r="E196">
            <v>42192</v>
          </cell>
          <cell r="F196">
            <v>42735</v>
          </cell>
          <cell r="G196">
            <v>1528186</v>
          </cell>
        </row>
        <row r="197">
          <cell r="A197">
            <v>37065063</v>
          </cell>
          <cell r="B197" t="str">
            <v>111ПТ-15</v>
          </cell>
          <cell r="C197">
            <v>284</v>
          </cell>
          <cell r="D197" t="str">
            <v>ООО "КОМТЕК СЕРВИС"</v>
          </cell>
          <cell r="E197">
            <v>42198</v>
          </cell>
          <cell r="F197">
            <v>42522</v>
          </cell>
          <cell r="G197">
            <v>37065063</v>
          </cell>
        </row>
        <row r="198">
          <cell r="A198">
            <v>39025614</v>
          </cell>
          <cell r="B198" t="str">
            <v>112ПТ-15</v>
          </cell>
          <cell r="C198" t="str">
            <v>123-15ГОК</v>
          </cell>
          <cell r="D198" t="str">
            <v>ООО "ЕПК УКРАИНА"</v>
          </cell>
          <cell r="E198">
            <v>42206</v>
          </cell>
          <cell r="F198">
            <v>42572</v>
          </cell>
          <cell r="G198">
            <v>39025614</v>
          </cell>
        </row>
        <row r="199">
          <cell r="A199">
            <v>35457147</v>
          </cell>
          <cell r="B199" t="str">
            <v>113ПТ-15</v>
          </cell>
          <cell r="C199" t="str">
            <v>124-15ГОК</v>
          </cell>
          <cell r="D199" t="str">
            <v>ООО "ТД РУНО"</v>
          </cell>
          <cell r="E199">
            <v>42206</v>
          </cell>
          <cell r="F199">
            <v>42572</v>
          </cell>
          <cell r="G199">
            <v>35457147</v>
          </cell>
        </row>
        <row r="200">
          <cell r="A200">
            <v>39568510</v>
          </cell>
          <cell r="B200" t="str">
            <v>114ПТ-15</v>
          </cell>
          <cell r="C200" t="str">
            <v>120-15ГОК</v>
          </cell>
          <cell r="D200" t="str">
            <v>ООО "С В ГРУПП"</v>
          </cell>
          <cell r="E200">
            <v>42195</v>
          </cell>
          <cell r="F200">
            <v>42369</v>
          </cell>
          <cell r="G200">
            <v>39568510</v>
          </cell>
        </row>
        <row r="201">
          <cell r="A201">
            <v>35036863</v>
          </cell>
          <cell r="B201" t="str">
            <v>115ПТ-15</v>
          </cell>
          <cell r="C201" t="str">
            <v>971/ДП-15</v>
          </cell>
          <cell r="D201" t="str">
            <v>ООО ЗНА "ЛИДЕР ЭЛЕКТРИК"</v>
          </cell>
          <cell r="E201">
            <v>42200</v>
          </cell>
          <cell r="F201">
            <v>42369</v>
          </cell>
          <cell r="G201">
            <v>35036863</v>
          </cell>
        </row>
        <row r="202">
          <cell r="A202">
            <v>36234263</v>
          </cell>
          <cell r="C202" t="str">
            <v>54-14ГОК</v>
          </cell>
          <cell r="E202">
            <v>42002</v>
          </cell>
          <cell r="F202">
            <v>0</v>
          </cell>
          <cell r="G202">
            <v>36234263</v>
          </cell>
        </row>
        <row r="203">
          <cell r="A203">
            <v>5476747</v>
          </cell>
          <cell r="C203" t="str">
            <v>13-15</v>
          </cell>
          <cell r="E203" t="str">
            <v>10.02.2015</v>
          </cell>
          <cell r="F203">
            <v>0</v>
          </cell>
          <cell r="G203">
            <v>5476747</v>
          </cell>
        </row>
        <row r="204">
          <cell r="A204">
            <v>38333682</v>
          </cell>
          <cell r="C204" t="str">
            <v>12-14</v>
          </cell>
          <cell r="E204">
            <v>41995</v>
          </cell>
          <cell r="F204">
            <v>0</v>
          </cell>
          <cell r="G204">
            <v>38333682</v>
          </cell>
        </row>
        <row r="205">
          <cell r="A205">
            <v>37805868</v>
          </cell>
          <cell r="C205" t="str">
            <v>51-14ГОК</v>
          </cell>
          <cell r="E205">
            <v>41998</v>
          </cell>
          <cell r="F205">
            <v>0</v>
          </cell>
          <cell r="G205">
            <v>37805868</v>
          </cell>
        </row>
        <row r="206">
          <cell r="A206">
            <v>36729577</v>
          </cell>
          <cell r="C206" t="str">
            <v>2212-1</v>
          </cell>
          <cell r="E206">
            <v>41981</v>
          </cell>
          <cell r="F206">
            <v>0</v>
          </cell>
          <cell r="G206">
            <v>36729577</v>
          </cell>
        </row>
        <row r="207">
          <cell r="A207">
            <v>24316073</v>
          </cell>
          <cell r="C207" t="str">
            <v>52-14ГОК</v>
          </cell>
          <cell r="E207">
            <v>41999</v>
          </cell>
          <cell r="F207">
            <v>0</v>
          </cell>
          <cell r="G207">
            <v>24316073</v>
          </cell>
        </row>
        <row r="208">
          <cell r="A208">
            <v>1073828</v>
          </cell>
          <cell r="C208" t="str">
            <v>ПР/ДН-2-13-428</v>
          </cell>
          <cell r="E208">
            <v>41628</v>
          </cell>
          <cell r="F208">
            <v>0</v>
          </cell>
          <cell r="G208">
            <v>1073828</v>
          </cell>
        </row>
        <row r="209">
          <cell r="A209">
            <v>30498624</v>
          </cell>
          <cell r="C209" t="str">
            <v>26-14ГОК</v>
          </cell>
          <cell r="E209">
            <v>41739</v>
          </cell>
          <cell r="F209">
            <v>0</v>
          </cell>
          <cell r="G209">
            <v>30498624</v>
          </cell>
        </row>
        <row r="210">
          <cell r="A210">
            <v>32237056</v>
          </cell>
          <cell r="C210" t="str">
            <v>БС 906/014</v>
          </cell>
          <cell r="E210">
            <v>41738</v>
          </cell>
          <cell r="F210">
            <v>0</v>
          </cell>
          <cell r="G210">
            <v>32237056</v>
          </cell>
        </row>
        <row r="211">
          <cell r="A211">
            <v>37271620</v>
          </cell>
          <cell r="C211" t="str">
            <v>35-14ГОК</v>
          </cell>
          <cell r="E211">
            <v>41792</v>
          </cell>
          <cell r="F211">
            <v>0</v>
          </cell>
          <cell r="G211">
            <v>37271620</v>
          </cell>
        </row>
        <row r="212">
          <cell r="A212">
            <v>2547906451</v>
          </cell>
          <cell r="C212" t="str">
            <v>34-14ГОК</v>
          </cell>
          <cell r="E212">
            <v>41791</v>
          </cell>
          <cell r="F212">
            <v>0</v>
          </cell>
          <cell r="G212">
            <v>2547906451</v>
          </cell>
        </row>
        <row r="213">
          <cell r="A213">
            <v>32237056</v>
          </cell>
          <cell r="C213" t="str">
            <v>С1261/04</v>
          </cell>
          <cell r="E213">
            <v>41788</v>
          </cell>
          <cell r="F213">
            <v>0</v>
          </cell>
          <cell r="G213">
            <v>32237056</v>
          </cell>
        </row>
        <row r="214">
          <cell r="A214">
            <v>36495581</v>
          </cell>
          <cell r="C214" t="str">
            <v>ДГ-8-14/82</v>
          </cell>
          <cell r="E214">
            <v>41862</v>
          </cell>
          <cell r="F214">
            <v>0</v>
          </cell>
          <cell r="G214">
            <v>36495581</v>
          </cell>
        </row>
        <row r="215">
          <cell r="A215">
            <v>31316718</v>
          </cell>
          <cell r="C215">
            <v>58113</v>
          </cell>
          <cell r="E215">
            <v>41906</v>
          </cell>
          <cell r="F215">
            <v>0</v>
          </cell>
          <cell r="G215">
            <v>31316718</v>
          </cell>
        </row>
        <row r="216">
          <cell r="A216">
            <v>20021027</v>
          </cell>
          <cell r="C216" t="str">
            <v>04/48-1679</v>
          </cell>
          <cell r="E216">
            <v>41927</v>
          </cell>
          <cell r="F216">
            <v>0</v>
          </cell>
          <cell r="G216">
            <v>20021027</v>
          </cell>
        </row>
        <row r="217">
          <cell r="A217">
            <v>25771603</v>
          </cell>
          <cell r="C217" t="str">
            <v>20/10-14</v>
          </cell>
          <cell r="E217">
            <v>41932</v>
          </cell>
          <cell r="F217">
            <v>0</v>
          </cell>
          <cell r="G217">
            <v>25771603</v>
          </cell>
        </row>
        <row r="218">
          <cell r="A218">
            <v>35230598</v>
          </cell>
          <cell r="C218" t="str">
            <v>48-14ГОК</v>
          </cell>
          <cell r="E218">
            <v>41946</v>
          </cell>
          <cell r="F218">
            <v>0</v>
          </cell>
          <cell r="G218">
            <v>35230598</v>
          </cell>
        </row>
        <row r="219">
          <cell r="A219">
            <v>36251341</v>
          </cell>
          <cell r="C219" t="str">
            <v>49-14ГОК</v>
          </cell>
          <cell r="E219">
            <v>41967</v>
          </cell>
          <cell r="F219">
            <v>0</v>
          </cell>
          <cell r="G219">
            <v>36251341</v>
          </cell>
        </row>
        <row r="220">
          <cell r="A220">
            <v>34895058</v>
          </cell>
          <cell r="C220" t="str">
            <v>232-КР</v>
          </cell>
          <cell r="E220">
            <v>41960</v>
          </cell>
          <cell r="F220">
            <v>0</v>
          </cell>
          <cell r="G220">
            <v>34895058</v>
          </cell>
        </row>
        <row r="221">
          <cell r="A221">
            <v>33874037</v>
          </cell>
          <cell r="C221" t="str">
            <v>03-14 ГОК</v>
          </cell>
          <cell r="E221">
            <v>41648</v>
          </cell>
          <cell r="F221">
            <v>0</v>
          </cell>
          <cell r="G221">
            <v>33874037</v>
          </cell>
        </row>
        <row r="222">
          <cell r="A222">
            <v>38911261</v>
          </cell>
          <cell r="C222" t="str">
            <v>07-14 ГОК</v>
          </cell>
          <cell r="E222">
            <v>41670</v>
          </cell>
          <cell r="F222">
            <v>0</v>
          </cell>
          <cell r="G222">
            <v>38911261</v>
          </cell>
        </row>
        <row r="223">
          <cell r="A223">
            <v>33759310</v>
          </cell>
          <cell r="C223" t="str">
            <v>10-14 ГОК</v>
          </cell>
          <cell r="E223">
            <v>41677</v>
          </cell>
          <cell r="F223">
            <v>0</v>
          </cell>
          <cell r="G223">
            <v>33759310</v>
          </cell>
        </row>
        <row r="224">
          <cell r="A224">
            <v>39042048</v>
          </cell>
          <cell r="C224" t="str">
            <v>КР-1/Т</v>
          </cell>
          <cell r="E224">
            <v>41671</v>
          </cell>
          <cell r="F224">
            <v>0</v>
          </cell>
          <cell r="G224">
            <v>39042048</v>
          </cell>
        </row>
        <row r="225">
          <cell r="A225">
            <v>31124160</v>
          </cell>
          <cell r="C225" t="str">
            <v>20-14ГОК</v>
          </cell>
          <cell r="E225">
            <v>41725</v>
          </cell>
          <cell r="F225">
            <v>0</v>
          </cell>
          <cell r="G225">
            <v>31124160</v>
          </cell>
        </row>
        <row r="226">
          <cell r="A226">
            <v>37001600</v>
          </cell>
          <cell r="C226" t="str">
            <v>24-14ГОК</v>
          </cell>
          <cell r="E226">
            <v>41737</v>
          </cell>
          <cell r="F226">
            <v>0</v>
          </cell>
          <cell r="G226">
            <v>37001600</v>
          </cell>
        </row>
        <row r="227">
          <cell r="A227">
            <v>31944416</v>
          </cell>
          <cell r="C227" t="str">
            <v>29-14ГОК</v>
          </cell>
          <cell r="E227">
            <v>41773</v>
          </cell>
          <cell r="F227">
            <v>0</v>
          </cell>
          <cell r="G227">
            <v>31944416</v>
          </cell>
        </row>
        <row r="228">
          <cell r="A228">
            <v>36162550</v>
          </cell>
          <cell r="C228" t="str">
            <v>31-14ГОК</v>
          </cell>
          <cell r="E228">
            <v>41764</v>
          </cell>
          <cell r="F228">
            <v>0</v>
          </cell>
          <cell r="G228">
            <v>36162550</v>
          </cell>
        </row>
        <row r="229">
          <cell r="A229">
            <v>36962031</v>
          </cell>
          <cell r="C229" t="str">
            <v>37-14ГОК</v>
          </cell>
          <cell r="E229">
            <v>41794</v>
          </cell>
          <cell r="F229">
            <v>0</v>
          </cell>
          <cell r="G229">
            <v>36962031</v>
          </cell>
        </row>
        <row r="230">
          <cell r="A230">
            <v>24467062</v>
          </cell>
          <cell r="C230" t="str">
            <v>39-14ГОК</v>
          </cell>
          <cell r="E230">
            <v>41794</v>
          </cell>
          <cell r="F230">
            <v>0</v>
          </cell>
          <cell r="G230">
            <v>24467062</v>
          </cell>
        </row>
        <row r="231">
          <cell r="A231">
            <v>20198843</v>
          </cell>
          <cell r="C231" t="str">
            <v>0624-1</v>
          </cell>
          <cell r="E231">
            <v>41814</v>
          </cell>
          <cell r="F231">
            <v>0</v>
          </cell>
          <cell r="G231">
            <v>20198843</v>
          </cell>
        </row>
        <row r="232">
          <cell r="A232">
            <v>36607326</v>
          </cell>
          <cell r="C232" t="str">
            <v>37</v>
          </cell>
          <cell r="E232">
            <v>41827</v>
          </cell>
          <cell r="F232">
            <v>0</v>
          </cell>
          <cell r="G232">
            <v>36607326</v>
          </cell>
        </row>
        <row r="233">
          <cell r="A233">
            <v>37019079</v>
          </cell>
          <cell r="C233" t="str">
            <v>32-14ГОК</v>
          </cell>
          <cell r="E233">
            <v>41764</v>
          </cell>
          <cell r="F233">
            <v>0</v>
          </cell>
          <cell r="G233">
            <v>37019079</v>
          </cell>
        </row>
        <row r="234">
          <cell r="A234">
            <v>37065063</v>
          </cell>
          <cell r="C234" t="str">
            <v>104</v>
          </cell>
          <cell r="E234">
            <v>41814</v>
          </cell>
          <cell r="F234">
            <v>0</v>
          </cell>
          <cell r="G234">
            <v>37065063</v>
          </cell>
        </row>
        <row r="235">
          <cell r="A235">
            <v>36729577</v>
          </cell>
          <cell r="C235" t="str">
            <v>43-14ГОК</v>
          </cell>
          <cell r="E235">
            <v>41852</v>
          </cell>
          <cell r="F235">
            <v>0</v>
          </cell>
          <cell r="G235">
            <v>36729577</v>
          </cell>
        </row>
        <row r="236">
          <cell r="A236">
            <v>19143736</v>
          </cell>
          <cell r="C236" t="str">
            <v>45-14ГОК</v>
          </cell>
          <cell r="E236">
            <v>41858</v>
          </cell>
          <cell r="F236">
            <v>0</v>
          </cell>
          <cell r="G236">
            <v>19143736</v>
          </cell>
        </row>
        <row r="237">
          <cell r="A237">
            <v>31945967</v>
          </cell>
          <cell r="C237" t="str">
            <v>06/08-14</v>
          </cell>
          <cell r="E237">
            <v>41857</v>
          </cell>
          <cell r="F237">
            <v>0</v>
          </cell>
          <cell r="G237">
            <v>31945967</v>
          </cell>
        </row>
        <row r="238">
          <cell r="A238">
            <v>37366256</v>
          </cell>
          <cell r="C238" t="str">
            <v>23-14ГОК</v>
          </cell>
          <cell r="E238">
            <v>41736</v>
          </cell>
          <cell r="F238">
            <v>0</v>
          </cell>
          <cell r="G238">
            <v>37366256</v>
          </cell>
        </row>
        <row r="239">
          <cell r="A239">
            <v>32490244</v>
          </cell>
          <cell r="C239" t="str">
            <v>17-10/14Кр</v>
          </cell>
          <cell r="E239">
            <v>41929</v>
          </cell>
          <cell r="F239">
            <v>0</v>
          </cell>
          <cell r="G239">
            <v>32490244</v>
          </cell>
        </row>
        <row r="240">
          <cell r="A240">
            <v>33614922</v>
          </cell>
          <cell r="C240" t="str">
            <v>29ОБКТЛ-0221</v>
          </cell>
          <cell r="E240">
            <v>41947</v>
          </cell>
          <cell r="F240">
            <v>0</v>
          </cell>
          <cell r="G240">
            <v>33614922</v>
          </cell>
        </row>
        <row r="241">
          <cell r="A241">
            <v>30949675</v>
          </cell>
          <cell r="C241" t="str">
            <v>47-14ГОК</v>
          </cell>
          <cell r="E241">
            <v>41946</v>
          </cell>
          <cell r="F241">
            <v>0</v>
          </cell>
          <cell r="G241">
            <v>30949675</v>
          </cell>
        </row>
        <row r="242">
          <cell r="A242">
            <v>38191489</v>
          </cell>
          <cell r="C242" t="str">
            <v>ЗП141201</v>
          </cell>
          <cell r="E242">
            <v>41984</v>
          </cell>
          <cell r="F242">
            <v>0</v>
          </cell>
          <cell r="G242">
            <v>38191489</v>
          </cell>
        </row>
        <row r="243">
          <cell r="C243" t="str">
            <v>ПР/ДН-2-11-2/Нюдч</v>
          </cell>
          <cell r="D243" t="str">
            <v xml:space="preserve"> ГП Приднепровская железная дорога </v>
          </cell>
          <cell r="E243">
            <v>40847</v>
          </cell>
          <cell r="F243">
            <v>0</v>
          </cell>
        </row>
        <row r="244">
          <cell r="A244" t="str">
            <v>14333937</v>
          </cell>
          <cell r="C244" t="str">
            <v>1.10593208</v>
          </cell>
          <cell r="D244" t="str">
            <v>мтс</v>
          </cell>
          <cell r="E244">
            <v>40709</v>
          </cell>
          <cell r="F244">
            <v>0</v>
          </cell>
          <cell r="G244" t="str">
            <v>14333937</v>
          </cell>
        </row>
        <row r="245">
          <cell r="A245" t="str">
            <v>19199961</v>
          </cell>
          <cell r="C245" t="str">
            <v>14-КУ</v>
          </cell>
          <cell r="D245" t="str">
            <v>фарлеп</v>
          </cell>
          <cell r="E245">
            <v>40391</v>
          </cell>
          <cell r="F245">
            <v>0</v>
          </cell>
          <cell r="G245" t="str">
            <v>19199961</v>
          </cell>
        </row>
        <row r="246">
          <cell r="A246" t="str">
            <v>05509858</v>
          </cell>
          <cell r="C246" t="str">
            <v>07/2009</v>
          </cell>
          <cell r="D246" t="str">
            <v>промагрегат</v>
          </cell>
          <cell r="E246">
            <v>39833</v>
          </cell>
          <cell r="F246">
            <v>0</v>
          </cell>
          <cell r="G246" t="str">
            <v>05509858</v>
          </cell>
        </row>
        <row r="247">
          <cell r="A247" t="str">
            <v>32975178</v>
          </cell>
          <cell r="C247">
            <v>518</v>
          </cell>
          <cell r="D247" t="str">
            <v>Кривбассшахтозакр</v>
          </cell>
          <cell r="E247">
            <v>39895</v>
          </cell>
          <cell r="F247">
            <v>0</v>
          </cell>
          <cell r="G247" t="str">
            <v>32975178</v>
          </cell>
        </row>
        <row r="248">
          <cell r="A248" t="str">
            <v>00191023</v>
          </cell>
          <cell r="C248">
            <v>794</v>
          </cell>
          <cell r="D248" t="str">
            <v>Севгок</v>
          </cell>
          <cell r="E248">
            <v>39176</v>
          </cell>
          <cell r="F248">
            <v>0</v>
          </cell>
          <cell r="G248" t="str">
            <v>00191023</v>
          </cell>
        </row>
        <row r="249">
          <cell r="A249" t="str">
            <v>20280935</v>
          </cell>
          <cell r="C249">
            <v>26897</v>
          </cell>
          <cell r="D249" t="str">
            <v>Си</v>
          </cell>
          <cell r="E249">
            <v>39295</v>
          </cell>
          <cell r="F249">
            <v>0</v>
          </cell>
          <cell r="G249" t="str">
            <v>20280935</v>
          </cell>
        </row>
        <row r="250">
          <cell r="C250" t="str">
            <v>2333-71-05/05</v>
          </cell>
          <cell r="D250" t="str">
            <v>цгок</v>
          </cell>
          <cell r="E250">
            <v>38596</v>
          </cell>
          <cell r="F250">
            <v>0</v>
          </cell>
        </row>
        <row r="251">
          <cell r="C251" t="str">
            <v>2309-71-05/05</v>
          </cell>
          <cell r="D251" t="str">
            <v>цгок</v>
          </cell>
          <cell r="E251">
            <v>38596</v>
          </cell>
          <cell r="F251">
            <v>0</v>
          </cell>
        </row>
        <row r="252">
          <cell r="A252" t="str">
            <v>23359034</v>
          </cell>
          <cell r="C252">
            <v>128</v>
          </cell>
          <cell r="D252" t="str">
            <v>ДТЕК</v>
          </cell>
          <cell r="E252">
            <v>37469</v>
          </cell>
          <cell r="F252">
            <v>0</v>
          </cell>
          <cell r="G252" t="str">
            <v>23359034</v>
          </cell>
        </row>
        <row r="253">
          <cell r="A253" t="str">
            <v>37214672</v>
          </cell>
          <cell r="C253" t="str">
            <v>72/13-НТ</v>
          </cell>
          <cell r="D253" t="str">
            <v>пожтехсинтез</v>
          </cell>
          <cell r="E253">
            <v>41575</v>
          </cell>
          <cell r="F253">
            <v>0</v>
          </cell>
          <cell r="G253" t="str">
            <v>37214672</v>
          </cell>
        </row>
        <row r="254">
          <cell r="A254" t="str">
            <v>19199961</v>
          </cell>
          <cell r="C254" t="str">
            <v>ARSo530</v>
          </cell>
          <cell r="D254" t="str">
            <v>фарлеп</v>
          </cell>
          <cell r="E254">
            <v>41518</v>
          </cell>
          <cell r="F254">
            <v>0</v>
          </cell>
          <cell r="G254" t="str">
            <v>19199961</v>
          </cell>
        </row>
        <row r="255">
          <cell r="A255" t="str">
            <v>32975178</v>
          </cell>
          <cell r="C255">
            <v>917</v>
          </cell>
          <cell r="D255" t="str">
            <v>Кривбассшахтозакр</v>
          </cell>
          <cell r="E255">
            <v>41598</v>
          </cell>
          <cell r="F255">
            <v>0</v>
          </cell>
          <cell r="G255" t="str">
            <v>32975178</v>
          </cell>
        </row>
        <row r="256">
          <cell r="A256" t="str">
            <v>21673832</v>
          </cell>
          <cell r="C256">
            <v>2290265</v>
          </cell>
          <cell r="D256" t="str">
            <v>киевстар</v>
          </cell>
          <cell r="E256">
            <v>39071</v>
          </cell>
          <cell r="F256">
            <v>0</v>
          </cell>
          <cell r="G256" t="str">
            <v>21673832</v>
          </cell>
        </row>
        <row r="257">
          <cell r="A257" t="str">
            <v>21673832</v>
          </cell>
          <cell r="C257">
            <v>2290269</v>
          </cell>
          <cell r="D257" t="str">
            <v>киевстар</v>
          </cell>
          <cell r="E257">
            <v>39071</v>
          </cell>
          <cell r="F257">
            <v>0</v>
          </cell>
          <cell r="G257" t="str">
            <v>21673832</v>
          </cell>
        </row>
        <row r="258">
          <cell r="A258" t="str">
            <v>21673832</v>
          </cell>
          <cell r="C258">
            <v>2290272</v>
          </cell>
          <cell r="D258" t="str">
            <v>киевстар</v>
          </cell>
          <cell r="E258">
            <v>39071</v>
          </cell>
          <cell r="F258">
            <v>0</v>
          </cell>
          <cell r="G258" t="str">
            <v>21673832</v>
          </cell>
        </row>
        <row r="259">
          <cell r="A259" t="str">
            <v>21673832</v>
          </cell>
          <cell r="C259">
            <v>2290275</v>
          </cell>
          <cell r="D259" t="str">
            <v>киевстар</v>
          </cell>
          <cell r="E259">
            <v>39071</v>
          </cell>
          <cell r="F259">
            <v>0</v>
          </cell>
          <cell r="G259" t="str">
            <v>21673832</v>
          </cell>
        </row>
        <row r="260">
          <cell r="A260" t="str">
            <v>21673832</v>
          </cell>
          <cell r="C260">
            <v>2290279</v>
          </cell>
          <cell r="D260" t="str">
            <v>киевстар</v>
          </cell>
          <cell r="E260">
            <v>39071</v>
          </cell>
          <cell r="F260">
            <v>0</v>
          </cell>
          <cell r="G260" t="str">
            <v>21673832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R12"/>
  <sheetViews>
    <sheetView zoomScaleNormal="100" zoomScaleSheetLayoutView="80" workbookViewId="0"/>
  </sheetViews>
  <sheetFormatPr defaultRowHeight="15" x14ac:dyDescent="0.25"/>
  <cols>
    <col min="1" max="1" width="46.85546875" customWidth="1"/>
    <col min="2" max="2" width="15.7109375" customWidth="1"/>
    <col min="3" max="3" width="3.85546875" customWidth="1"/>
    <col min="4" max="4" width="1" customWidth="1"/>
    <col min="5" max="5" width="11.42578125" customWidth="1"/>
    <col min="6" max="6" width="3" customWidth="1"/>
    <col min="7" max="8" width="12.85546875" customWidth="1"/>
    <col min="9" max="9" width="11.7109375" customWidth="1"/>
    <col min="10" max="10" width="12.42578125" customWidth="1"/>
    <col min="11" max="11" width="11" customWidth="1"/>
    <col min="12" max="16" width="9.140625" customWidth="1"/>
    <col min="17" max="17" width="8.5703125" customWidth="1"/>
    <col min="18" max="23" width="9.140625" customWidth="1"/>
    <col min="24" max="24" width="12" customWidth="1"/>
    <col min="25" max="25" width="13.5703125" customWidth="1"/>
    <col min="26" max="26" width="13.42578125" customWidth="1"/>
    <col min="28" max="28" width="13.5703125" customWidth="1"/>
    <col min="29" max="29" width="15.28515625" customWidth="1"/>
    <col min="30" max="30" width="12.28515625" customWidth="1"/>
    <col min="31" max="31" width="13.28515625" customWidth="1"/>
    <col min="32" max="34" width="9.140625" customWidth="1"/>
    <col min="37" max="37" width="11.7109375" customWidth="1"/>
    <col min="41" max="41" width="11.5703125" customWidth="1"/>
    <col min="43" max="43" width="11.7109375" customWidth="1"/>
  </cols>
  <sheetData>
    <row r="2" spans="1:44" x14ac:dyDescent="0.25">
      <c r="A2" s="2" t="s">
        <v>4</v>
      </c>
      <c r="B2" s="1" t="s">
        <v>0</v>
      </c>
      <c r="C2" s="2" t="s">
        <v>1</v>
      </c>
      <c r="D2" s="2" t="s">
        <v>2</v>
      </c>
      <c r="E2" s="1" t="s">
        <v>3</v>
      </c>
      <c r="F2" s="2"/>
      <c r="G2" s="3" t="s">
        <v>6</v>
      </c>
      <c r="H2" s="3" t="s">
        <v>7</v>
      </c>
      <c r="I2" s="3" t="s">
        <v>8</v>
      </c>
      <c r="J2" s="2" t="s">
        <v>9</v>
      </c>
      <c r="K2" s="4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4</v>
      </c>
      <c r="Q2" s="2" t="s">
        <v>15</v>
      </c>
      <c r="R2" s="2" t="s">
        <v>20</v>
      </c>
      <c r="S2" s="2" t="s">
        <v>21</v>
      </c>
      <c r="T2" s="2" t="s">
        <v>22</v>
      </c>
      <c r="U2" s="2" t="s">
        <v>23</v>
      </c>
      <c r="V2" s="2" t="s">
        <v>24</v>
      </c>
      <c r="W2" s="2" t="s">
        <v>25</v>
      </c>
      <c r="X2" s="2" t="s">
        <v>26</v>
      </c>
      <c r="Y2" s="2" t="s">
        <v>27</v>
      </c>
      <c r="Z2" s="2" t="s">
        <v>28</v>
      </c>
      <c r="AA2" s="2" t="s">
        <v>29</v>
      </c>
      <c r="AB2" s="5" t="s">
        <v>30</v>
      </c>
      <c r="AC2" s="2" t="s">
        <v>31</v>
      </c>
      <c r="AD2" s="5" t="s">
        <v>32</v>
      </c>
      <c r="AE2" s="1" t="s">
        <v>16</v>
      </c>
      <c r="AF2" s="2" t="s">
        <v>17</v>
      </c>
      <c r="AG2" s="2" t="s">
        <v>18</v>
      </c>
      <c r="AH2" s="2" t="s">
        <v>19</v>
      </c>
      <c r="AO2" s="2" t="s">
        <v>386</v>
      </c>
      <c r="AP2" t="s">
        <v>387</v>
      </c>
      <c r="AQ2" s="2" t="s">
        <v>386</v>
      </c>
      <c r="AR2" t="s">
        <v>388</v>
      </c>
    </row>
    <row r="3" spans="1:44" s="13" customFormat="1" x14ac:dyDescent="0.25">
      <c r="A3" s="18" t="s">
        <v>760</v>
      </c>
      <c r="B3" s="17" t="s">
        <v>761</v>
      </c>
      <c r="C3" s="18"/>
      <c r="D3" s="18"/>
      <c r="E3" s="17" t="s">
        <v>762</v>
      </c>
      <c r="F3" s="18"/>
      <c r="G3" s="19">
        <v>1500</v>
      </c>
      <c r="H3" s="19">
        <v>1250</v>
      </c>
      <c r="I3" s="19">
        <v>250</v>
      </c>
      <c r="J3" s="18" t="s">
        <v>35</v>
      </c>
      <c r="K3" s="18">
        <v>1</v>
      </c>
      <c r="L3" s="18" t="s">
        <v>37</v>
      </c>
      <c r="M3" s="18" t="s">
        <v>38</v>
      </c>
      <c r="N3" s="18" t="s">
        <v>763</v>
      </c>
      <c r="O3" s="18" t="s">
        <v>763</v>
      </c>
      <c r="P3" s="18" t="s">
        <v>41</v>
      </c>
      <c r="Q3" s="18" t="s">
        <v>42</v>
      </c>
      <c r="R3" s="18"/>
      <c r="S3" s="18"/>
      <c r="T3" s="18" t="s">
        <v>47</v>
      </c>
      <c r="U3" s="18" t="s">
        <v>764</v>
      </c>
      <c r="V3" s="18"/>
      <c r="W3" s="18"/>
      <c r="X3" s="18"/>
      <c r="Y3" s="20">
        <v>42005</v>
      </c>
      <c r="Z3" s="20">
        <v>42005</v>
      </c>
      <c r="AA3" s="18" t="s">
        <v>49</v>
      </c>
      <c r="AB3" s="20">
        <v>42005</v>
      </c>
      <c r="AC3" s="18">
        <v>1</v>
      </c>
      <c r="AD3" s="20">
        <v>42005</v>
      </c>
      <c r="AE3" s="17" t="s">
        <v>761</v>
      </c>
      <c r="AF3" s="18" t="s">
        <v>44</v>
      </c>
      <c r="AG3" s="18" t="s">
        <v>45</v>
      </c>
      <c r="AH3" s="18" t="s">
        <v>46</v>
      </c>
      <c r="AI3" s="30">
        <f>SUMIF($E$3:$E$18217,$E3,I$3:I$18218)</f>
        <v>250</v>
      </c>
      <c r="AO3" s="18"/>
      <c r="AQ3" s="18"/>
    </row>
    <row r="4" spans="1:44" s="13" customFormat="1" x14ac:dyDescent="0.25">
      <c r="A4" s="18" t="s">
        <v>765</v>
      </c>
      <c r="B4" s="17" t="s">
        <v>766</v>
      </c>
      <c r="C4" s="18"/>
      <c r="D4" s="18"/>
      <c r="E4" s="17" t="s">
        <v>767</v>
      </c>
      <c r="F4" s="18"/>
      <c r="G4" s="19">
        <v>1500</v>
      </c>
      <c r="H4" s="19">
        <v>1250</v>
      </c>
      <c r="I4" s="19">
        <v>250</v>
      </c>
      <c r="J4" s="18" t="s">
        <v>35</v>
      </c>
      <c r="K4" s="18">
        <v>1</v>
      </c>
      <c r="L4" s="18" t="s">
        <v>37</v>
      </c>
      <c r="M4" s="18" t="s">
        <v>38</v>
      </c>
      <c r="N4" s="18" t="s">
        <v>763</v>
      </c>
      <c r="O4" s="18" t="s">
        <v>763</v>
      </c>
      <c r="P4" s="18" t="s">
        <v>41</v>
      </c>
      <c r="Q4" s="18" t="s">
        <v>42</v>
      </c>
      <c r="R4" s="18"/>
      <c r="S4" s="18"/>
      <c r="T4" s="18" t="s">
        <v>47</v>
      </c>
      <c r="U4" s="18" t="s">
        <v>764</v>
      </c>
      <c r="V4" s="18"/>
      <c r="W4" s="18"/>
      <c r="X4" s="18"/>
      <c r="Y4" s="20">
        <v>42006</v>
      </c>
      <c r="Z4" s="20">
        <v>42005</v>
      </c>
      <c r="AA4" s="18" t="s">
        <v>49</v>
      </c>
      <c r="AB4" s="20">
        <v>42006</v>
      </c>
      <c r="AC4" s="18">
        <v>2</v>
      </c>
      <c r="AD4" s="20">
        <v>42006</v>
      </c>
      <c r="AE4" s="17" t="s">
        <v>766</v>
      </c>
      <c r="AF4" s="18" t="s">
        <v>44</v>
      </c>
      <c r="AG4" s="18" t="s">
        <v>45</v>
      </c>
      <c r="AH4" s="18" t="s">
        <v>46</v>
      </c>
      <c r="AI4" s="30">
        <v>250</v>
      </c>
      <c r="AO4" s="18"/>
      <c r="AQ4" s="18"/>
    </row>
    <row r="5" spans="1:44" s="13" customFormat="1" x14ac:dyDescent="0.25">
      <c r="A5" s="18" t="s">
        <v>768</v>
      </c>
      <c r="B5" s="17" t="s">
        <v>769</v>
      </c>
      <c r="C5" s="18"/>
      <c r="D5" s="18"/>
      <c r="E5" s="17" t="s">
        <v>770</v>
      </c>
      <c r="F5" s="18"/>
      <c r="G5" s="19">
        <v>1500</v>
      </c>
      <c r="H5" s="19">
        <v>1250</v>
      </c>
      <c r="I5" s="19">
        <v>250</v>
      </c>
      <c r="J5" s="18" t="s">
        <v>35</v>
      </c>
      <c r="K5" s="18">
        <v>1</v>
      </c>
      <c r="L5" s="18" t="s">
        <v>37</v>
      </c>
      <c r="M5" s="18" t="s">
        <v>38</v>
      </c>
      <c r="N5" s="18" t="s">
        <v>763</v>
      </c>
      <c r="O5" s="18" t="s">
        <v>763</v>
      </c>
      <c r="P5" s="18" t="s">
        <v>41</v>
      </c>
      <c r="Q5" s="18" t="s">
        <v>42</v>
      </c>
      <c r="R5" s="18"/>
      <c r="S5" s="18"/>
      <c r="T5" s="18" t="s">
        <v>47</v>
      </c>
      <c r="U5" s="18" t="s">
        <v>764</v>
      </c>
      <c r="V5" s="18"/>
      <c r="W5" s="18"/>
      <c r="X5" s="20"/>
      <c r="Y5" s="20">
        <v>42007</v>
      </c>
      <c r="Z5" s="20">
        <v>42005</v>
      </c>
      <c r="AA5" s="18" t="s">
        <v>49</v>
      </c>
      <c r="AB5" s="20">
        <v>42007</v>
      </c>
      <c r="AC5" s="18">
        <v>3</v>
      </c>
      <c r="AD5" s="20">
        <v>42007</v>
      </c>
      <c r="AE5" s="17" t="s">
        <v>769</v>
      </c>
      <c r="AF5" s="18" t="s">
        <v>44</v>
      </c>
      <c r="AG5" s="18" t="s">
        <v>45</v>
      </c>
      <c r="AH5" s="18" t="s">
        <v>46</v>
      </c>
      <c r="AI5" s="30">
        <v>250</v>
      </c>
      <c r="AO5" s="18"/>
      <c r="AQ5" s="18"/>
    </row>
    <row r="6" spans="1:44" s="13" customFormat="1" x14ac:dyDescent="0.25">
      <c r="A6" s="18" t="s">
        <v>771</v>
      </c>
      <c r="B6" s="17" t="s">
        <v>772</v>
      </c>
      <c r="C6" s="18"/>
      <c r="D6" s="18"/>
      <c r="E6" s="17" t="s">
        <v>773</v>
      </c>
      <c r="F6" s="18"/>
      <c r="G6" s="19">
        <v>1500</v>
      </c>
      <c r="H6" s="19">
        <v>1250</v>
      </c>
      <c r="I6" s="19">
        <v>250</v>
      </c>
      <c r="J6" s="18" t="s">
        <v>35</v>
      </c>
      <c r="K6" s="18">
        <v>1</v>
      </c>
      <c r="L6" s="18" t="s">
        <v>37</v>
      </c>
      <c r="M6" s="18" t="s">
        <v>38</v>
      </c>
      <c r="N6" s="18" t="s">
        <v>763</v>
      </c>
      <c r="O6" s="18" t="s">
        <v>763</v>
      </c>
      <c r="P6" s="18" t="s">
        <v>41</v>
      </c>
      <c r="Q6" s="18" t="s">
        <v>42</v>
      </c>
      <c r="R6" s="18"/>
      <c r="S6" s="18"/>
      <c r="T6" s="18" t="s">
        <v>47</v>
      </c>
      <c r="U6" s="18" t="s">
        <v>764</v>
      </c>
      <c r="V6" s="18"/>
      <c r="W6" s="18"/>
      <c r="X6" s="20"/>
      <c r="Y6" s="20">
        <v>42008</v>
      </c>
      <c r="Z6" s="20">
        <v>42005</v>
      </c>
      <c r="AA6" s="18" t="s">
        <v>49</v>
      </c>
      <c r="AB6" s="20">
        <v>42008</v>
      </c>
      <c r="AC6" s="18">
        <v>4</v>
      </c>
      <c r="AD6" s="20">
        <v>42008</v>
      </c>
      <c r="AE6" s="17" t="s">
        <v>772</v>
      </c>
      <c r="AF6" s="18" t="s">
        <v>44</v>
      </c>
      <c r="AG6" s="18" t="s">
        <v>45</v>
      </c>
      <c r="AH6" s="18" t="s">
        <v>46</v>
      </c>
      <c r="AI6" s="30">
        <v>250</v>
      </c>
      <c r="AO6" s="18"/>
      <c r="AQ6" s="18"/>
    </row>
    <row r="7" spans="1:44" s="13" customFormat="1" x14ac:dyDescent="0.25">
      <c r="A7" s="18" t="s">
        <v>774</v>
      </c>
      <c r="B7" s="17" t="s">
        <v>775</v>
      </c>
      <c r="C7" s="18"/>
      <c r="D7" s="18"/>
      <c r="E7" s="17" t="s">
        <v>776</v>
      </c>
      <c r="F7" s="18"/>
      <c r="G7" s="19">
        <v>1500</v>
      </c>
      <c r="H7" s="19">
        <v>1250</v>
      </c>
      <c r="I7" s="19">
        <v>250</v>
      </c>
      <c r="J7" s="18" t="s">
        <v>35</v>
      </c>
      <c r="K7" s="18">
        <v>1</v>
      </c>
      <c r="L7" s="18" t="s">
        <v>37</v>
      </c>
      <c r="M7" s="18" t="s">
        <v>38</v>
      </c>
      <c r="N7" s="18" t="s">
        <v>763</v>
      </c>
      <c r="O7" s="18" t="s">
        <v>763</v>
      </c>
      <c r="P7" s="18" t="s">
        <v>41</v>
      </c>
      <c r="Q7" s="18" t="s">
        <v>42</v>
      </c>
      <c r="R7" s="18"/>
      <c r="S7" s="18"/>
      <c r="T7" s="18" t="s">
        <v>47</v>
      </c>
      <c r="U7" s="18" t="s">
        <v>764</v>
      </c>
      <c r="V7" s="18"/>
      <c r="W7" s="18"/>
      <c r="X7" s="20"/>
      <c r="Y7" s="20">
        <v>42009</v>
      </c>
      <c r="Z7" s="20">
        <v>42005</v>
      </c>
      <c r="AA7" s="18" t="s">
        <v>49</v>
      </c>
      <c r="AB7" s="20">
        <v>42009</v>
      </c>
      <c r="AC7" s="18">
        <v>5</v>
      </c>
      <c r="AD7" s="20">
        <v>42009</v>
      </c>
      <c r="AE7" s="17" t="s">
        <v>775</v>
      </c>
      <c r="AF7" s="18" t="s">
        <v>44</v>
      </c>
      <c r="AG7" s="18" t="s">
        <v>45</v>
      </c>
      <c r="AH7" s="18" t="s">
        <v>46</v>
      </c>
      <c r="AI7" s="30">
        <v>250</v>
      </c>
      <c r="AO7" s="18"/>
      <c r="AQ7" s="18"/>
    </row>
    <row r="8" spans="1:44" s="13" customFormat="1" x14ac:dyDescent="0.25">
      <c r="A8" s="13" t="s">
        <v>777</v>
      </c>
      <c r="B8" s="17" t="s">
        <v>778</v>
      </c>
      <c r="E8" s="17" t="s">
        <v>779</v>
      </c>
      <c r="G8" s="14">
        <v>1500</v>
      </c>
      <c r="H8" s="14">
        <v>1250</v>
      </c>
      <c r="I8" s="14">
        <v>250</v>
      </c>
      <c r="J8" s="13" t="s">
        <v>35</v>
      </c>
      <c r="K8" s="13">
        <v>1</v>
      </c>
      <c r="L8" s="13" t="s">
        <v>37</v>
      </c>
      <c r="M8" s="13" t="s">
        <v>38</v>
      </c>
      <c r="N8" s="13" t="s">
        <v>763</v>
      </c>
      <c r="O8" s="13" t="s">
        <v>763</v>
      </c>
      <c r="P8" s="13" t="s">
        <v>41</v>
      </c>
      <c r="Q8" s="13" t="s">
        <v>42</v>
      </c>
      <c r="S8" s="15"/>
      <c r="T8" s="13" t="s">
        <v>47</v>
      </c>
      <c r="U8" s="13" t="s">
        <v>764</v>
      </c>
      <c r="V8" s="15"/>
      <c r="X8" s="15"/>
      <c r="Y8" s="20">
        <v>42010</v>
      </c>
      <c r="Z8" s="20">
        <v>42005</v>
      </c>
      <c r="AA8" s="13" t="s">
        <v>49</v>
      </c>
      <c r="AB8" s="20">
        <v>42010</v>
      </c>
      <c r="AC8" s="18">
        <v>6</v>
      </c>
      <c r="AD8" s="20">
        <v>42010</v>
      </c>
      <c r="AE8" s="17" t="s">
        <v>778</v>
      </c>
      <c r="AF8" s="13" t="s">
        <v>44</v>
      </c>
      <c r="AG8" s="13" t="s">
        <v>45</v>
      </c>
      <c r="AH8" s="13" t="s">
        <v>46</v>
      </c>
      <c r="AI8" s="30">
        <v>250</v>
      </c>
    </row>
    <row r="9" spans="1:44" s="13" customFormat="1" x14ac:dyDescent="0.25">
      <c r="A9" s="13" t="s">
        <v>771</v>
      </c>
      <c r="B9" s="17" t="s">
        <v>780</v>
      </c>
      <c r="E9" s="17" t="s">
        <v>781</v>
      </c>
      <c r="G9" s="14">
        <v>1500</v>
      </c>
      <c r="H9" s="14">
        <v>1250</v>
      </c>
      <c r="I9" s="14">
        <v>250</v>
      </c>
      <c r="J9" s="13" t="s">
        <v>35</v>
      </c>
      <c r="K9" s="13">
        <v>1</v>
      </c>
      <c r="L9" s="13" t="s">
        <v>37</v>
      </c>
      <c r="M9" s="13" t="s">
        <v>38</v>
      </c>
      <c r="N9" s="13" t="s">
        <v>763</v>
      </c>
      <c r="O9" s="13" t="s">
        <v>763</v>
      </c>
      <c r="P9" s="13" t="s">
        <v>41</v>
      </c>
      <c r="Q9" s="13" t="s">
        <v>42</v>
      </c>
      <c r="S9" s="15"/>
      <c r="T9" s="13" t="s">
        <v>47</v>
      </c>
      <c r="U9" s="13" t="s">
        <v>764</v>
      </c>
      <c r="V9" s="15"/>
      <c r="X9" s="15"/>
      <c r="Y9" s="20">
        <v>42011</v>
      </c>
      <c r="Z9" s="20">
        <v>42005</v>
      </c>
      <c r="AA9" s="13" t="s">
        <v>49</v>
      </c>
      <c r="AB9" s="20">
        <v>42011</v>
      </c>
      <c r="AC9" s="18">
        <v>7</v>
      </c>
      <c r="AD9" s="20">
        <v>42011</v>
      </c>
      <c r="AE9" s="17" t="s">
        <v>780</v>
      </c>
      <c r="AF9" s="13" t="s">
        <v>44</v>
      </c>
      <c r="AG9" s="13" t="s">
        <v>45</v>
      </c>
      <c r="AH9" s="13" t="s">
        <v>46</v>
      </c>
      <c r="AI9" s="30">
        <v>250</v>
      </c>
    </row>
    <row r="10" spans="1:44" s="13" customFormat="1" x14ac:dyDescent="0.25">
      <c r="A10" s="13" t="s">
        <v>768</v>
      </c>
      <c r="B10" s="17" t="s">
        <v>782</v>
      </c>
      <c r="E10" s="17" t="s">
        <v>783</v>
      </c>
      <c r="G10" s="14">
        <v>1500</v>
      </c>
      <c r="H10" s="14">
        <v>1250</v>
      </c>
      <c r="I10" s="14">
        <v>250</v>
      </c>
      <c r="J10" s="13" t="s">
        <v>35</v>
      </c>
      <c r="K10" s="13">
        <v>1</v>
      </c>
      <c r="L10" s="13" t="s">
        <v>37</v>
      </c>
      <c r="M10" s="13" t="s">
        <v>38</v>
      </c>
      <c r="N10" s="13" t="s">
        <v>763</v>
      </c>
      <c r="O10" s="13" t="s">
        <v>763</v>
      </c>
      <c r="P10" s="13" t="s">
        <v>41</v>
      </c>
      <c r="Q10" s="13" t="s">
        <v>42</v>
      </c>
      <c r="S10" s="15"/>
      <c r="T10" s="13" t="s">
        <v>47</v>
      </c>
      <c r="U10" s="13" t="s">
        <v>764</v>
      </c>
      <c r="V10" s="15"/>
      <c r="X10" s="15"/>
      <c r="Y10" s="20">
        <v>42012</v>
      </c>
      <c r="Z10" s="20">
        <v>42005</v>
      </c>
      <c r="AA10" s="13" t="s">
        <v>49</v>
      </c>
      <c r="AB10" s="20">
        <v>42012</v>
      </c>
      <c r="AC10" s="18">
        <v>8</v>
      </c>
      <c r="AD10" s="20">
        <v>42012</v>
      </c>
      <c r="AE10" s="17" t="s">
        <v>782</v>
      </c>
      <c r="AF10" s="13" t="s">
        <v>44</v>
      </c>
      <c r="AG10" s="13" t="s">
        <v>45</v>
      </c>
      <c r="AH10" s="13" t="s">
        <v>46</v>
      </c>
      <c r="AI10" s="30">
        <v>250</v>
      </c>
    </row>
    <row r="11" spans="1:44" s="13" customFormat="1" x14ac:dyDescent="0.25">
      <c r="A11" s="13" t="s">
        <v>765</v>
      </c>
      <c r="B11" s="17" t="s">
        <v>784</v>
      </c>
      <c r="E11" s="17" t="s">
        <v>785</v>
      </c>
      <c r="G11" s="14">
        <v>1500</v>
      </c>
      <c r="H11" s="14">
        <v>1250</v>
      </c>
      <c r="I11" s="14">
        <v>250</v>
      </c>
      <c r="J11" s="13" t="s">
        <v>35</v>
      </c>
      <c r="K11" s="13">
        <v>1</v>
      </c>
      <c r="L11" s="13" t="s">
        <v>37</v>
      </c>
      <c r="M11" s="13" t="s">
        <v>38</v>
      </c>
      <c r="N11" s="13" t="s">
        <v>763</v>
      </c>
      <c r="O11" s="13" t="s">
        <v>763</v>
      </c>
      <c r="P11" s="13" t="s">
        <v>41</v>
      </c>
      <c r="Q11" s="13" t="s">
        <v>42</v>
      </c>
      <c r="S11" s="15"/>
      <c r="T11" s="13" t="s">
        <v>47</v>
      </c>
      <c r="U11" s="13" t="s">
        <v>764</v>
      </c>
      <c r="V11" s="15"/>
      <c r="X11" s="15"/>
      <c r="Y11" s="20">
        <v>42013</v>
      </c>
      <c r="Z11" s="20">
        <v>42005</v>
      </c>
      <c r="AA11" s="13" t="s">
        <v>49</v>
      </c>
      <c r="AB11" s="20">
        <v>42013</v>
      </c>
      <c r="AC11" s="18">
        <v>9</v>
      </c>
      <c r="AD11" s="20">
        <v>42013</v>
      </c>
      <c r="AE11" s="17" t="s">
        <v>784</v>
      </c>
      <c r="AF11" s="13" t="s">
        <v>44</v>
      </c>
      <c r="AG11" s="13" t="s">
        <v>45</v>
      </c>
      <c r="AH11" s="13" t="s">
        <v>46</v>
      </c>
      <c r="AI11" s="30">
        <v>250</v>
      </c>
    </row>
    <row r="12" spans="1:44" s="13" customFormat="1" x14ac:dyDescent="0.25">
      <c r="A12" s="13" t="s">
        <v>777</v>
      </c>
      <c r="B12" s="17" t="s">
        <v>786</v>
      </c>
      <c r="E12" s="17" t="s">
        <v>787</v>
      </c>
      <c r="G12" s="14">
        <v>1500</v>
      </c>
      <c r="H12" s="14">
        <v>1250</v>
      </c>
      <c r="I12" s="14">
        <v>250</v>
      </c>
      <c r="J12" s="13" t="s">
        <v>35</v>
      </c>
      <c r="K12" s="13">
        <v>1</v>
      </c>
      <c r="L12" s="13" t="s">
        <v>37</v>
      </c>
      <c r="M12" s="13" t="s">
        <v>38</v>
      </c>
      <c r="N12" s="13" t="s">
        <v>763</v>
      </c>
      <c r="O12" s="13" t="s">
        <v>763</v>
      </c>
      <c r="P12" s="13" t="s">
        <v>41</v>
      </c>
      <c r="Q12" s="13" t="s">
        <v>42</v>
      </c>
      <c r="S12" s="15"/>
      <c r="T12" s="13" t="s">
        <v>47</v>
      </c>
      <c r="U12" s="13" t="s">
        <v>764</v>
      </c>
      <c r="V12" s="15"/>
      <c r="X12" s="15"/>
      <c r="Y12" s="20">
        <v>42014</v>
      </c>
      <c r="Z12" s="20">
        <v>42005</v>
      </c>
      <c r="AA12" s="13" t="s">
        <v>49</v>
      </c>
      <c r="AB12" s="20">
        <v>42014</v>
      </c>
      <c r="AC12" s="18">
        <v>10</v>
      </c>
      <c r="AD12" s="20">
        <v>42014</v>
      </c>
      <c r="AE12" s="17" t="s">
        <v>786</v>
      </c>
      <c r="AF12" s="13" t="s">
        <v>44</v>
      </c>
      <c r="AG12" s="13" t="s">
        <v>45</v>
      </c>
      <c r="AH12" s="13" t="s">
        <v>46</v>
      </c>
      <c r="AI12" s="30">
        <v>250</v>
      </c>
    </row>
  </sheetData>
  <autoFilter ref="A2:BJ8"/>
  <pageMargins left="0.31496062992125984" right="0.11811023622047245" top="0" bottom="0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W164"/>
  <sheetViews>
    <sheetView tabSelected="1" topLeftCell="F138" zoomScaleNormal="100" zoomScaleSheetLayoutView="80" workbookViewId="0">
      <selection activeCell="AO161" sqref="AO161"/>
    </sheetView>
  </sheetViews>
  <sheetFormatPr defaultRowHeight="15" x14ac:dyDescent="0.25"/>
  <cols>
    <col min="2" max="2" width="3.85546875" customWidth="1"/>
    <col min="3" max="3" width="1" customWidth="1"/>
    <col min="4" max="4" width="11.42578125" customWidth="1"/>
    <col min="5" max="5" width="64.85546875" customWidth="1"/>
    <col min="6" max="6" width="3" customWidth="1"/>
    <col min="7" max="8" width="12.85546875" customWidth="1"/>
    <col min="9" max="9" width="11.7109375" customWidth="1"/>
    <col min="10" max="10" width="12.42578125" customWidth="1"/>
    <col min="11" max="11" width="11" customWidth="1"/>
    <col min="12" max="12" width="9.140625" customWidth="1"/>
    <col min="13" max="16" width="9.140625" hidden="1" customWidth="1"/>
    <col min="17" max="18" width="0" hidden="1" customWidth="1"/>
    <col min="19" max="27" width="9.140625" hidden="1" customWidth="1"/>
    <col min="28" max="28" width="12" hidden="1" customWidth="1"/>
    <col min="29" max="29" width="13.5703125" hidden="1" customWidth="1"/>
    <col min="30" max="30" width="13.42578125" hidden="1" customWidth="1"/>
    <col min="32" max="32" width="13.5703125" customWidth="1"/>
    <col min="33" max="33" width="15.28515625" customWidth="1"/>
    <col min="34" max="34" width="12.28515625" customWidth="1"/>
    <col min="41" max="41" width="11.7109375" customWidth="1"/>
    <col min="45" max="45" width="11.5703125" customWidth="1"/>
    <col min="47" max="47" width="11.7109375" customWidth="1"/>
  </cols>
  <sheetData>
    <row r="2" spans="1:48" x14ac:dyDescent="0.25">
      <c r="A2" s="1" t="s">
        <v>0</v>
      </c>
      <c r="B2" s="2" t="s">
        <v>1</v>
      </c>
      <c r="C2" s="2" t="s">
        <v>2</v>
      </c>
      <c r="D2" s="1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2" t="s">
        <v>9</v>
      </c>
      <c r="K2" s="4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4</v>
      </c>
      <c r="Q2" s="2" t="s">
        <v>15</v>
      </c>
      <c r="R2" s="1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5" t="s">
        <v>30</v>
      </c>
      <c r="AG2" s="2" t="s">
        <v>31</v>
      </c>
      <c r="AH2" s="5" t="s">
        <v>32</v>
      </c>
      <c r="AS2" s="2" t="s">
        <v>386</v>
      </c>
      <c r="AT2" t="s">
        <v>387</v>
      </c>
      <c r="AU2" s="2" t="s">
        <v>386</v>
      </c>
      <c r="AV2" t="s">
        <v>388</v>
      </c>
    </row>
    <row r="3" spans="1:48" s="13" customFormat="1" x14ac:dyDescent="0.25">
      <c r="A3" s="17" t="s">
        <v>33</v>
      </c>
      <c r="B3" s="18"/>
      <c r="C3" s="18"/>
      <c r="D3" s="17" t="s">
        <v>53</v>
      </c>
      <c r="E3" s="18" t="s">
        <v>34</v>
      </c>
      <c r="F3" s="18"/>
      <c r="G3" s="19">
        <v>1500</v>
      </c>
      <c r="H3" s="19">
        <v>1250</v>
      </c>
      <c r="I3" s="19">
        <v>250</v>
      </c>
      <c r="J3" s="18" t="s">
        <v>35</v>
      </c>
      <c r="K3" s="18" t="s">
        <v>36</v>
      </c>
      <c r="L3" s="18" t="s">
        <v>37</v>
      </c>
      <c r="M3" s="18" t="s">
        <v>38</v>
      </c>
      <c r="N3" s="18" t="s">
        <v>39</v>
      </c>
      <c r="O3" s="18" t="s">
        <v>40</v>
      </c>
      <c r="P3" s="18" t="s">
        <v>41</v>
      </c>
      <c r="Q3" s="18" t="s">
        <v>42</v>
      </c>
      <c r="R3" s="17" t="s">
        <v>43</v>
      </c>
      <c r="S3" s="18" t="s">
        <v>44</v>
      </c>
      <c r="T3" s="18" t="s">
        <v>45</v>
      </c>
      <c r="U3" s="18" t="s">
        <v>46</v>
      </c>
      <c r="V3" s="18"/>
      <c r="W3" s="18"/>
      <c r="X3" s="18" t="s">
        <v>47</v>
      </c>
      <c r="Y3" s="18" t="s">
        <v>48</v>
      </c>
      <c r="Z3" s="18"/>
      <c r="AA3" s="18"/>
      <c r="AB3" s="18"/>
      <c r="AC3" s="20">
        <v>42103.429884259262</v>
      </c>
      <c r="AD3" s="20">
        <v>42103.429884259262</v>
      </c>
      <c r="AE3" s="18" t="s">
        <v>49</v>
      </c>
      <c r="AF3" s="20">
        <v>42102</v>
      </c>
      <c r="AG3" s="18" t="s">
        <v>50</v>
      </c>
      <c r="AH3" s="20">
        <v>42094</v>
      </c>
      <c r="AI3" s="13" t="s">
        <v>51</v>
      </c>
      <c r="AJ3" s="11" t="s">
        <v>51</v>
      </c>
      <c r="AK3" s="13" t="s">
        <v>52</v>
      </c>
      <c r="AM3" s="30">
        <f t="shared" ref="AM3:AM34" si="0">SUMIF($D$3:$D$18362,$D3,I$3:I$18363)</f>
        <v>934.84</v>
      </c>
      <c r="AS3" s="18"/>
      <c r="AU3" s="18"/>
    </row>
    <row r="4" spans="1:48" s="13" customFormat="1" x14ac:dyDescent="0.25">
      <c r="A4" s="17" t="s">
        <v>33</v>
      </c>
      <c r="B4" s="18"/>
      <c r="C4" s="18"/>
      <c r="D4" s="17" t="s">
        <v>53</v>
      </c>
      <c r="E4" s="18" t="s">
        <v>34</v>
      </c>
      <c r="F4" s="18"/>
      <c r="G4" s="19">
        <v>171.39</v>
      </c>
      <c r="H4" s="19">
        <v>142.82</v>
      </c>
      <c r="I4" s="19">
        <v>28.57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  <c r="O4" s="18" t="s">
        <v>40</v>
      </c>
      <c r="P4" s="18" t="s">
        <v>346</v>
      </c>
      <c r="Q4" s="18" t="s">
        <v>42</v>
      </c>
      <c r="R4" s="17" t="s">
        <v>347</v>
      </c>
      <c r="S4" s="18" t="s">
        <v>44</v>
      </c>
      <c r="T4" s="18" t="s">
        <v>45</v>
      </c>
      <c r="U4" s="18" t="s">
        <v>46</v>
      </c>
      <c r="V4" s="18"/>
      <c r="W4" s="18"/>
      <c r="X4" s="18" t="s">
        <v>47</v>
      </c>
      <c r="Y4" s="18" t="s">
        <v>55</v>
      </c>
      <c r="Z4" s="18"/>
      <c r="AA4" s="18"/>
      <c r="AB4" s="18"/>
      <c r="AC4" s="20">
        <v>42093.419259259259</v>
      </c>
      <c r="AD4" s="20">
        <v>42093.419259259259</v>
      </c>
      <c r="AE4" s="18" t="s">
        <v>49</v>
      </c>
      <c r="AF4" s="20">
        <v>42090</v>
      </c>
      <c r="AG4" s="18" t="s">
        <v>348</v>
      </c>
      <c r="AH4" s="20">
        <v>42083</v>
      </c>
      <c r="AI4" s="13" t="s">
        <v>51</v>
      </c>
      <c r="AJ4" s="11" t="s">
        <v>51</v>
      </c>
      <c r="AK4" s="13" t="s">
        <v>52</v>
      </c>
      <c r="AM4" s="30">
        <f t="shared" si="0"/>
        <v>934.84</v>
      </c>
      <c r="AS4" s="18"/>
      <c r="AU4" s="18"/>
    </row>
    <row r="5" spans="1:48" s="13" customFormat="1" x14ac:dyDescent="0.25">
      <c r="A5" s="17" t="s">
        <v>66</v>
      </c>
      <c r="B5" s="18"/>
      <c r="C5" s="18"/>
      <c r="D5" s="17" t="s">
        <v>67</v>
      </c>
      <c r="E5" s="18" t="s">
        <v>68</v>
      </c>
      <c r="F5" s="18"/>
      <c r="G5" s="19">
        <v>188.25</v>
      </c>
      <c r="H5" s="19">
        <v>156.87</v>
      </c>
      <c r="I5" s="19">
        <v>31.38</v>
      </c>
      <c r="J5" s="18" t="s">
        <v>35</v>
      </c>
      <c r="K5" s="18">
        <v>58113</v>
      </c>
      <c r="L5" s="18" t="s">
        <v>37</v>
      </c>
      <c r="M5" s="18" t="s">
        <v>38</v>
      </c>
      <c r="N5" s="18"/>
      <c r="O5" s="18" t="s">
        <v>69</v>
      </c>
      <c r="P5" s="18" t="s">
        <v>70</v>
      </c>
      <c r="Q5" s="18" t="s">
        <v>42</v>
      </c>
      <c r="R5" s="17" t="s">
        <v>71</v>
      </c>
      <c r="S5" s="18" t="s">
        <v>44</v>
      </c>
      <c r="T5" s="18" t="s">
        <v>45</v>
      </c>
      <c r="U5" s="18" t="s">
        <v>46</v>
      </c>
      <c r="V5" s="18"/>
      <c r="W5" s="18"/>
      <c r="X5" s="18" t="s">
        <v>47</v>
      </c>
      <c r="Y5" s="18" t="s">
        <v>55</v>
      </c>
      <c r="Z5" s="18"/>
      <c r="AA5" s="18"/>
      <c r="AB5" s="20">
        <v>42129.345347222225</v>
      </c>
      <c r="AC5" s="15">
        <v>42129.345358796294</v>
      </c>
      <c r="AD5" s="15">
        <v>42129.345358796294</v>
      </c>
      <c r="AE5" s="18" t="s">
        <v>49</v>
      </c>
      <c r="AF5" s="20">
        <v>42124</v>
      </c>
      <c r="AG5" s="18">
        <v>30216</v>
      </c>
      <c r="AH5" s="20">
        <v>42114</v>
      </c>
      <c r="AI5" s="15"/>
      <c r="AJ5" s="13" t="s">
        <v>51</v>
      </c>
      <c r="AK5" s="13" t="s">
        <v>52</v>
      </c>
      <c r="AM5" s="30">
        <f t="shared" si="0"/>
        <v>57.39</v>
      </c>
      <c r="AS5" s="18"/>
      <c r="AU5" s="18"/>
    </row>
    <row r="6" spans="1:48" s="13" customFormat="1" x14ac:dyDescent="0.25">
      <c r="A6" s="17" t="s">
        <v>66</v>
      </c>
      <c r="B6" s="18"/>
      <c r="C6" s="18"/>
      <c r="D6" s="17" t="s">
        <v>67</v>
      </c>
      <c r="E6" s="18" t="s">
        <v>68</v>
      </c>
      <c r="F6" s="18"/>
      <c r="G6" s="19">
        <v>76</v>
      </c>
      <c r="H6" s="19">
        <v>63.33</v>
      </c>
      <c r="I6" s="19">
        <v>12.67</v>
      </c>
      <c r="J6" s="18" t="s">
        <v>35</v>
      </c>
      <c r="K6" s="18">
        <v>58113</v>
      </c>
      <c r="L6" s="18" t="s">
        <v>37</v>
      </c>
      <c r="M6" s="18" t="s">
        <v>38</v>
      </c>
      <c r="N6" s="18"/>
      <c r="O6" s="18" t="s">
        <v>69</v>
      </c>
      <c r="P6" s="18" t="s">
        <v>72</v>
      </c>
      <c r="Q6" s="18" t="s">
        <v>42</v>
      </c>
      <c r="R6" s="17" t="s">
        <v>73</v>
      </c>
      <c r="S6" s="18" t="s">
        <v>44</v>
      </c>
      <c r="T6" s="18" t="s">
        <v>45</v>
      </c>
      <c r="U6" s="18" t="s">
        <v>46</v>
      </c>
      <c r="V6" s="18"/>
      <c r="W6" s="18"/>
      <c r="X6" s="18" t="s">
        <v>47</v>
      </c>
      <c r="Y6" s="18" t="s">
        <v>55</v>
      </c>
      <c r="Z6" s="18"/>
      <c r="AA6" s="18"/>
      <c r="AB6" s="20">
        <v>42129.345370370371</v>
      </c>
      <c r="AC6" s="15">
        <v>42129.345381944448</v>
      </c>
      <c r="AD6" s="15">
        <v>42129.345381944448</v>
      </c>
      <c r="AE6" s="18" t="s">
        <v>49</v>
      </c>
      <c r="AF6" s="20">
        <v>42124</v>
      </c>
      <c r="AG6" s="18">
        <v>37409</v>
      </c>
      <c r="AH6" s="20">
        <v>42115</v>
      </c>
      <c r="AI6" s="15"/>
      <c r="AJ6" s="13" t="s">
        <v>51</v>
      </c>
      <c r="AK6" s="13" t="s">
        <v>52</v>
      </c>
      <c r="AM6" s="30">
        <f t="shared" si="0"/>
        <v>57.39</v>
      </c>
      <c r="AS6" s="18"/>
      <c r="AU6" s="18"/>
    </row>
    <row r="7" spans="1:48" s="13" customFormat="1" x14ac:dyDescent="0.25">
      <c r="A7" s="17" t="s">
        <v>74</v>
      </c>
      <c r="B7" s="18"/>
      <c r="C7" s="18"/>
      <c r="D7" s="17" t="s">
        <v>75</v>
      </c>
      <c r="E7" s="18" t="s">
        <v>76</v>
      </c>
      <c r="F7" s="18"/>
      <c r="G7" s="19">
        <v>56856</v>
      </c>
      <c r="H7" s="19">
        <v>47380</v>
      </c>
      <c r="I7" s="19">
        <v>9476</v>
      </c>
      <c r="J7" s="18" t="s">
        <v>35</v>
      </c>
      <c r="K7" s="18" t="s">
        <v>77</v>
      </c>
      <c r="L7" s="18" t="s">
        <v>78</v>
      </c>
      <c r="M7" s="18" t="s">
        <v>79</v>
      </c>
      <c r="N7" s="18" t="s">
        <v>80</v>
      </c>
      <c r="O7" s="18" t="s">
        <v>81</v>
      </c>
      <c r="P7" s="18" t="s">
        <v>82</v>
      </c>
      <c r="Q7" s="18" t="s">
        <v>42</v>
      </c>
      <c r="R7" s="17" t="s">
        <v>83</v>
      </c>
      <c r="S7" s="18" t="s">
        <v>44</v>
      </c>
      <c r="T7" s="18" t="s">
        <v>45</v>
      </c>
      <c r="U7" s="18" t="s">
        <v>46</v>
      </c>
      <c r="V7" s="18"/>
      <c r="W7" s="18"/>
      <c r="X7" s="18" t="s">
        <v>47</v>
      </c>
      <c r="Y7" s="18" t="s">
        <v>55</v>
      </c>
      <c r="Z7" s="18"/>
      <c r="AA7" s="18"/>
      <c r="AB7" s="20">
        <v>42124.757951388892</v>
      </c>
      <c r="AC7" s="15">
        <v>42124.757962962962</v>
      </c>
      <c r="AD7" s="15">
        <v>42124.757962962962</v>
      </c>
      <c r="AE7" s="18" t="s">
        <v>49</v>
      </c>
      <c r="AF7" s="20">
        <v>42124</v>
      </c>
      <c r="AG7" s="18">
        <v>15</v>
      </c>
      <c r="AH7" s="20">
        <v>42124</v>
      </c>
      <c r="AI7" s="15"/>
      <c r="AJ7" s="13" t="s">
        <v>51</v>
      </c>
      <c r="AK7" s="13" t="s">
        <v>52</v>
      </c>
      <c r="AM7" s="30">
        <f t="shared" si="0"/>
        <v>9476</v>
      </c>
      <c r="AS7" s="18"/>
      <c r="AU7" s="18"/>
    </row>
    <row r="8" spans="1:48" s="13" customFormat="1" x14ac:dyDescent="0.25">
      <c r="A8" s="12" t="s">
        <v>56</v>
      </c>
      <c r="D8" s="12" t="s">
        <v>57</v>
      </c>
      <c r="E8" s="13" t="s">
        <v>58</v>
      </c>
      <c r="G8" s="14">
        <v>506.23</v>
      </c>
      <c r="H8" s="14">
        <v>421.86</v>
      </c>
      <c r="I8" s="14">
        <v>84.37</v>
      </c>
      <c r="J8" s="13" t="s">
        <v>35</v>
      </c>
      <c r="K8" s="13" t="s">
        <v>62</v>
      </c>
      <c r="L8" s="13" t="s">
        <v>37</v>
      </c>
      <c r="M8" s="13" t="s">
        <v>38</v>
      </c>
      <c r="O8" s="13" t="s">
        <v>59</v>
      </c>
      <c r="P8" s="13" t="s">
        <v>84</v>
      </c>
      <c r="Q8" s="13" t="s">
        <v>42</v>
      </c>
      <c r="R8" s="12" t="s">
        <v>85</v>
      </c>
      <c r="S8" s="13" t="s">
        <v>44</v>
      </c>
      <c r="T8" s="13" t="s">
        <v>45</v>
      </c>
      <c r="U8" s="13" t="s">
        <v>46</v>
      </c>
      <c r="W8" s="15"/>
      <c r="X8" s="13" t="s">
        <v>47</v>
      </c>
      <c r="Y8" s="13" t="s">
        <v>55</v>
      </c>
      <c r="Z8" s="15"/>
      <c r="AB8" s="15">
        <v>42138.893782407409</v>
      </c>
      <c r="AD8" s="15">
        <v>42138.893785509259</v>
      </c>
      <c r="AE8" s="13" t="s">
        <v>49</v>
      </c>
      <c r="AF8" s="15">
        <v>42137</v>
      </c>
      <c r="AG8" s="13" t="s">
        <v>86</v>
      </c>
      <c r="AH8" s="15">
        <v>42124</v>
      </c>
      <c r="AJ8" s="13" t="s">
        <v>51</v>
      </c>
      <c r="AK8" s="13" t="s">
        <v>52</v>
      </c>
      <c r="AM8" s="30">
        <f t="shared" si="0"/>
        <v>187.51000000000002</v>
      </c>
    </row>
    <row r="9" spans="1:48" s="13" customFormat="1" x14ac:dyDescent="0.25">
      <c r="A9" s="12" t="s">
        <v>33</v>
      </c>
      <c r="D9" s="12" t="s">
        <v>53</v>
      </c>
      <c r="E9" s="13" t="s">
        <v>34</v>
      </c>
      <c r="G9" s="14">
        <v>1561.81</v>
      </c>
      <c r="H9" s="14">
        <v>1301.51</v>
      </c>
      <c r="I9" s="14">
        <v>260.3</v>
      </c>
      <c r="J9" s="13" t="s">
        <v>35</v>
      </c>
      <c r="K9" s="13" t="s">
        <v>36</v>
      </c>
      <c r="L9" s="13" t="s">
        <v>37</v>
      </c>
      <c r="M9" s="13" t="s">
        <v>38</v>
      </c>
      <c r="O9" s="13" t="s">
        <v>40</v>
      </c>
      <c r="P9" s="13" t="s">
        <v>89</v>
      </c>
      <c r="Q9" s="13" t="s">
        <v>42</v>
      </c>
      <c r="R9" s="12" t="s">
        <v>87</v>
      </c>
      <c r="S9" s="13" t="s">
        <v>44</v>
      </c>
      <c r="T9" s="13" t="s">
        <v>45</v>
      </c>
      <c r="U9" s="13" t="s">
        <v>46</v>
      </c>
      <c r="W9" s="15"/>
      <c r="X9" s="13" t="s">
        <v>47</v>
      </c>
      <c r="Y9" s="13" t="s">
        <v>55</v>
      </c>
      <c r="Z9" s="15"/>
      <c r="AB9" s="15">
        <v>42162.451668321759</v>
      </c>
      <c r="AD9" s="15">
        <v>42162.451672118055</v>
      </c>
      <c r="AE9" s="13" t="s">
        <v>49</v>
      </c>
      <c r="AF9" s="15">
        <v>42161</v>
      </c>
      <c r="AG9" s="13" t="s">
        <v>88</v>
      </c>
      <c r="AH9" s="15">
        <v>42155</v>
      </c>
      <c r="AJ9" s="11" t="s">
        <v>51</v>
      </c>
      <c r="AK9" s="13" t="s">
        <v>52</v>
      </c>
      <c r="AM9" s="30">
        <f t="shared" si="0"/>
        <v>934.84</v>
      </c>
    </row>
    <row r="10" spans="1:48" s="13" customFormat="1" x14ac:dyDescent="0.25">
      <c r="A10" s="12" t="s">
        <v>90</v>
      </c>
      <c r="D10" s="12" t="s">
        <v>91</v>
      </c>
      <c r="E10" s="13" t="s">
        <v>92</v>
      </c>
      <c r="G10" s="14">
        <v>7938</v>
      </c>
      <c r="H10" s="14">
        <v>6615</v>
      </c>
      <c r="I10" s="14">
        <v>1323</v>
      </c>
      <c r="J10" s="13" t="s">
        <v>35</v>
      </c>
      <c r="K10" s="13" t="s">
        <v>93</v>
      </c>
      <c r="L10" s="13" t="s">
        <v>37</v>
      </c>
      <c r="M10" s="13" t="s">
        <v>38</v>
      </c>
      <c r="O10" s="13" t="s">
        <v>94</v>
      </c>
      <c r="P10" s="13" t="s">
        <v>97</v>
      </c>
      <c r="Q10" s="13" t="s">
        <v>42</v>
      </c>
      <c r="R10" s="12" t="s">
        <v>95</v>
      </c>
      <c r="S10" s="13" t="s">
        <v>44</v>
      </c>
      <c r="T10" s="13" t="s">
        <v>45</v>
      </c>
      <c r="U10" s="13" t="s">
        <v>46</v>
      </c>
      <c r="W10" s="15"/>
      <c r="X10" s="13" t="s">
        <v>47</v>
      </c>
      <c r="Y10" s="13" t="s">
        <v>55</v>
      </c>
      <c r="Z10" s="15"/>
      <c r="AB10" s="15">
        <v>42165.576531747683</v>
      </c>
      <c r="AD10" s="15">
        <v>42165.576535219909</v>
      </c>
      <c r="AE10" s="13" t="s">
        <v>49</v>
      </c>
      <c r="AF10" s="15">
        <v>42164</v>
      </c>
      <c r="AG10" s="13" t="s">
        <v>96</v>
      </c>
      <c r="AH10" s="15">
        <v>42153</v>
      </c>
      <c r="AJ10" s="11" t="s">
        <v>51</v>
      </c>
      <c r="AK10" s="13" t="s">
        <v>52</v>
      </c>
      <c r="AM10" s="30">
        <f t="shared" si="0"/>
        <v>1504.44</v>
      </c>
    </row>
    <row r="11" spans="1:48" s="13" customFormat="1" x14ac:dyDescent="0.25">
      <c r="A11" s="16" t="s">
        <v>98</v>
      </c>
      <c r="D11" s="23">
        <v>34562074</v>
      </c>
      <c r="E11" s="13" t="s">
        <v>99</v>
      </c>
      <c r="G11" s="14">
        <v>22476</v>
      </c>
      <c r="H11" s="14">
        <v>18730</v>
      </c>
      <c r="I11" s="14">
        <v>3746</v>
      </c>
      <c r="J11" s="13" t="s">
        <v>35</v>
      </c>
      <c r="K11" s="13" t="s">
        <v>100</v>
      </c>
      <c r="L11" s="13" t="s">
        <v>37</v>
      </c>
      <c r="M11" s="13" t="s">
        <v>38</v>
      </c>
      <c r="O11" s="13" t="s">
        <v>101</v>
      </c>
      <c r="P11" s="13" t="s">
        <v>105</v>
      </c>
      <c r="Q11" s="13" t="s">
        <v>42</v>
      </c>
      <c r="R11" s="24" t="s">
        <v>102</v>
      </c>
      <c r="S11" s="13" t="s">
        <v>44</v>
      </c>
      <c r="T11" s="13" t="s">
        <v>45</v>
      </c>
      <c r="U11" s="13" t="s">
        <v>46</v>
      </c>
      <c r="W11" s="15"/>
      <c r="X11" s="13" t="s">
        <v>47</v>
      </c>
      <c r="Y11" s="13" t="s">
        <v>103</v>
      </c>
      <c r="Z11" s="15"/>
      <c r="AB11" s="25">
        <v>42164.39911820602</v>
      </c>
      <c r="AD11" s="15">
        <v>42164.399123136573</v>
      </c>
      <c r="AE11" s="13" t="s">
        <v>49</v>
      </c>
      <c r="AF11" s="15">
        <v>42163</v>
      </c>
      <c r="AG11" s="13" t="s">
        <v>104</v>
      </c>
      <c r="AH11" s="15">
        <v>42163</v>
      </c>
      <c r="AJ11" s="11" t="s">
        <v>51</v>
      </c>
      <c r="AK11" s="13" t="s">
        <v>52</v>
      </c>
      <c r="AM11" s="30">
        <f t="shared" si="0"/>
        <v>3746</v>
      </c>
      <c r="AQ11" s="13" t="e">
        <v>#N/A</v>
      </c>
      <c r="AR11" s="26" t="s">
        <v>100</v>
      </c>
    </row>
    <row r="12" spans="1:48" s="13" customFormat="1" x14ac:dyDescent="0.25">
      <c r="A12" s="12" t="s">
        <v>106</v>
      </c>
      <c r="D12" s="23">
        <v>190905</v>
      </c>
      <c r="E12" s="13" t="s">
        <v>107</v>
      </c>
      <c r="G12" s="14">
        <v>2418</v>
      </c>
      <c r="H12" s="14">
        <v>2015</v>
      </c>
      <c r="I12" s="14">
        <v>403</v>
      </c>
      <c r="J12" s="13" t="s">
        <v>35</v>
      </c>
      <c r="K12" s="13" t="s">
        <v>108</v>
      </c>
      <c r="L12" s="13" t="s">
        <v>37</v>
      </c>
      <c r="M12" s="13" t="s">
        <v>38</v>
      </c>
      <c r="O12" s="13" t="s">
        <v>109</v>
      </c>
      <c r="P12" s="13" t="s">
        <v>113</v>
      </c>
      <c r="Q12" s="13" t="s">
        <v>42</v>
      </c>
      <c r="R12" s="24" t="s">
        <v>110</v>
      </c>
      <c r="S12" s="13" t="s">
        <v>44</v>
      </c>
      <c r="T12" s="13" t="s">
        <v>45</v>
      </c>
      <c r="U12" s="13" t="s">
        <v>46</v>
      </c>
      <c r="W12" s="15"/>
      <c r="X12" s="13" t="s">
        <v>47</v>
      </c>
      <c r="Y12" s="13" t="s">
        <v>111</v>
      </c>
      <c r="Z12" s="15"/>
      <c r="AB12" s="25">
        <v>42175.548711099538</v>
      </c>
      <c r="AD12" s="15">
        <v>42175.548713819444</v>
      </c>
      <c r="AE12" s="13" t="s">
        <v>49</v>
      </c>
      <c r="AF12" s="15">
        <v>42174</v>
      </c>
      <c r="AG12" s="13" t="s">
        <v>112</v>
      </c>
      <c r="AH12" s="15">
        <v>42167</v>
      </c>
      <c r="AJ12" s="11" t="s">
        <v>51</v>
      </c>
      <c r="AK12" s="13" t="s">
        <v>52</v>
      </c>
      <c r="AM12" s="30">
        <f t="shared" si="0"/>
        <v>403</v>
      </c>
      <c r="AQ12" s="13">
        <v>190905</v>
      </c>
      <c r="AR12" s="26" t="s">
        <v>108</v>
      </c>
    </row>
    <row r="13" spans="1:48" s="13" customFormat="1" x14ac:dyDescent="0.25">
      <c r="A13" s="27" t="s">
        <v>114</v>
      </c>
      <c r="D13" s="23">
        <v>32036829</v>
      </c>
      <c r="E13" s="13" t="s">
        <v>115</v>
      </c>
      <c r="G13" s="14">
        <v>37811.21</v>
      </c>
      <c r="H13" s="14">
        <v>31509.34</v>
      </c>
      <c r="I13" s="14">
        <v>6301.87</v>
      </c>
      <c r="J13" s="13" t="s">
        <v>35</v>
      </c>
      <c r="K13" s="13" t="s">
        <v>116</v>
      </c>
      <c r="L13" s="13" t="s">
        <v>37</v>
      </c>
      <c r="M13" s="13" t="s">
        <v>38</v>
      </c>
      <c r="O13" s="13" t="s">
        <v>117</v>
      </c>
      <c r="P13" s="13" t="s">
        <v>120</v>
      </c>
      <c r="Q13" s="13" t="s">
        <v>42</v>
      </c>
      <c r="R13" s="12" t="s">
        <v>118</v>
      </c>
      <c r="S13" s="13" t="s">
        <v>44</v>
      </c>
      <c r="T13" s="13" t="s">
        <v>45</v>
      </c>
      <c r="U13" s="13" t="s">
        <v>46</v>
      </c>
      <c r="W13" s="15"/>
      <c r="X13" s="13" t="s">
        <v>47</v>
      </c>
      <c r="Y13" s="13" t="s">
        <v>111</v>
      </c>
      <c r="Z13" s="15"/>
      <c r="AB13" s="15">
        <v>42185.443990347223</v>
      </c>
      <c r="AD13" s="15">
        <v>42185.443995682872</v>
      </c>
      <c r="AE13" s="13" t="s">
        <v>49</v>
      </c>
      <c r="AF13" s="15">
        <v>42181</v>
      </c>
      <c r="AG13" s="13" t="s">
        <v>119</v>
      </c>
      <c r="AH13" s="15">
        <v>42174</v>
      </c>
      <c r="AJ13" s="11" t="s">
        <v>51</v>
      </c>
      <c r="AK13" s="13" t="s">
        <v>52</v>
      </c>
      <c r="AM13" s="30">
        <f t="shared" si="0"/>
        <v>6301.87</v>
      </c>
      <c r="AQ13" s="13">
        <v>32036829</v>
      </c>
      <c r="AR13" s="26" t="s">
        <v>116</v>
      </c>
    </row>
    <row r="14" spans="1:48" s="13" customFormat="1" x14ac:dyDescent="0.25">
      <c r="A14" s="12" t="s">
        <v>66</v>
      </c>
      <c r="D14" s="23">
        <v>31316718</v>
      </c>
      <c r="E14" s="13" t="s">
        <v>68</v>
      </c>
      <c r="G14" s="14">
        <v>40</v>
      </c>
      <c r="H14" s="14">
        <v>33.33</v>
      </c>
      <c r="I14" s="14">
        <v>6.67</v>
      </c>
      <c r="J14" s="13" t="s">
        <v>35</v>
      </c>
      <c r="K14" s="23">
        <v>58113</v>
      </c>
      <c r="L14" s="13" t="s">
        <v>37</v>
      </c>
      <c r="M14" s="13" t="s">
        <v>38</v>
      </c>
      <c r="O14" s="13" t="s">
        <v>69</v>
      </c>
      <c r="P14" s="13" t="s">
        <v>123</v>
      </c>
      <c r="Q14" s="13" t="s">
        <v>42</v>
      </c>
      <c r="R14" s="24" t="s">
        <v>121</v>
      </c>
      <c r="S14" s="13" t="s">
        <v>44</v>
      </c>
      <c r="T14" s="13" t="s">
        <v>45</v>
      </c>
      <c r="U14" s="13" t="s">
        <v>46</v>
      </c>
      <c r="W14" s="15"/>
      <c r="X14" s="13" t="s">
        <v>47</v>
      </c>
      <c r="Y14" s="13" t="s">
        <v>111</v>
      </c>
      <c r="Z14" s="15"/>
      <c r="AB14" s="25">
        <v>42186.391220138888</v>
      </c>
      <c r="AD14" s="15">
        <v>42186.391223206017</v>
      </c>
      <c r="AE14" s="13" t="s">
        <v>49</v>
      </c>
      <c r="AF14" s="15">
        <v>42185</v>
      </c>
      <c r="AG14" s="13" t="s">
        <v>122</v>
      </c>
      <c r="AH14" s="15">
        <v>42175</v>
      </c>
      <c r="AJ14" s="11" t="s">
        <v>51</v>
      </c>
      <c r="AK14" s="13" t="s">
        <v>52</v>
      </c>
      <c r="AM14" s="30">
        <f t="shared" si="0"/>
        <v>57.39</v>
      </c>
      <c r="AQ14" s="13">
        <v>31316718</v>
      </c>
      <c r="AR14" s="26">
        <v>58113</v>
      </c>
    </row>
    <row r="15" spans="1:48" s="13" customFormat="1" x14ac:dyDescent="0.25">
      <c r="A15" s="12" t="s">
        <v>124</v>
      </c>
      <c r="D15" s="23">
        <v>5509858</v>
      </c>
      <c r="E15" s="13" t="s">
        <v>125</v>
      </c>
      <c r="G15" s="14">
        <v>13.07</v>
      </c>
      <c r="H15" s="14">
        <v>10.89</v>
      </c>
      <c r="I15" s="14">
        <v>2.1800000000000002</v>
      </c>
      <c r="J15" s="13" t="s">
        <v>35</v>
      </c>
      <c r="K15" s="13" t="s">
        <v>126</v>
      </c>
      <c r="L15" s="13" t="s">
        <v>37</v>
      </c>
      <c r="M15" s="13" t="s">
        <v>38</v>
      </c>
      <c r="O15" s="13" t="s">
        <v>127</v>
      </c>
      <c r="P15" s="13" t="s">
        <v>130</v>
      </c>
      <c r="Q15" s="13" t="s">
        <v>42</v>
      </c>
      <c r="R15" s="24" t="s">
        <v>128</v>
      </c>
      <c r="S15" s="13" t="s">
        <v>44</v>
      </c>
      <c r="T15" s="13" t="s">
        <v>45</v>
      </c>
      <c r="U15" s="13" t="s">
        <v>46</v>
      </c>
      <c r="W15" s="15"/>
      <c r="X15" s="13" t="s">
        <v>47</v>
      </c>
      <c r="Y15" s="13" t="s">
        <v>111</v>
      </c>
      <c r="Z15" s="15"/>
      <c r="AB15" s="25">
        <v>42180.335648344902</v>
      </c>
      <c r="AD15" s="15">
        <v>42180.335651597219</v>
      </c>
      <c r="AE15" s="13" t="s">
        <v>49</v>
      </c>
      <c r="AF15" s="15">
        <v>42179</v>
      </c>
      <c r="AG15" s="13" t="s">
        <v>129</v>
      </c>
      <c r="AH15" s="15">
        <v>42177</v>
      </c>
      <c r="AJ15" s="11" t="s">
        <v>51</v>
      </c>
      <c r="AK15" s="13" t="s">
        <v>52</v>
      </c>
      <c r="AM15" s="30">
        <f t="shared" si="0"/>
        <v>208.98000000000002</v>
      </c>
      <c r="AQ15" s="13" t="e">
        <v>#N/A</v>
      </c>
      <c r="AR15" s="26" t="e">
        <v>#N/A</v>
      </c>
    </row>
    <row r="16" spans="1:48" s="13" customFormat="1" x14ac:dyDescent="0.25">
      <c r="A16" s="12" t="s">
        <v>124</v>
      </c>
      <c r="D16" s="23">
        <v>5509858</v>
      </c>
      <c r="E16" s="13" t="s">
        <v>125</v>
      </c>
      <c r="G16" s="14">
        <v>623.12</v>
      </c>
      <c r="H16" s="14">
        <v>519.27</v>
      </c>
      <c r="I16" s="14">
        <v>103.85</v>
      </c>
      <c r="J16" s="13" t="s">
        <v>35</v>
      </c>
      <c r="K16" s="13" t="s">
        <v>126</v>
      </c>
      <c r="L16" s="13" t="s">
        <v>37</v>
      </c>
      <c r="M16" s="13" t="s">
        <v>38</v>
      </c>
      <c r="O16" s="13" t="s">
        <v>127</v>
      </c>
      <c r="P16" s="13" t="s">
        <v>133</v>
      </c>
      <c r="Q16" s="13" t="s">
        <v>42</v>
      </c>
      <c r="R16" s="24" t="s">
        <v>131</v>
      </c>
      <c r="S16" s="13" t="s">
        <v>44</v>
      </c>
      <c r="T16" s="13" t="s">
        <v>45</v>
      </c>
      <c r="U16" s="13" t="s">
        <v>46</v>
      </c>
      <c r="W16" s="15"/>
      <c r="X16" s="13" t="s">
        <v>47</v>
      </c>
      <c r="Y16" s="13" t="s">
        <v>103</v>
      </c>
      <c r="Z16" s="15"/>
      <c r="AB16" s="25">
        <v>42180.4695603125</v>
      </c>
      <c r="AD16" s="15">
        <v>42180.469565555555</v>
      </c>
      <c r="AE16" s="13" t="s">
        <v>49</v>
      </c>
      <c r="AF16" s="15">
        <v>42179</v>
      </c>
      <c r="AG16" s="13" t="s">
        <v>132</v>
      </c>
      <c r="AH16" s="15">
        <v>42177</v>
      </c>
      <c r="AJ16" s="11" t="s">
        <v>51</v>
      </c>
      <c r="AK16" s="13" t="s">
        <v>52</v>
      </c>
      <c r="AM16" s="30">
        <f t="shared" si="0"/>
        <v>208.98000000000002</v>
      </c>
      <c r="AQ16" s="13" t="e">
        <v>#N/A</v>
      </c>
      <c r="AR16" s="26" t="e">
        <v>#N/A</v>
      </c>
    </row>
    <row r="17" spans="1:49" s="13" customFormat="1" x14ac:dyDescent="0.25">
      <c r="A17" s="12" t="s">
        <v>134</v>
      </c>
      <c r="D17" s="23">
        <v>36053387</v>
      </c>
      <c r="E17" s="13" t="s">
        <v>135</v>
      </c>
      <c r="G17" s="14">
        <v>9150</v>
      </c>
      <c r="H17" s="14">
        <v>7625</v>
      </c>
      <c r="I17" s="14">
        <v>1525</v>
      </c>
      <c r="J17" s="13" t="s">
        <v>35</v>
      </c>
      <c r="K17" s="28" t="s">
        <v>136</v>
      </c>
      <c r="L17" s="13" t="s">
        <v>37</v>
      </c>
      <c r="M17" s="13" t="s">
        <v>38</v>
      </c>
      <c r="O17" s="13" t="s">
        <v>137</v>
      </c>
      <c r="P17" s="13" t="s">
        <v>140</v>
      </c>
      <c r="Q17" s="13" t="s">
        <v>42</v>
      </c>
      <c r="R17" s="24" t="s">
        <v>138</v>
      </c>
      <c r="S17" s="13" t="s">
        <v>44</v>
      </c>
      <c r="T17" s="13" t="s">
        <v>45</v>
      </c>
      <c r="U17" s="13" t="s">
        <v>46</v>
      </c>
      <c r="W17" s="15"/>
      <c r="X17" s="13" t="s">
        <v>47</v>
      </c>
      <c r="Y17" s="13" t="s">
        <v>111</v>
      </c>
      <c r="Z17" s="15"/>
      <c r="AB17" s="25">
        <v>42185.440757673612</v>
      </c>
      <c r="AD17" s="15">
        <v>42185.440761122685</v>
      </c>
      <c r="AE17" s="13" t="s">
        <v>49</v>
      </c>
      <c r="AF17" s="15">
        <v>42181</v>
      </c>
      <c r="AG17" s="13" t="s">
        <v>139</v>
      </c>
      <c r="AH17" s="15">
        <v>42178</v>
      </c>
      <c r="AJ17" s="11" t="s">
        <v>51</v>
      </c>
      <c r="AK17" s="13" t="s">
        <v>52</v>
      </c>
      <c r="AM17" s="30">
        <f t="shared" si="0"/>
        <v>1525</v>
      </c>
      <c r="AQ17" s="13">
        <v>36053387</v>
      </c>
      <c r="AR17" s="26" t="e">
        <v>#N/A</v>
      </c>
    </row>
    <row r="18" spans="1:49" s="13" customFormat="1" x14ac:dyDescent="0.25">
      <c r="A18" s="12" t="s">
        <v>141</v>
      </c>
      <c r="D18" s="23">
        <v>32410991</v>
      </c>
      <c r="E18" s="13" t="s">
        <v>142</v>
      </c>
      <c r="G18" s="14">
        <v>1326.48</v>
      </c>
      <c r="H18" s="14">
        <v>1105.4000000000001</v>
      </c>
      <c r="I18" s="14">
        <v>221.08</v>
      </c>
      <c r="J18" s="13" t="s">
        <v>35</v>
      </c>
      <c r="K18" s="13" t="s">
        <v>143</v>
      </c>
      <c r="L18" s="13" t="s">
        <v>37</v>
      </c>
      <c r="M18" s="13" t="s">
        <v>38</v>
      </c>
      <c r="N18" s="13" t="s">
        <v>144</v>
      </c>
      <c r="O18" s="13" t="s">
        <v>145</v>
      </c>
      <c r="P18" s="13" t="s">
        <v>149</v>
      </c>
      <c r="Q18" s="13" t="s">
        <v>146</v>
      </c>
      <c r="R18" s="12" t="s">
        <v>147</v>
      </c>
      <c r="S18" s="13" t="s">
        <v>44</v>
      </c>
      <c r="T18" s="13" t="s">
        <v>45</v>
      </c>
      <c r="U18" s="13" t="s">
        <v>46</v>
      </c>
      <c r="W18" s="15"/>
      <c r="X18" s="13" t="s">
        <v>47</v>
      </c>
      <c r="Y18" s="13" t="s">
        <v>103</v>
      </c>
      <c r="Z18" s="15"/>
      <c r="AB18" s="15">
        <v>42193.339835636572</v>
      </c>
      <c r="AD18" s="15">
        <v>42193.427319247683</v>
      </c>
      <c r="AE18" s="13" t="s">
        <v>49</v>
      </c>
      <c r="AF18" s="15">
        <v>42192</v>
      </c>
      <c r="AG18" s="13" t="s">
        <v>148</v>
      </c>
      <c r="AH18" s="15">
        <v>42178</v>
      </c>
      <c r="AJ18" s="11" t="s">
        <v>51</v>
      </c>
      <c r="AK18" s="13" t="s">
        <v>52</v>
      </c>
      <c r="AM18" s="30">
        <f t="shared" si="0"/>
        <v>24048.78</v>
      </c>
      <c r="AQ18" s="13">
        <v>32410991</v>
      </c>
      <c r="AR18" s="26" t="s">
        <v>143</v>
      </c>
    </row>
    <row r="19" spans="1:49" s="13" customFormat="1" x14ac:dyDescent="0.25">
      <c r="A19" s="12" t="s">
        <v>141</v>
      </c>
      <c r="D19" s="23">
        <v>32410991</v>
      </c>
      <c r="E19" s="13" t="s">
        <v>142</v>
      </c>
      <c r="G19" s="14">
        <v>13260.38</v>
      </c>
      <c r="H19" s="14">
        <v>11050.32</v>
      </c>
      <c r="I19" s="14">
        <v>2210.06</v>
      </c>
      <c r="J19" s="13" t="s">
        <v>35</v>
      </c>
      <c r="K19" s="13" t="s">
        <v>143</v>
      </c>
      <c r="L19" s="13" t="s">
        <v>37</v>
      </c>
      <c r="M19" s="13" t="s">
        <v>38</v>
      </c>
      <c r="N19" s="13" t="s">
        <v>144</v>
      </c>
      <c r="O19" s="13" t="s">
        <v>145</v>
      </c>
      <c r="P19" s="13" t="s">
        <v>152</v>
      </c>
      <c r="Q19" s="13" t="s">
        <v>146</v>
      </c>
      <c r="R19" s="12" t="s">
        <v>150</v>
      </c>
      <c r="S19" s="13" t="s">
        <v>44</v>
      </c>
      <c r="T19" s="13" t="s">
        <v>45</v>
      </c>
      <c r="U19" s="13" t="s">
        <v>46</v>
      </c>
      <c r="W19" s="15"/>
      <c r="X19" s="13" t="s">
        <v>47</v>
      </c>
      <c r="Y19" s="13" t="s">
        <v>111</v>
      </c>
      <c r="Z19" s="15"/>
      <c r="AB19" s="15">
        <v>42193.392103333332</v>
      </c>
      <c r="AD19" s="15">
        <v>42193.427285763886</v>
      </c>
      <c r="AE19" s="13" t="s">
        <v>49</v>
      </c>
      <c r="AF19" s="15">
        <v>42192</v>
      </c>
      <c r="AG19" s="13" t="s">
        <v>151</v>
      </c>
      <c r="AH19" s="15">
        <v>42178</v>
      </c>
      <c r="AJ19" s="11" t="s">
        <v>51</v>
      </c>
      <c r="AK19" s="13" t="s">
        <v>52</v>
      </c>
      <c r="AM19" s="30">
        <f t="shared" si="0"/>
        <v>24048.78</v>
      </c>
      <c r="AQ19" s="13">
        <v>32410991</v>
      </c>
      <c r="AR19" s="26" t="s">
        <v>143</v>
      </c>
    </row>
    <row r="20" spans="1:49" s="13" customFormat="1" x14ac:dyDescent="0.25">
      <c r="A20" s="12" t="s">
        <v>90</v>
      </c>
      <c r="D20" s="23">
        <v>32098225</v>
      </c>
      <c r="E20" s="13" t="s">
        <v>92</v>
      </c>
      <c r="G20" s="14">
        <v>1088.6400000000001</v>
      </c>
      <c r="H20" s="14">
        <v>907.2</v>
      </c>
      <c r="I20" s="14">
        <v>181.44</v>
      </c>
      <c r="J20" s="13" t="s">
        <v>35</v>
      </c>
      <c r="K20" s="13" t="s">
        <v>93</v>
      </c>
      <c r="L20" s="13" t="s">
        <v>78</v>
      </c>
      <c r="M20" s="13" t="s">
        <v>79</v>
      </c>
      <c r="N20" s="13" t="s">
        <v>153</v>
      </c>
      <c r="O20" s="13" t="s">
        <v>94</v>
      </c>
      <c r="P20" s="13" t="s">
        <v>155</v>
      </c>
      <c r="Q20" s="13" t="s">
        <v>42</v>
      </c>
      <c r="R20" s="24" t="s">
        <v>154</v>
      </c>
      <c r="S20" s="13" t="s">
        <v>44</v>
      </c>
      <c r="T20" s="13" t="s">
        <v>45</v>
      </c>
      <c r="U20" s="13" t="s">
        <v>46</v>
      </c>
      <c r="W20" s="15"/>
      <c r="X20" s="13" t="s">
        <v>47</v>
      </c>
      <c r="Y20" s="13" t="s">
        <v>111</v>
      </c>
      <c r="Z20" s="15"/>
      <c r="AB20" s="25">
        <v>42185.394812118051</v>
      </c>
      <c r="AD20" s="15">
        <v>42185.394826643518</v>
      </c>
      <c r="AE20" s="13" t="s">
        <v>49</v>
      </c>
      <c r="AF20" s="15">
        <v>42184</v>
      </c>
      <c r="AH20" s="15">
        <v>42179</v>
      </c>
      <c r="AJ20" s="11" t="s">
        <v>51</v>
      </c>
      <c r="AK20" s="13" t="s">
        <v>52</v>
      </c>
      <c r="AM20" s="30">
        <f t="shared" si="0"/>
        <v>1504.44</v>
      </c>
      <c r="AQ20" s="13">
        <v>32098225</v>
      </c>
      <c r="AR20" s="26" t="s">
        <v>93</v>
      </c>
    </row>
    <row r="21" spans="1:49" s="13" customFormat="1" x14ac:dyDescent="0.25">
      <c r="A21" s="12" t="s">
        <v>156</v>
      </c>
      <c r="D21" s="23">
        <v>25523816</v>
      </c>
      <c r="E21" s="13" t="s">
        <v>157</v>
      </c>
      <c r="G21" s="14">
        <v>30569.14</v>
      </c>
      <c r="H21" s="14">
        <v>25474.28</v>
      </c>
      <c r="I21" s="14">
        <v>5094.8599999999997</v>
      </c>
      <c r="J21" s="13" t="s">
        <v>35</v>
      </c>
      <c r="K21" s="13" t="s">
        <v>158</v>
      </c>
      <c r="L21" s="13" t="s">
        <v>37</v>
      </c>
      <c r="M21" s="13" t="s">
        <v>38</v>
      </c>
      <c r="N21" s="13" t="s">
        <v>159</v>
      </c>
      <c r="O21" s="13" t="s">
        <v>160</v>
      </c>
      <c r="P21" s="13" t="s">
        <v>163</v>
      </c>
      <c r="Q21" s="13" t="s">
        <v>42</v>
      </c>
      <c r="R21" s="12" t="s">
        <v>161</v>
      </c>
      <c r="S21" s="13" t="s">
        <v>44</v>
      </c>
      <c r="T21" s="13" t="s">
        <v>45</v>
      </c>
      <c r="U21" s="13" t="s">
        <v>46</v>
      </c>
      <c r="W21" s="15"/>
      <c r="X21" s="13" t="s">
        <v>47</v>
      </c>
      <c r="Y21" s="13" t="s">
        <v>103</v>
      </c>
      <c r="Z21" s="15"/>
      <c r="AB21" s="15">
        <v>42192.351597719906</v>
      </c>
      <c r="AD21" s="15">
        <v>42192.414533553238</v>
      </c>
      <c r="AE21" s="13" t="s">
        <v>49</v>
      </c>
      <c r="AF21" s="15">
        <v>42191</v>
      </c>
      <c r="AG21" s="13" t="s">
        <v>162</v>
      </c>
      <c r="AH21" s="15">
        <v>42179</v>
      </c>
      <c r="AJ21" s="11" t="s">
        <v>51</v>
      </c>
      <c r="AK21" s="13" t="s">
        <v>52</v>
      </c>
      <c r="AM21" s="30">
        <f t="shared" si="0"/>
        <v>5094.8599999999997</v>
      </c>
      <c r="AQ21" s="13">
        <v>25523816</v>
      </c>
      <c r="AR21" s="26" t="s">
        <v>158</v>
      </c>
    </row>
    <row r="22" spans="1:49" s="13" customFormat="1" x14ac:dyDescent="0.25">
      <c r="A22" s="12" t="s">
        <v>164</v>
      </c>
      <c r="D22" s="23">
        <v>23602486</v>
      </c>
      <c r="E22" s="13" t="s">
        <v>165</v>
      </c>
      <c r="G22" s="14">
        <v>10163.280000000001</v>
      </c>
      <c r="H22" s="14">
        <v>8469.4</v>
      </c>
      <c r="I22" s="14">
        <v>1693.88</v>
      </c>
      <c r="J22" s="13" t="s">
        <v>35</v>
      </c>
      <c r="K22" s="13" t="s">
        <v>166</v>
      </c>
      <c r="L22" s="13" t="s">
        <v>37</v>
      </c>
      <c r="M22" s="13" t="s">
        <v>38</v>
      </c>
      <c r="O22" s="13" t="s">
        <v>167</v>
      </c>
      <c r="P22" s="13" t="s">
        <v>170</v>
      </c>
      <c r="Q22" s="13" t="s">
        <v>146</v>
      </c>
      <c r="R22" s="12" t="s">
        <v>168</v>
      </c>
      <c r="S22" s="13" t="s">
        <v>44</v>
      </c>
      <c r="T22" s="13" t="s">
        <v>45</v>
      </c>
      <c r="U22" s="13" t="s">
        <v>46</v>
      </c>
      <c r="W22" s="15"/>
      <c r="X22" s="13" t="s">
        <v>47</v>
      </c>
      <c r="Y22" s="13" t="s">
        <v>103</v>
      </c>
      <c r="Z22" s="15"/>
      <c r="AB22" s="15">
        <v>42193.339910451388</v>
      </c>
      <c r="AD22" s="15">
        <v>42193.339915381941</v>
      </c>
      <c r="AE22" s="13" t="s">
        <v>49</v>
      </c>
      <c r="AF22" s="15">
        <v>42192</v>
      </c>
      <c r="AG22" s="13" t="s">
        <v>169</v>
      </c>
      <c r="AH22" s="15">
        <v>42179</v>
      </c>
      <c r="AJ22" s="11" t="s">
        <v>51</v>
      </c>
      <c r="AK22" s="13" t="s">
        <v>52</v>
      </c>
      <c r="AM22" s="30">
        <f t="shared" si="0"/>
        <v>2221.3500000000004</v>
      </c>
      <c r="AQ22" s="13" t="e">
        <v>#N/A</v>
      </c>
      <c r="AR22" s="26" t="e">
        <v>#N/A</v>
      </c>
    </row>
    <row r="23" spans="1:49" s="13" customFormat="1" x14ac:dyDescent="0.25">
      <c r="A23" s="12" t="s">
        <v>164</v>
      </c>
      <c r="D23" s="23">
        <v>23602486</v>
      </c>
      <c r="E23" s="13" t="s">
        <v>165</v>
      </c>
      <c r="G23" s="14">
        <v>3164.8</v>
      </c>
      <c r="H23" s="14">
        <v>2637.33</v>
      </c>
      <c r="I23" s="14">
        <v>527.47</v>
      </c>
      <c r="J23" s="13" t="s">
        <v>35</v>
      </c>
      <c r="K23" s="13" t="s">
        <v>166</v>
      </c>
      <c r="L23" s="13" t="s">
        <v>37</v>
      </c>
      <c r="M23" s="13" t="s">
        <v>38</v>
      </c>
      <c r="O23" s="13" t="s">
        <v>167</v>
      </c>
      <c r="P23" s="13" t="s">
        <v>173</v>
      </c>
      <c r="Q23" s="13" t="s">
        <v>146</v>
      </c>
      <c r="R23" s="12" t="s">
        <v>171</v>
      </c>
      <c r="S23" s="13" t="s">
        <v>44</v>
      </c>
      <c r="T23" s="13" t="s">
        <v>45</v>
      </c>
      <c r="U23" s="13" t="s">
        <v>46</v>
      </c>
      <c r="W23" s="15"/>
      <c r="X23" s="13" t="s">
        <v>47</v>
      </c>
      <c r="Y23" s="13" t="s">
        <v>103</v>
      </c>
      <c r="Z23" s="15"/>
      <c r="AB23" s="15">
        <v>42193.339932118055</v>
      </c>
      <c r="AD23" s="15">
        <v>42193.339935914351</v>
      </c>
      <c r="AE23" s="13" t="s">
        <v>49</v>
      </c>
      <c r="AF23" s="15">
        <v>42192</v>
      </c>
      <c r="AG23" s="13" t="s">
        <v>172</v>
      </c>
      <c r="AH23" s="15">
        <v>42179</v>
      </c>
      <c r="AJ23" s="11" t="s">
        <v>51</v>
      </c>
      <c r="AK23" s="13" t="s">
        <v>52</v>
      </c>
      <c r="AM23" s="30">
        <f t="shared" si="0"/>
        <v>2221.3500000000004</v>
      </c>
      <c r="AQ23" s="13" t="e">
        <v>#N/A</v>
      </c>
      <c r="AR23" s="26" t="e">
        <v>#N/A</v>
      </c>
    </row>
    <row r="24" spans="1:49" s="13" customFormat="1" x14ac:dyDescent="0.25">
      <c r="A24" s="12" t="s">
        <v>174</v>
      </c>
      <c r="D24" s="23">
        <v>20198843</v>
      </c>
      <c r="E24" s="13" t="s">
        <v>175</v>
      </c>
      <c r="G24" s="14">
        <v>25947.22</v>
      </c>
      <c r="H24" s="14">
        <v>21622.68</v>
      </c>
      <c r="I24" s="14">
        <v>4324.54</v>
      </c>
      <c r="J24" s="13" t="s">
        <v>35</v>
      </c>
      <c r="K24" s="13" t="s">
        <v>176</v>
      </c>
      <c r="L24" s="13" t="s">
        <v>37</v>
      </c>
      <c r="M24" s="13" t="s">
        <v>38</v>
      </c>
      <c r="O24" s="13" t="s">
        <v>177</v>
      </c>
      <c r="P24" s="13" t="s">
        <v>180</v>
      </c>
      <c r="Q24" s="13" t="s">
        <v>146</v>
      </c>
      <c r="R24" s="24" t="s">
        <v>178</v>
      </c>
      <c r="S24" s="13" t="s">
        <v>44</v>
      </c>
      <c r="T24" s="13" t="s">
        <v>45</v>
      </c>
      <c r="U24" s="13" t="s">
        <v>46</v>
      </c>
      <c r="W24" s="15"/>
      <c r="X24" s="13" t="s">
        <v>47</v>
      </c>
      <c r="Y24" s="13" t="s">
        <v>111</v>
      </c>
      <c r="Z24" s="15"/>
      <c r="AB24" s="25">
        <v>42186.341036585647</v>
      </c>
      <c r="AD24" s="15">
        <v>42186.341040416664</v>
      </c>
      <c r="AE24" s="13" t="s">
        <v>49</v>
      </c>
      <c r="AF24" s="15">
        <v>42185</v>
      </c>
      <c r="AG24" s="13" t="s">
        <v>179</v>
      </c>
      <c r="AH24" s="15">
        <v>42180</v>
      </c>
      <c r="AJ24" s="11" t="s">
        <v>51</v>
      </c>
      <c r="AK24" s="13" t="s">
        <v>52</v>
      </c>
      <c r="AM24" s="30">
        <f t="shared" si="0"/>
        <v>5977.4299999999994</v>
      </c>
      <c r="AQ24" s="13">
        <v>20198843</v>
      </c>
      <c r="AR24" s="26" t="s">
        <v>176</v>
      </c>
    </row>
    <row r="25" spans="1:49" s="13" customFormat="1" x14ac:dyDescent="0.25">
      <c r="A25" s="12" t="s">
        <v>181</v>
      </c>
      <c r="D25" s="23">
        <v>13316911</v>
      </c>
      <c r="E25" s="13" t="s">
        <v>182</v>
      </c>
      <c r="G25" s="14">
        <v>5120</v>
      </c>
      <c r="H25" s="14">
        <v>4266.67</v>
      </c>
      <c r="I25" s="14">
        <v>853.33</v>
      </c>
      <c r="J25" s="13" t="s">
        <v>35</v>
      </c>
      <c r="K25" s="13" t="s">
        <v>183</v>
      </c>
      <c r="L25" s="13" t="s">
        <v>78</v>
      </c>
      <c r="M25" s="13" t="s">
        <v>79</v>
      </c>
      <c r="N25" s="13" t="s">
        <v>184</v>
      </c>
      <c r="O25" s="13" t="s">
        <v>185</v>
      </c>
      <c r="P25" s="13" t="s">
        <v>188</v>
      </c>
      <c r="Q25" s="13" t="s">
        <v>42</v>
      </c>
      <c r="R25" s="24" t="s">
        <v>186</v>
      </c>
      <c r="S25" s="13" t="s">
        <v>44</v>
      </c>
      <c r="T25" s="13" t="s">
        <v>45</v>
      </c>
      <c r="U25" s="13" t="s">
        <v>46</v>
      </c>
      <c r="W25" s="15"/>
      <c r="X25" s="13" t="s">
        <v>47</v>
      </c>
      <c r="Y25" s="13" t="s">
        <v>111</v>
      </c>
      <c r="Z25" s="15"/>
      <c r="AB25" s="25">
        <v>42185.440857997681</v>
      </c>
      <c r="AD25" s="15">
        <v>42185.440891087965</v>
      </c>
      <c r="AE25" s="13" t="s">
        <v>49</v>
      </c>
      <c r="AF25" s="15">
        <v>42185</v>
      </c>
      <c r="AG25" s="13" t="s">
        <v>187</v>
      </c>
      <c r="AH25" s="15">
        <v>42180</v>
      </c>
      <c r="AJ25" s="11" t="s">
        <v>51</v>
      </c>
      <c r="AK25" s="13" t="s">
        <v>52</v>
      </c>
      <c r="AM25" s="30">
        <f t="shared" si="0"/>
        <v>853.33</v>
      </c>
      <c r="AQ25" s="13">
        <v>13316911</v>
      </c>
      <c r="AR25" s="26" t="e">
        <v>#N/A</v>
      </c>
    </row>
    <row r="26" spans="1:49" s="13" customFormat="1" x14ac:dyDescent="0.25">
      <c r="A26" s="12" t="s">
        <v>174</v>
      </c>
      <c r="D26" s="23">
        <v>20198843</v>
      </c>
      <c r="E26" s="13" t="s">
        <v>175</v>
      </c>
      <c r="G26" s="14">
        <v>9385.92</v>
      </c>
      <c r="H26" s="14">
        <v>7821.6</v>
      </c>
      <c r="I26" s="14">
        <v>1564.32</v>
      </c>
      <c r="J26" s="13" t="s">
        <v>35</v>
      </c>
      <c r="K26" s="13" t="s">
        <v>176</v>
      </c>
      <c r="L26" s="13" t="s">
        <v>37</v>
      </c>
      <c r="M26" s="13" t="s">
        <v>38</v>
      </c>
      <c r="O26" s="13" t="s">
        <v>177</v>
      </c>
      <c r="P26" s="13" t="s">
        <v>191</v>
      </c>
      <c r="Q26" s="13" t="s">
        <v>146</v>
      </c>
      <c r="R26" s="12" t="s">
        <v>189</v>
      </c>
      <c r="S26" s="13" t="s">
        <v>44</v>
      </c>
      <c r="T26" s="13" t="s">
        <v>45</v>
      </c>
      <c r="U26" s="13" t="s">
        <v>46</v>
      </c>
      <c r="W26" s="15"/>
      <c r="X26" s="13" t="s">
        <v>47</v>
      </c>
      <c r="Y26" s="13" t="s">
        <v>111</v>
      </c>
      <c r="Z26" s="15"/>
      <c r="AB26" s="25">
        <v>42189.482676793981</v>
      </c>
      <c r="AD26" s="15">
        <v>42189.482679502311</v>
      </c>
      <c r="AE26" s="13" t="s">
        <v>49</v>
      </c>
      <c r="AF26" s="15">
        <v>42188</v>
      </c>
      <c r="AG26" s="13" t="s">
        <v>190</v>
      </c>
      <c r="AH26" s="15">
        <v>42180</v>
      </c>
      <c r="AJ26" s="11" t="s">
        <v>51</v>
      </c>
      <c r="AK26" s="13" t="s">
        <v>52</v>
      </c>
      <c r="AM26" s="30">
        <f t="shared" si="0"/>
        <v>5977.4299999999994</v>
      </c>
      <c r="AQ26" s="13">
        <v>20198843</v>
      </c>
      <c r="AR26" s="26" t="s">
        <v>176</v>
      </c>
    </row>
    <row r="27" spans="1:49" s="13" customFormat="1" x14ac:dyDescent="0.25">
      <c r="A27" s="12" t="s">
        <v>192</v>
      </c>
      <c r="D27" s="23">
        <v>32975178</v>
      </c>
      <c r="E27" s="13" t="s">
        <v>193</v>
      </c>
      <c r="G27" s="14">
        <v>1578.24</v>
      </c>
      <c r="H27" s="14">
        <v>1315.2</v>
      </c>
      <c r="I27" s="14">
        <v>263.04000000000002</v>
      </c>
      <c r="J27" s="13" t="s">
        <v>35</v>
      </c>
      <c r="K27" s="23">
        <v>917</v>
      </c>
      <c r="L27" s="13" t="s">
        <v>78</v>
      </c>
      <c r="M27" s="13" t="s">
        <v>79</v>
      </c>
      <c r="N27" s="13" t="s">
        <v>194</v>
      </c>
      <c r="O27" s="13" t="s">
        <v>195</v>
      </c>
      <c r="P27" s="13" t="s">
        <v>198</v>
      </c>
      <c r="Q27" s="13" t="s">
        <v>42</v>
      </c>
      <c r="R27" s="24" t="s">
        <v>196</v>
      </c>
      <c r="S27" s="13" t="s">
        <v>44</v>
      </c>
      <c r="T27" s="13" t="s">
        <v>45</v>
      </c>
      <c r="U27" s="13" t="s">
        <v>46</v>
      </c>
      <c r="W27" s="15"/>
      <c r="X27" s="13" t="s">
        <v>47</v>
      </c>
      <c r="Y27" s="13" t="s">
        <v>103</v>
      </c>
      <c r="Z27" s="15"/>
      <c r="AB27" s="25">
        <v>42181.501223877312</v>
      </c>
      <c r="AD27" s="15">
        <v>42181.501242384256</v>
      </c>
      <c r="AE27" s="13" t="s">
        <v>49</v>
      </c>
      <c r="AF27" s="15">
        <v>42181</v>
      </c>
      <c r="AG27" s="13" t="s">
        <v>197</v>
      </c>
      <c r="AH27" s="15">
        <v>42181</v>
      </c>
      <c r="AJ27" s="11" t="s">
        <v>51</v>
      </c>
      <c r="AK27" s="13" t="s">
        <v>52</v>
      </c>
      <c r="AM27" s="30">
        <f t="shared" si="0"/>
        <v>899.37</v>
      </c>
      <c r="AQ27" s="13" t="e">
        <v>#N/A</v>
      </c>
      <c r="AR27" s="26">
        <v>917</v>
      </c>
    </row>
    <row r="28" spans="1:49" s="13" customFormat="1" x14ac:dyDescent="0.25">
      <c r="A28" s="12" t="s">
        <v>199</v>
      </c>
      <c r="D28" s="23">
        <v>193772</v>
      </c>
      <c r="E28" s="13" t="s">
        <v>200</v>
      </c>
      <c r="G28" s="14">
        <v>405.26</v>
      </c>
      <c r="H28" s="14">
        <v>337.72</v>
      </c>
      <c r="I28" s="14">
        <v>67.540000000000006</v>
      </c>
      <c r="J28" s="13" t="s">
        <v>35</v>
      </c>
      <c r="K28" s="13" t="s">
        <v>201</v>
      </c>
      <c r="L28" s="13" t="s">
        <v>37</v>
      </c>
      <c r="M28" s="13" t="s">
        <v>38</v>
      </c>
      <c r="O28" s="13" t="s">
        <v>202</v>
      </c>
      <c r="P28" s="13" t="s">
        <v>205</v>
      </c>
      <c r="Q28" s="13" t="s">
        <v>42</v>
      </c>
      <c r="R28" s="24" t="s">
        <v>203</v>
      </c>
      <c r="S28" s="13" t="s">
        <v>44</v>
      </c>
      <c r="T28" s="13" t="s">
        <v>45</v>
      </c>
      <c r="U28" s="13" t="s">
        <v>46</v>
      </c>
      <c r="W28" s="15"/>
      <c r="X28" s="13" t="s">
        <v>47</v>
      </c>
      <c r="Y28" s="13" t="s">
        <v>111</v>
      </c>
      <c r="Z28" s="15"/>
      <c r="AB28" s="25">
        <v>42185.441160625</v>
      </c>
      <c r="AD28" s="15">
        <v>42185.441167384255</v>
      </c>
      <c r="AE28" s="13" t="s">
        <v>49</v>
      </c>
      <c r="AF28" s="15">
        <v>42181</v>
      </c>
      <c r="AG28" s="13" t="s">
        <v>204</v>
      </c>
      <c r="AH28" s="15">
        <v>42181</v>
      </c>
      <c r="AJ28" s="11" t="s">
        <v>51</v>
      </c>
      <c r="AK28" s="13" t="s">
        <v>52</v>
      </c>
      <c r="AM28" s="30">
        <f t="shared" si="0"/>
        <v>1401.8899999999999</v>
      </c>
      <c r="AQ28" s="13">
        <v>193772</v>
      </c>
      <c r="AR28" s="26" t="s">
        <v>201</v>
      </c>
    </row>
    <row r="29" spans="1:49" s="13" customFormat="1" x14ac:dyDescent="0.25">
      <c r="A29" s="12" t="s">
        <v>199</v>
      </c>
      <c r="D29" s="23">
        <v>193772</v>
      </c>
      <c r="E29" s="13" t="s">
        <v>200</v>
      </c>
      <c r="G29" s="14">
        <v>4819.84</v>
      </c>
      <c r="H29" s="14">
        <v>4016.53</v>
      </c>
      <c r="I29" s="14">
        <v>803.31</v>
      </c>
      <c r="J29" s="13" t="s">
        <v>35</v>
      </c>
      <c r="K29" s="13" t="s">
        <v>201</v>
      </c>
      <c r="L29" s="13" t="s">
        <v>37</v>
      </c>
      <c r="M29" s="13" t="s">
        <v>38</v>
      </c>
      <c r="O29" s="13" t="s">
        <v>202</v>
      </c>
      <c r="P29" s="13" t="s">
        <v>208</v>
      </c>
      <c r="Q29" s="13" t="s">
        <v>42</v>
      </c>
      <c r="R29" s="24" t="s">
        <v>206</v>
      </c>
      <c r="S29" s="13" t="s">
        <v>44</v>
      </c>
      <c r="T29" s="13" t="s">
        <v>45</v>
      </c>
      <c r="U29" s="13" t="s">
        <v>46</v>
      </c>
      <c r="W29" s="15"/>
      <c r="X29" s="13" t="s">
        <v>47</v>
      </c>
      <c r="Y29" s="13" t="s">
        <v>111</v>
      </c>
      <c r="Z29" s="15"/>
      <c r="AB29" s="25">
        <v>42185.441196111111</v>
      </c>
      <c r="AD29" s="15">
        <v>42185.441201365742</v>
      </c>
      <c r="AE29" s="13" t="s">
        <v>49</v>
      </c>
      <c r="AF29" s="15">
        <v>42181</v>
      </c>
      <c r="AG29" s="13" t="s">
        <v>207</v>
      </c>
      <c r="AH29" s="15">
        <v>42181</v>
      </c>
      <c r="AJ29" s="11" t="s">
        <v>51</v>
      </c>
      <c r="AK29" s="13" t="s">
        <v>52</v>
      </c>
      <c r="AM29" s="30">
        <f t="shared" si="0"/>
        <v>1401.8899999999999</v>
      </c>
      <c r="AQ29" s="13">
        <v>193772</v>
      </c>
      <c r="AR29" s="26" t="s">
        <v>201</v>
      </c>
    </row>
    <row r="30" spans="1:49" s="13" customFormat="1" x14ac:dyDescent="0.25">
      <c r="A30" s="12" t="s">
        <v>209</v>
      </c>
      <c r="D30" s="23">
        <v>37842936</v>
      </c>
      <c r="E30" s="13" t="s">
        <v>210</v>
      </c>
      <c r="G30" s="14">
        <v>873.6</v>
      </c>
      <c r="H30" s="14">
        <v>728</v>
      </c>
      <c r="I30" s="14">
        <v>145.6</v>
      </c>
      <c r="J30" s="13" t="s">
        <v>35</v>
      </c>
      <c r="K30" s="13" t="s">
        <v>211</v>
      </c>
      <c r="L30" s="13" t="s">
        <v>37</v>
      </c>
      <c r="M30" s="13" t="s">
        <v>38</v>
      </c>
      <c r="O30" s="13" t="s">
        <v>212</v>
      </c>
      <c r="P30" s="13" t="s">
        <v>215</v>
      </c>
      <c r="Q30" s="13" t="s">
        <v>42</v>
      </c>
      <c r="R30" s="24" t="s">
        <v>213</v>
      </c>
      <c r="S30" s="13" t="s">
        <v>44</v>
      </c>
      <c r="T30" s="13" t="s">
        <v>45</v>
      </c>
      <c r="U30" s="13" t="s">
        <v>46</v>
      </c>
      <c r="W30" s="15"/>
      <c r="X30" s="13" t="s">
        <v>47</v>
      </c>
      <c r="Y30" s="13" t="s">
        <v>111</v>
      </c>
      <c r="Z30" s="15"/>
      <c r="AB30" s="25">
        <v>42185.441870590279</v>
      </c>
      <c r="AD30" s="15">
        <v>42185.441873541662</v>
      </c>
      <c r="AE30" s="13" t="s">
        <v>49</v>
      </c>
      <c r="AF30" s="15">
        <v>42183</v>
      </c>
      <c r="AG30" s="13" t="s">
        <v>214</v>
      </c>
      <c r="AH30" s="15">
        <v>42181</v>
      </c>
      <c r="AJ30" s="11" t="s">
        <v>51</v>
      </c>
      <c r="AK30" s="13" t="s">
        <v>52</v>
      </c>
      <c r="AM30" s="30">
        <f t="shared" si="0"/>
        <v>630.44000000000005</v>
      </c>
      <c r="AQ30" s="13">
        <v>37842936</v>
      </c>
      <c r="AR30" s="26" t="s">
        <v>211</v>
      </c>
    </row>
    <row r="31" spans="1:49" s="13" customFormat="1" x14ac:dyDescent="0.25">
      <c r="A31" s="12" t="s">
        <v>216</v>
      </c>
      <c r="D31" s="23">
        <v>20240798</v>
      </c>
      <c r="E31" s="13" t="s">
        <v>217</v>
      </c>
      <c r="G31" s="14">
        <v>3072</v>
      </c>
      <c r="H31" s="14">
        <v>2560</v>
      </c>
      <c r="I31" s="14">
        <v>512</v>
      </c>
      <c r="J31" s="13" t="s">
        <v>35</v>
      </c>
      <c r="K31" s="13" t="s">
        <v>218</v>
      </c>
      <c r="L31" s="13" t="s">
        <v>78</v>
      </c>
      <c r="M31" s="13" t="s">
        <v>79</v>
      </c>
      <c r="N31" s="13" t="s">
        <v>219</v>
      </c>
      <c r="O31" s="13" t="s">
        <v>220</v>
      </c>
      <c r="P31" s="13" t="s">
        <v>223</v>
      </c>
      <c r="Q31" s="13" t="s">
        <v>42</v>
      </c>
      <c r="R31" s="24" t="s">
        <v>221</v>
      </c>
      <c r="S31" s="13" t="s">
        <v>44</v>
      </c>
      <c r="T31" s="13" t="s">
        <v>45</v>
      </c>
      <c r="U31" s="13" t="s">
        <v>46</v>
      </c>
      <c r="V31" s="13" t="s">
        <v>47</v>
      </c>
      <c r="W31" s="15"/>
      <c r="X31" s="13" t="s">
        <v>47</v>
      </c>
      <c r="Y31" s="13" t="s">
        <v>111</v>
      </c>
      <c r="Z31" s="15"/>
      <c r="AB31" s="25">
        <v>42185.440731041665</v>
      </c>
      <c r="AD31" s="15">
        <v>42185.440749537032</v>
      </c>
      <c r="AE31" s="13" t="s">
        <v>49</v>
      </c>
      <c r="AF31" s="15">
        <v>42185</v>
      </c>
      <c r="AG31" s="13" t="s">
        <v>222</v>
      </c>
      <c r="AH31" s="15">
        <v>42181</v>
      </c>
      <c r="AJ31" s="11" t="s">
        <v>51</v>
      </c>
      <c r="AK31" s="13" t="s">
        <v>52</v>
      </c>
      <c r="AM31" s="30">
        <f t="shared" si="0"/>
        <v>512</v>
      </c>
      <c r="AQ31" s="13">
        <v>20240798</v>
      </c>
      <c r="AR31" s="26" t="s">
        <v>218</v>
      </c>
    </row>
    <row r="32" spans="1:49" s="13" customFormat="1" x14ac:dyDescent="0.25">
      <c r="A32" s="12" t="s">
        <v>224</v>
      </c>
      <c r="D32" s="23">
        <v>2799400117</v>
      </c>
      <c r="E32" s="13" t="s">
        <v>225</v>
      </c>
      <c r="G32" s="14">
        <v>216</v>
      </c>
      <c r="H32" s="14">
        <v>180</v>
      </c>
      <c r="I32" s="14">
        <v>36</v>
      </c>
      <c r="J32" s="13" t="s">
        <v>35</v>
      </c>
      <c r="K32" s="13" t="s">
        <v>226</v>
      </c>
      <c r="L32" s="13" t="s">
        <v>78</v>
      </c>
      <c r="M32" s="13" t="s">
        <v>79</v>
      </c>
      <c r="N32" s="13" t="s">
        <v>227</v>
      </c>
      <c r="O32" s="13" t="s">
        <v>228</v>
      </c>
      <c r="P32" s="13" t="s">
        <v>232</v>
      </c>
      <c r="Q32" s="13" t="s">
        <v>42</v>
      </c>
      <c r="R32" s="24" t="s">
        <v>229</v>
      </c>
      <c r="S32" s="13" t="s">
        <v>44</v>
      </c>
      <c r="T32" s="13" t="s">
        <v>230</v>
      </c>
      <c r="U32" s="13" t="s">
        <v>46</v>
      </c>
      <c r="V32" s="13" t="s">
        <v>47</v>
      </c>
      <c r="W32" s="15"/>
      <c r="X32" s="13" t="s">
        <v>47</v>
      </c>
      <c r="Y32" s="13" t="s">
        <v>48</v>
      </c>
      <c r="Z32" s="15"/>
      <c r="AB32" s="25">
        <v>42185.589425694445</v>
      </c>
      <c r="AD32" s="15">
        <v>42185.589442951386</v>
      </c>
      <c r="AE32" s="13" t="s">
        <v>49</v>
      </c>
      <c r="AF32" s="15">
        <v>42185</v>
      </c>
      <c r="AG32" s="13" t="s">
        <v>231</v>
      </c>
      <c r="AH32" s="15">
        <v>42185</v>
      </c>
      <c r="AJ32" s="11" t="s">
        <v>51</v>
      </c>
      <c r="AK32" s="13" t="s">
        <v>52</v>
      </c>
      <c r="AM32" s="30">
        <f t="shared" si="0"/>
        <v>36</v>
      </c>
      <c r="AQ32" s="13">
        <v>2799400117</v>
      </c>
      <c r="AR32" s="26" t="e">
        <v>#N/A</v>
      </c>
      <c r="AW32" s="16"/>
    </row>
    <row r="33" spans="1:49" s="13" customFormat="1" x14ac:dyDescent="0.25">
      <c r="A33" s="12" t="s">
        <v>33</v>
      </c>
      <c r="D33" s="23">
        <v>19199961</v>
      </c>
      <c r="E33" s="13" t="s">
        <v>34</v>
      </c>
      <c r="G33" s="14">
        <v>1375.81</v>
      </c>
      <c r="H33" s="14">
        <v>1146.51</v>
      </c>
      <c r="I33" s="14">
        <v>229.3</v>
      </c>
      <c r="J33" s="13" t="s">
        <v>35</v>
      </c>
      <c r="K33" s="13" t="s">
        <v>36</v>
      </c>
      <c r="L33" s="13" t="s">
        <v>37</v>
      </c>
      <c r="M33" s="13" t="s">
        <v>38</v>
      </c>
      <c r="N33" s="13" t="s">
        <v>39</v>
      </c>
      <c r="O33" s="13" t="s">
        <v>40</v>
      </c>
      <c r="P33" s="13" t="s">
        <v>237</v>
      </c>
      <c r="Q33" s="13" t="s">
        <v>42</v>
      </c>
      <c r="R33" s="12" t="s">
        <v>235</v>
      </c>
      <c r="S33" s="13" t="s">
        <v>44</v>
      </c>
      <c r="T33" s="13" t="s">
        <v>45</v>
      </c>
      <c r="U33" s="13" t="s">
        <v>46</v>
      </c>
      <c r="W33" s="15"/>
      <c r="X33" s="13" t="s">
        <v>47</v>
      </c>
      <c r="Y33" s="13" t="s">
        <v>103</v>
      </c>
      <c r="Z33" s="15"/>
      <c r="AB33" s="15">
        <v>42192.352518113425</v>
      </c>
      <c r="AD33" s="15">
        <v>42192.827218668979</v>
      </c>
      <c r="AE33" s="13" t="s">
        <v>49</v>
      </c>
      <c r="AF33" s="15">
        <v>42191</v>
      </c>
      <c r="AG33" s="13" t="s">
        <v>236</v>
      </c>
      <c r="AH33" s="15">
        <v>42185</v>
      </c>
      <c r="AJ33" s="11" t="s">
        <v>51</v>
      </c>
      <c r="AK33" s="13" t="s">
        <v>52</v>
      </c>
      <c r="AM33" s="30">
        <f t="shared" si="0"/>
        <v>934.84</v>
      </c>
      <c r="AQ33" s="13" t="e">
        <v>#N/A</v>
      </c>
      <c r="AR33" s="26" t="s">
        <v>36</v>
      </c>
      <c r="AW33" s="16"/>
    </row>
    <row r="34" spans="1:49" s="13" customFormat="1" x14ac:dyDescent="0.25">
      <c r="A34" s="12" t="s">
        <v>33</v>
      </c>
      <c r="D34" s="23">
        <v>19199961</v>
      </c>
      <c r="E34" s="13" t="s">
        <v>34</v>
      </c>
      <c r="G34" s="14">
        <v>1000</v>
      </c>
      <c r="H34" s="14">
        <v>833.33</v>
      </c>
      <c r="I34" s="14">
        <v>166.67</v>
      </c>
      <c r="J34" s="13" t="s">
        <v>35</v>
      </c>
      <c r="K34" s="13" t="s">
        <v>54</v>
      </c>
      <c r="L34" s="13" t="s">
        <v>37</v>
      </c>
      <c r="M34" s="13" t="s">
        <v>38</v>
      </c>
      <c r="N34" s="13" t="s">
        <v>39</v>
      </c>
      <c r="O34" s="13" t="s">
        <v>40</v>
      </c>
      <c r="P34" s="13" t="s">
        <v>240</v>
      </c>
      <c r="Q34" s="13" t="s">
        <v>42</v>
      </c>
      <c r="R34" s="12" t="s">
        <v>238</v>
      </c>
      <c r="S34" s="13" t="s">
        <v>44</v>
      </c>
      <c r="T34" s="13" t="s">
        <v>45</v>
      </c>
      <c r="U34" s="13" t="s">
        <v>46</v>
      </c>
      <c r="W34" s="15"/>
      <c r="X34" s="13" t="s">
        <v>47</v>
      </c>
      <c r="Y34" s="13" t="s">
        <v>103</v>
      </c>
      <c r="Z34" s="15"/>
      <c r="AB34" s="15">
        <v>42192.35253546296</v>
      </c>
      <c r="AD34" s="15">
        <v>42193.338107361109</v>
      </c>
      <c r="AE34" s="13" t="s">
        <v>49</v>
      </c>
      <c r="AF34" s="15">
        <v>42191</v>
      </c>
      <c r="AG34" s="13" t="s">
        <v>239</v>
      </c>
      <c r="AH34" s="15">
        <v>42185</v>
      </c>
      <c r="AJ34" s="11" t="s">
        <v>51</v>
      </c>
      <c r="AK34" s="13" t="s">
        <v>52</v>
      </c>
      <c r="AM34" s="30">
        <f t="shared" si="0"/>
        <v>934.84</v>
      </c>
      <c r="AQ34" s="13" t="e">
        <v>#N/A</v>
      </c>
      <c r="AR34" s="26" t="s">
        <v>54</v>
      </c>
      <c r="AW34" s="16"/>
    </row>
    <row r="35" spans="1:49" s="13" customFormat="1" x14ac:dyDescent="0.25">
      <c r="A35" s="12" t="s">
        <v>241</v>
      </c>
      <c r="D35" s="23">
        <v>37214253</v>
      </c>
      <c r="E35" s="13" t="s">
        <v>242</v>
      </c>
      <c r="G35" s="14">
        <v>720</v>
      </c>
      <c r="H35" s="14">
        <v>600</v>
      </c>
      <c r="I35" s="14">
        <v>120</v>
      </c>
      <c r="J35" s="13" t="s">
        <v>35</v>
      </c>
      <c r="K35" s="13" t="s">
        <v>243</v>
      </c>
      <c r="L35" s="13" t="s">
        <v>37</v>
      </c>
      <c r="M35" s="13" t="s">
        <v>38</v>
      </c>
      <c r="O35" s="13" t="s">
        <v>244</v>
      </c>
      <c r="P35" s="13" t="s">
        <v>247</v>
      </c>
      <c r="Q35" s="13" t="s">
        <v>42</v>
      </c>
      <c r="R35" s="12" t="s">
        <v>245</v>
      </c>
      <c r="S35" s="13" t="s">
        <v>44</v>
      </c>
      <c r="T35" s="13" t="s">
        <v>45</v>
      </c>
      <c r="U35" s="13" t="s">
        <v>46</v>
      </c>
      <c r="W35" s="15"/>
      <c r="X35" s="13" t="s">
        <v>47</v>
      </c>
      <c r="Y35" s="13" t="s">
        <v>111</v>
      </c>
      <c r="Z35" s="15"/>
      <c r="AB35" s="15">
        <v>42192.355263738427</v>
      </c>
      <c r="AD35" s="15">
        <v>42192.355275138885</v>
      </c>
      <c r="AE35" s="13" t="s">
        <v>49</v>
      </c>
      <c r="AF35" s="15">
        <v>42191</v>
      </c>
      <c r="AG35" s="13" t="s">
        <v>246</v>
      </c>
      <c r="AH35" s="15">
        <v>42185</v>
      </c>
      <c r="AJ35" s="11" t="s">
        <v>51</v>
      </c>
      <c r="AK35" s="13" t="s">
        <v>52</v>
      </c>
      <c r="AM35" s="30">
        <f t="shared" ref="AM35:AM66" si="1">SUMIF($D$3:$D$18362,$D35,I$3:I$18363)</f>
        <v>240</v>
      </c>
      <c r="AQ35" s="13">
        <v>37214253</v>
      </c>
      <c r="AR35" s="26" t="s">
        <v>243</v>
      </c>
      <c r="AW35" s="16"/>
    </row>
    <row r="36" spans="1:49" s="13" customFormat="1" x14ac:dyDescent="0.25">
      <c r="A36" s="12" t="s">
        <v>66</v>
      </c>
      <c r="D36" s="23">
        <v>31316718</v>
      </c>
      <c r="E36" s="13" t="s">
        <v>68</v>
      </c>
      <c r="G36" s="14">
        <v>0</v>
      </c>
      <c r="H36" s="14">
        <v>0</v>
      </c>
      <c r="I36" s="14">
        <v>0</v>
      </c>
      <c r="J36" s="13" t="s">
        <v>248</v>
      </c>
      <c r="K36" s="23">
        <v>58113</v>
      </c>
      <c r="L36" s="13" t="s">
        <v>37</v>
      </c>
      <c r="M36" s="13" t="s">
        <v>38</v>
      </c>
      <c r="O36" s="13" t="s">
        <v>69</v>
      </c>
      <c r="P36" s="13" t="s">
        <v>251</v>
      </c>
      <c r="Q36" s="13" t="s">
        <v>42</v>
      </c>
      <c r="R36" s="12" t="s">
        <v>249</v>
      </c>
      <c r="S36" s="13" t="s">
        <v>44</v>
      </c>
      <c r="T36" s="13" t="s">
        <v>233</v>
      </c>
      <c r="U36" s="13" t="s">
        <v>46</v>
      </c>
      <c r="W36" s="15"/>
      <c r="X36" s="13" t="s">
        <v>47</v>
      </c>
      <c r="Y36" s="13" t="s">
        <v>103</v>
      </c>
      <c r="Z36" s="15"/>
      <c r="AB36" s="15">
        <v>42192.352210196761</v>
      </c>
      <c r="AD36" s="15">
        <v>42192.352213182872</v>
      </c>
      <c r="AE36" s="13" t="s">
        <v>234</v>
      </c>
      <c r="AF36" s="15">
        <v>42191</v>
      </c>
      <c r="AG36" s="13" t="s">
        <v>250</v>
      </c>
      <c r="AH36" s="15">
        <v>42185</v>
      </c>
      <c r="AJ36" s="11" t="s">
        <v>51</v>
      </c>
      <c r="AK36" s="13" t="s">
        <v>52</v>
      </c>
      <c r="AM36" s="30">
        <f t="shared" si="1"/>
        <v>57.39</v>
      </c>
      <c r="AQ36" s="13">
        <v>31316718</v>
      </c>
      <c r="AR36" s="26">
        <v>58113</v>
      </c>
      <c r="AS36" s="29">
        <v>42175</v>
      </c>
      <c r="AT36" s="13">
        <v>35542</v>
      </c>
      <c r="AU36" s="29">
        <v>42175</v>
      </c>
      <c r="AW36" s="16"/>
    </row>
    <row r="37" spans="1:49" s="13" customFormat="1" x14ac:dyDescent="0.25">
      <c r="A37" s="12" t="s">
        <v>181</v>
      </c>
      <c r="D37" s="23">
        <v>13316911</v>
      </c>
      <c r="E37" s="13" t="s">
        <v>182</v>
      </c>
      <c r="G37" s="14">
        <v>0</v>
      </c>
      <c r="H37" s="14">
        <v>0</v>
      </c>
      <c r="I37" s="14">
        <v>0</v>
      </c>
      <c r="J37" s="13" t="s">
        <v>252</v>
      </c>
      <c r="K37" s="13" t="s">
        <v>183</v>
      </c>
      <c r="L37" s="13" t="s">
        <v>37</v>
      </c>
      <c r="M37" s="13" t="s">
        <v>38</v>
      </c>
      <c r="O37" s="13" t="s">
        <v>185</v>
      </c>
      <c r="P37" s="13" t="s">
        <v>255</v>
      </c>
      <c r="Q37" s="13" t="s">
        <v>42</v>
      </c>
      <c r="R37" s="12" t="s">
        <v>253</v>
      </c>
      <c r="S37" s="13" t="s">
        <v>44</v>
      </c>
      <c r="T37" s="13" t="s">
        <v>233</v>
      </c>
      <c r="U37" s="13" t="s">
        <v>46</v>
      </c>
      <c r="W37" s="15"/>
      <c r="X37" s="13" t="s">
        <v>47</v>
      </c>
      <c r="Y37" s="13" t="s">
        <v>111</v>
      </c>
      <c r="Z37" s="15"/>
      <c r="AB37" s="15">
        <v>42192.35522888889</v>
      </c>
      <c r="AD37" s="15">
        <v>42192.355234490737</v>
      </c>
      <c r="AE37" s="13" t="s">
        <v>234</v>
      </c>
      <c r="AF37" s="15">
        <v>42191</v>
      </c>
      <c r="AG37" s="13" t="s">
        <v>254</v>
      </c>
      <c r="AH37" s="15">
        <v>42185</v>
      </c>
      <c r="AJ37" s="11" t="s">
        <v>51</v>
      </c>
      <c r="AK37" s="13" t="s">
        <v>52</v>
      </c>
      <c r="AM37" s="30">
        <f t="shared" si="1"/>
        <v>853.33</v>
      </c>
      <c r="AQ37" s="13">
        <v>13316911</v>
      </c>
      <c r="AR37" s="26" t="e">
        <v>#N/A</v>
      </c>
      <c r="AS37" s="29">
        <v>42180</v>
      </c>
      <c r="AT37" s="13">
        <v>37</v>
      </c>
      <c r="AU37" s="29">
        <v>42180</v>
      </c>
      <c r="AW37" s="16"/>
    </row>
    <row r="38" spans="1:49" s="13" customFormat="1" x14ac:dyDescent="0.25">
      <c r="A38" s="12" t="s">
        <v>256</v>
      </c>
      <c r="D38" s="23">
        <v>2568093</v>
      </c>
      <c r="E38" s="13" t="s">
        <v>257</v>
      </c>
      <c r="G38" s="14">
        <v>490.75</v>
      </c>
      <c r="H38" s="14">
        <v>408.96</v>
      </c>
      <c r="I38" s="14">
        <v>81.790000000000006</v>
      </c>
      <c r="J38" s="13" t="s">
        <v>35</v>
      </c>
      <c r="K38" s="13" t="s">
        <v>258</v>
      </c>
      <c r="L38" s="13" t="s">
        <v>78</v>
      </c>
      <c r="M38" s="13" t="s">
        <v>79</v>
      </c>
      <c r="N38" s="13" t="s">
        <v>259</v>
      </c>
      <c r="O38" s="13" t="s">
        <v>260</v>
      </c>
      <c r="P38" s="13" t="s">
        <v>263</v>
      </c>
      <c r="Q38" s="13" t="s">
        <v>42</v>
      </c>
      <c r="R38" s="12" t="s">
        <v>261</v>
      </c>
      <c r="S38" s="13" t="s">
        <v>44</v>
      </c>
      <c r="T38" s="13" t="s">
        <v>45</v>
      </c>
      <c r="U38" s="13" t="s">
        <v>46</v>
      </c>
      <c r="V38" s="13" t="s">
        <v>47</v>
      </c>
      <c r="W38" s="15"/>
      <c r="X38" s="13" t="s">
        <v>47</v>
      </c>
      <c r="Y38" s="13" t="s">
        <v>111</v>
      </c>
      <c r="Z38" s="15"/>
      <c r="AB38" s="15">
        <v>42191.39981732639</v>
      </c>
      <c r="AD38" s="15">
        <v>42191.399848622685</v>
      </c>
      <c r="AE38" s="13" t="s">
        <v>49</v>
      </c>
      <c r="AF38" s="15">
        <v>42191</v>
      </c>
      <c r="AG38" s="13" t="s">
        <v>262</v>
      </c>
      <c r="AH38" s="15">
        <v>42185</v>
      </c>
      <c r="AJ38" s="11" t="s">
        <v>51</v>
      </c>
      <c r="AK38" s="13" t="s">
        <v>52</v>
      </c>
      <c r="AM38" s="30">
        <f t="shared" si="1"/>
        <v>81.790000000000006</v>
      </c>
      <c r="AQ38" s="13">
        <v>2568093</v>
      </c>
      <c r="AR38" s="26" t="e">
        <v>#N/A</v>
      </c>
      <c r="AW38" s="16"/>
    </row>
    <row r="39" spans="1:49" s="13" customFormat="1" x14ac:dyDescent="0.25">
      <c r="A39" s="12" t="s">
        <v>264</v>
      </c>
      <c r="D39" s="23">
        <v>191023</v>
      </c>
      <c r="E39" s="13" t="s">
        <v>265</v>
      </c>
      <c r="G39" s="14">
        <v>4639.5</v>
      </c>
      <c r="H39" s="14">
        <v>3866.25</v>
      </c>
      <c r="I39" s="14">
        <v>773.25</v>
      </c>
      <c r="J39" s="13" t="s">
        <v>35</v>
      </c>
      <c r="K39" s="23">
        <v>794</v>
      </c>
      <c r="L39" s="13" t="s">
        <v>78</v>
      </c>
      <c r="M39" s="13" t="s">
        <v>79</v>
      </c>
      <c r="N39" s="13" t="s">
        <v>266</v>
      </c>
      <c r="O39" s="13" t="s">
        <v>267</v>
      </c>
      <c r="P39" s="13" t="s">
        <v>270</v>
      </c>
      <c r="Q39" s="13" t="s">
        <v>42</v>
      </c>
      <c r="R39" s="12" t="s">
        <v>268</v>
      </c>
      <c r="S39" s="13" t="s">
        <v>44</v>
      </c>
      <c r="T39" s="13" t="s">
        <v>45</v>
      </c>
      <c r="U39" s="13" t="s">
        <v>46</v>
      </c>
      <c r="V39" s="13" t="s">
        <v>47</v>
      </c>
      <c r="W39" s="15"/>
      <c r="X39" s="13" t="s">
        <v>47</v>
      </c>
      <c r="Y39" s="13" t="s">
        <v>48</v>
      </c>
      <c r="Z39" s="15"/>
      <c r="AB39" s="15">
        <v>42192.608359305552</v>
      </c>
      <c r="AD39" s="15">
        <v>42192.608379999998</v>
      </c>
      <c r="AE39" s="13" t="s">
        <v>49</v>
      </c>
      <c r="AF39" s="15">
        <v>42192</v>
      </c>
      <c r="AG39" s="13" t="s">
        <v>269</v>
      </c>
      <c r="AH39" s="15">
        <v>42185</v>
      </c>
      <c r="AJ39" s="11" t="s">
        <v>51</v>
      </c>
      <c r="AK39" s="13" t="s">
        <v>52</v>
      </c>
      <c r="AM39" s="30">
        <f t="shared" si="1"/>
        <v>1606.4299999999998</v>
      </c>
      <c r="AQ39" s="13">
        <v>191023</v>
      </c>
      <c r="AR39" s="26">
        <v>794</v>
      </c>
      <c r="AW39" s="16"/>
    </row>
    <row r="40" spans="1:49" s="13" customFormat="1" x14ac:dyDescent="0.25">
      <c r="A40" s="12" t="s">
        <v>271</v>
      </c>
      <c r="D40" s="23">
        <v>37664469</v>
      </c>
      <c r="E40" s="13" t="s">
        <v>272</v>
      </c>
      <c r="G40" s="14">
        <v>16800</v>
      </c>
      <c r="H40" s="14">
        <v>14000</v>
      </c>
      <c r="I40" s="14">
        <v>2800</v>
      </c>
      <c r="J40" s="13" t="s">
        <v>35</v>
      </c>
      <c r="K40" s="13" t="s">
        <v>273</v>
      </c>
      <c r="L40" s="13" t="s">
        <v>78</v>
      </c>
      <c r="M40" s="13" t="s">
        <v>79</v>
      </c>
      <c r="N40" s="13" t="s">
        <v>274</v>
      </c>
      <c r="O40" s="13" t="s">
        <v>275</v>
      </c>
      <c r="P40" s="13" t="s">
        <v>278</v>
      </c>
      <c r="Q40" s="13" t="s">
        <v>42</v>
      </c>
      <c r="R40" s="12" t="s">
        <v>276</v>
      </c>
      <c r="S40" s="13" t="s">
        <v>44</v>
      </c>
      <c r="T40" s="13" t="s">
        <v>45</v>
      </c>
      <c r="U40" s="13" t="s">
        <v>46</v>
      </c>
      <c r="W40" s="15"/>
      <c r="X40" s="13" t="s">
        <v>47</v>
      </c>
      <c r="Y40" s="13" t="s">
        <v>111</v>
      </c>
      <c r="Z40" s="15"/>
      <c r="AB40" s="15">
        <v>42193.392084733794</v>
      </c>
      <c r="AD40" s="15">
        <v>42193.392103877311</v>
      </c>
      <c r="AE40" s="13" t="s">
        <v>49</v>
      </c>
      <c r="AF40" s="15">
        <v>42192</v>
      </c>
      <c r="AG40" s="13" t="s">
        <v>277</v>
      </c>
      <c r="AH40" s="15">
        <v>42185</v>
      </c>
      <c r="AJ40" s="11" t="s">
        <v>51</v>
      </c>
      <c r="AK40" s="13" t="s">
        <v>52</v>
      </c>
      <c r="AM40" s="30">
        <f t="shared" si="1"/>
        <v>2800</v>
      </c>
      <c r="AQ40" s="13">
        <v>37664469</v>
      </c>
      <c r="AR40" s="26" t="e">
        <v>#N/A</v>
      </c>
      <c r="AW40" s="16"/>
    </row>
    <row r="41" spans="1:49" s="13" customFormat="1" x14ac:dyDescent="0.25">
      <c r="A41" s="12" t="s">
        <v>90</v>
      </c>
      <c r="D41" s="23">
        <v>32098225</v>
      </c>
      <c r="E41" s="13" t="s">
        <v>92</v>
      </c>
      <c r="G41" s="14">
        <v>0</v>
      </c>
      <c r="H41" s="14">
        <v>0</v>
      </c>
      <c r="I41" s="14">
        <v>0</v>
      </c>
      <c r="J41" s="13" t="s">
        <v>279</v>
      </c>
      <c r="K41" s="13" t="s">
        <v>93</v>
      </c>
      <c r="L41" s="13" t="s">
        <v>78</v>
      </c>
      <c r="M41" s="13" t="s">
        <v>79</v>
      </c>
      <c r="N41" s="13" t="s">
        <v>153</v>
      </c>
      <c r="O41" s="13" t="s">
        <v>94</v>
      </c>
      <c r="P41" s="13" t="s">
        <v>281</v>
      </c>
      <c r="Q41" s="13" t="s">
        <v>42</v>
      </c>
      <c r="R41" s="12" t="s">
        <v>280</v>
      </c>
      <c r="S41" s="13" t="s">
        <v>44</v>
      </c>
      <c r="T41" s="13" t="s">
        <v>233</v>
      </c>
      <c r="U41" s="13" t="s">
        <v>46</v>
      </c>
      <c r="W41" s="15"/>
      <c r="X41" s="13" t="s">
        <v>47</v>
      </c>
      <c r="Y41" s="13" t="s">
        <v>111</v>
      </c>
      <c r="Z41" s="15"/>
      <c r="AB41" s="15">
        <v>42192.337757141198</v>
      </c>
      <c r="AD41" s="15">
        <v>42192.337773807871</v>
      </c>
      <c r="AE41" s="13" t="s">
        <v>234</v>
      </c>
      <c r="AF41" s="15">
        <v>42192</v>
      </c>
      <c r="AG41" s="13" t="s">
        <v>104</v>
      </c>
      <c r="AH41" s="15">
        <v>42185</v>
      </c>
      <c r="AJ41" s="11" t="s">
        <v>51</v>
      </c>
      <c r="AK41" s="13" t="s">
        <v>52</v>
      </c>
      <c r="AM41" s="30">
        <f t="shared" si="1"/>
        <v>1504.44</v>
      </c>
      <c r="AQ41" s="13">
        <v>32098225</v>
      </c>
      <c r="AR41" s="26" t="s">
        <v>93</v>
      </c>
      <c r="AS41" s="29">
        <v>42153</v>
      </c>
      <c r="AT41" s="13">
        <v>21</v>
      </c>
      <c r="AU41" s="29">
        <v>42153</v>
      </c>
      <c r="AV41" s="13" t="s">
        <v>389</v>
      </c>
    </row>
    <row r="42" spans="1:49" s="13" customFormat="1" x14ac:dyDescent="0.25">
      <c r="A42" s="12" t="s">
        <v>282</v>
      </c>
      <c r="D42" s="23">
        <v>444932</v>
      </c>
      <c r="E42" s="13" t="s">
        <v>283</v>
      </c>
      <c r="G42" s="14">
        <v>30055.3</v>
      </c>
      <c r="H42" s="14">
        <v>25046.080000000002</v>
      </c>
      <c r="I42" s="14">
        <v>5009.22</v>
      </c>
      <c r="J42" s="13" t="s">
        <v>35</v>
      </c>
      <c r="K42" s="13" t="s">
        <v>284</v>
      </c>
      <c r="L42" s="13" t="s">
        <v>37</v>
      </c>
      <c r="M42" s="13" t="s">
        <v>38</v>
      </c>
      <c r="O42" s="13" t="s">
        <v>285</v>
      </c>
      <c r="P42" s="13" t="s">
        <v>289</v>
      </c>
      <c r="Q42" s="13" t="s">
        <v>42</v>
      </c>
      <c r="R42" s="12" t="s">
        <v>286</v>
      </c>
      <c r="S42" s="13" t="s">
        <v>44</v>
      </c>
      <c r="T42" s="13" t="s">
        <v>45</v>
      </c>
      <c r="U42" s="13" t="s">
        <v>46</v>
      </c>
      <c r="W42" s="15"/>
      <c r="X42" s="13" t="s">
        <v>47</v>
      </c>
      <c r="Y42" s="13" t="s">
        <v>287</v>
      </c>
      <c r="Z42" s="15"/>
      <c r="AB42" s="15">
        <v>42194.381958206017</v>
      </c>
      <c r="AD42" s="15">
        <v>42194.381965995366</v>
      </c>
      <c r="AE42" s="13" t="s">
        <v>49</v>
      </c>
      <c r="AF42" s="15">
        <v>42193</v>
      </c>
      <c r="AG42" s="13" t="s">
        <v>288</v>
      </c>
      <c r="AH42" s="15">
        <v>42185</v>
      </c>
      <c r="AJ42" s="11" t="s">
        <v>51</v>
      </c>
      <c r="AK42" s="13" t="s">
        <v>52</v>
      </c>
      <c r="AM42" s="30">
        <f t="shared" si="1"/>
        <v>5009.22</v>
      </c>
      <c r="AQ42" s="13">
        <v>444932</v>
      </c>
      <c r="AR42" s="26" t="e">
        <v>#N/A</v>
      </c>
      <c r="AW42" s="16"/>
    </row>
    <row r="43" spans="1:49" s="13" customFormat="1" x14ac:dyDescent="0.25">
      <c r="A43" s="12" t="s">
        <v>290</v>
      </c>
      <c r="D43" s="23">
        <v>33265283</v>
      </c>
      <c r="E43" s="13" t="s">
        <v>291</v>
      </c>
      <c r="G43" s="14">
        <v>68.040000000000006</v>
      </c>
      <c r="H43" s="14">
        <v>56.7</v>
      </c>
      <c r="I43" s="14">
        <v>11.34</v>
      </c>
      <c r="J43" s="13" t="s">
        <v>35</v>
      </c>
      <c r="K43" s="13" t="s">
        <v>292</v>
      </c>
      <c r="L43" s="13" t="s">
        <v>37</v>
      </c>
      <c r="M43" s="13" t="s">
        <v>38</v>
      </c>
      <c r="O43" s="13" t="s">
        <v>293</v>
      </c>
      <c r="P43" s="13" t="s">
        <v>296</v>
      </c>
      <c r="Q43" s="13" t="s">
        <v>42</v>
      </c>
      <c r="R43" s="12" t="s">
        <v>294</v>
      </c>
      <c r="S43" s="13" t="s">
        <v>44</v>
      </c>
      <c r="T43" s="13" t="s">
        <v>45</v>
      </c>
      <c r="U43" s="13" t="s">
        <v>46</v>
      </c>
      <c r="W43" s="15"/>
      <c r="X43" s="13" t="s">
        <v>47</v>
      </c>
      <c r="Y43" s="13" t="s">
        <v>287</v>
      </c>
      <c r="Z43" s="15"/>
      <c r="AB43" s="15">
        <v>42194.382057662035</v>
      </c>
      <c r="AD43" s="15">
        <v>42194.382060405092</v>
      </c>
      <c r="AE43" s="13" t="s">
        <v>49</v>
      </c>
      <c r="AF43" s="15">
        <v>42193</v>
      </c>
      <c r="AG43" s="13" t="s">
        <v>295</v>
      </c>
      <c r="AH43" s="15">
        <v>42185</v>
      </c>
      <c r="AJ43" s="11" t="s">
        <v>51</v>
      </c>
      <c r="AK43" s="13" t="s">
        <v>52</v>
      </c>
      <c r="AM43" s="30">
        <f t="shared" si="1"/>
        <v>34.019999999999996</v>
      </c>
      <c r="AQ43" s="13" t="e">
        <v>#N/A</v>
      </c>
      <c r="AR43" s="26" t="s">
        <v>292</v>
      </c>
      <c r="AW43" s="16"/>
    </row>
    <row r="44" spans="1:49" s="13" customFormat="1" x14ac:dyDescent="0.25">
      <c r="A44" s="12" t="s">
        <v>66</v>
      </c>
      <c r="D44" s="23">
        <v>31316718</v>
      </c>
      <c r="E44" s="13" t="s">
        <v>68</v>
      </c>
      <c r="G44" s="14">
        <v>40</v>
      </c>
      <c r="H44" s="14">
        <v>33.33</v>
      </c>
      <c r="I44" s="14">
        <v>6.67</v>
      </c>
      <c r="J44" s="13" t="s">
        <v>35</v>
      </c>
      <c r="K44" s="23">
        <v>58113</v>
      </c>
      <c r="L44" s="13" t="s">
        <v>37</v>
      </c>
      <c r="M44" s="13" t="s">
        <v>38</v>
      </c>
      <c r="O44" s="13" t="s">
        <v>69</v>
      </c>
      <c r="P44" s="13" t="s">
        <v>299</v>
      </c>
      <c r="Q44" s="13" t="s">
        <v>42</v>
      </c>
      <c r="R44" s="12" t="s">
        <v>297</v>
      </c>
      <c r="S44" s="13" t="s">
        <v>44</v>
      </c>
      <c r="T44" s="13" t="s">
        <v>45</v>
      </c>
      <c r="U44" s="13" t="s">
        <v>46</v>
      </c>
      <c r="W44" s="15"/>
      <c r="X44" s="13" t="s">
        <v>47</v>
      </c>
      <c r="Y44" s="13" t="s">
        <v>111</v>
      </c>
      <c r="Z44" s="15"/>
      <c r="AB44" s="15">
        <v>42197.449954074073</v>
      </c>
      <c r="AD44" s="15">
        <v>42197.449956493052</v>
      </c>
      <c r="AE44" s="13" t="s">
        <v>49</v>
      </c>
      <c r="AF44" s="15">
        <v>42194</v>
      </c>
      <c r="AG44" s="13" t="s">
        <v>298</v>
      </c>
      <c r="AH44" s="15">
        <v>42185</v>
      </c>
      <c r="AJ44" s="11" t="s">
        <v>51</v>
      </c>
      <c r="AK44" s="13" t="s">
        <v>52</v>
      </c>
      <c r="AM44" s="30">
        <f t="shared" si="1"/>
        <v>57.39</v>
      </c>
      <c r="AQ44" s="13">
        <v>31316718</v>
      </c>
      <c r="AR44" s="26">
        <v>58113</v>
      </c>
      <c r="AW44" s="16"/>
    </row>
    <row r="45" spans="1:49" s="13" customFormat="1" x14ac:dyDescent="0.25">
      <c r="A45" s="12" t="s">
        <v>66</v>
      </c>
      <c r="D45" s="23">
        <v>31316718</v>
      </c>
      <c r="E45" s="13" t="s">
        <v>68</v>
      </c>
      <c r="G45" s="14">
        <v>0</v>
      </c>
      <c r="H45" s="14">
        <v>0</v>
      </c>
      <c r="I45" s="14">
        <v>0</v>
      </c>
      <c r="J45" s="13" t="s">
        <v>300</v>
      </c>
      <c r="K45" s="23">
        <v>58113</v>
      </c>
      <c r="L45" s="13" t="s">
        <v>37</v>
      </c>
      <c r="M45" s="13" t="s">
        <v>38</v>
      </c>
      <c r="O45" s="13" t="s">
        <v>69</v>
      </c>
      <c r="P45" s="13" t="s">
        <v>303</v>
      </c>
      <c r="Q45" s="13" t="s">
        <v>42</v>
      </c>
      <c r="R45" s="12" t="s">
        <v>301</v>
      </c>
      <c r="S45" s="13" t="s">
        <v>44</v>
      </c>
      <c r="T45" s="13" t="s">
        <v>233</v>
      </c>
      <c r="U45" s="13" t="s">
        <v>46</v>
      </c>
      <c r="W45" s="15"/>
      <c r="X45" s="13" t="s">
        <v>47</v>
      </c>
      <c r="Y45" s="13" t="s">
        <v>111</v>
      </c>
      <c r="Z45" s="15"/>
      <c r="AB45" s="15">
        <v>42197.428401354162</v>
      </c>
      <c r="AD45" s="15">
        <v>42197.428404247687</v>
      </c>
      <c r="AE45" s="13" t="s">
        <v>234</v>
      </c>
      <c r="AF45" s="15">
        <v>42194</v>
      </c>
      <c r="AG45" s="13" t="s">
        <v>302</v>
      </c>
      <c r="AH45" s="15">
        <v>42185</v>
      </c>
      <c r="AJ45" s="11" t="s">
        <v>51</v>
      </c>
      <c r="AK45" s="13" t="s">
        <v>52</v>
      </c>
      <c r="AM45" s="30">
        <f t="shared" si="1"/>
        <v>57.39</v>
      </c>
      <c r="AQ45" s="13">
        <v>31316718</v>
      </c>
      <c r="AR45" s="26">
        <v>58113</v>
      </c>
      <c r="AS45" s="29">
        <v>42114</v>
      </c>
      <c r="AT45" s="13">
        <v>30216</v>
      </c>
      <c r="AU45" s="29">
        <v>42114</v>
      </c>
      <c r="AW45" s="16"/>
    </row>
    <row r="46" spans="1:49" s="13" customFormat="1" x14ac:dyDescent="0.25">
      <c r="A46" s="12" t="s">
        <v>66</v>
      </c>
      <c r="D46" s="23">
        <v>31316718</v>
      </c>
      <c r="E46" s="13" t="s">
        <v>68</v>
      </c>
      <c r="G46" s="14">
        <v>0</v>
      </c>
      <c r="H46" s="14">
        <v>0</v>
      </c>
      <c r="I46" s="14">
        <v>0</v>
      </c>
      <c r="J46" s="13" t="s">
        <v>304</v>
      </c>
      <c r="K46" s="23">
        <v>58113</v>
      </c>
      <c r="L46" s="13" t="s">
        <v>37</v>
      </c>
      <c r="M46" s="13" t="s">
        <v>38</v>
      </c>
      <c r="O46" s="13" t="s">
        <v>69</v>
      </c>
      <c r="P46" s="13" t="s">
        <v>307</v>
      </c>
      <c r="Q46" s="13" t="s">
        <v>42</v>
      </c>
      <c r="R46" s="12" t="s">
        <v>305</v>
      </c>
      <c r="S46" s="13" t="s">
        <v>44</v>
      </c>
      <c r="T46" s="13" t="s">
        <v>233</v>
      </c>
      <c r="U46" s="13" t="s">
        <v>46</v>
      </c>
      <c r="W46" s="15"/>
      <c r="X46" s="13" t="s">
        <v>47</v>
      </c>
      <c r="Y46" s="13" t="s">
        <v>111</v>
      </c>
      <c r="Z46" s="15"/>
      <c r="AB46" s="15">
        <v>42197.428416944444</v>
      </c>
      <c r="AD46" s="15">
        <v>42197.428419652773</v>
      </c>
      <c r="AE46" s="13" t="s">
        <v>234</v>
      </c>
      <c r="AF46" s="15">
        <v>42194</v>
      </c>
      <c r="AG46" s="13" t="s">
        <v>306</v>
      </c>
      <c r="AH46" s="15">
        <v>42185</v>
      </c>
      <c r="AJ46" s="11" t="s">
        <v>51</v>
      </c>
      <c r="AK46" s="13" t="s">
        <v>52</v>
      </c>
      <c r="AM46" s="30">
        <f t="shared" si="1"/>
        <v>57.39</v>
      </c>
      <c r="AQ46" s="13">
        <v>31316718</v>
      </c>
      <c r="AR46" s="26">
        <v>58113</v>
      </c>
      <c r="AS46" s="29">
        <v>42115</v>
      </c>
      <c r="AT46" s="13">
        <v>37409</v>
      </c>
      <c r="AU46" s="29">
        <v>42115</v>
      </c>
      <c r="AW46" s="16"/>
    </row>
    <row r="47" spans="1:49" s="13" customFormat="1" x14ac:dyDescent="0.25">
      <c r="A47" s="12" t="s">
        <v>308</v>
      </c>
      <c r="D47" s="23">
        <v>190977</v>
      </c>
      <c r="E47" s="13" t="s">
        <v>309</v>
      </c>
      <c r="G47" s="14">
        <v>1360.92</v>
      </c>
      <c r="H47" s="14">
        <v>1134.0999999999999</v>
      </c>
      <c r="I47" s="14">
        <v>226.82</v>
      </c>
      <c r="J47" s="13" t="s">
        <v>35</v>
      </c>
      <c r="K47" s="13" t="s">
        <v>310</v>
      </c>
      <c r="L47" s="13" t="s">
        <v>78</v>
      </c>
      <c r="M47" s="13" t="s">
        <v>79</v>
      </c>
      <c r="N47" s="13" t="s">
        <v>311</v>
      </c>
      <c r="O47" s="13" t="s">
        <v>312</v>
      </c>
      <c r="P47" s="13" t="s">
        <v>315</v>
      </c>
      <c r="Q47" s="13" t="s">
        <v>42</v>
      </c>
      <c r="R47" s="12" t="s">
        <v>313</v>
      </c>
      <c r="S47" s="13" t="s">
        <v>44</v>
      </c>
      <c r="T47" s="13" t="s">
        <v>45</v>
      </c>
      <c r="U47" s="13" t="s">
        <v>46</v>
      </c>
      <c r="V47" s="13" t="s">
        <v>47</v>
      </c>
      <c r="W47" s="15"/>
      <c r="X47" s="13" t="s">
        <v>47</v>
      </c>
      <c r="Y47" s="13" t="s">
        <v>48</v>
      </c>
      <c r="Z47" s="15"/>
      <c r="AB47" s="15">
        <v>42195.714029733797</v>
      </c>
      <c r="AD47" s="15">
        <v>42195.714049085647</v>
      </c>
      <c r="AE47" s="13" t="s">
        <v>49</v>
      </c>
      <c r="AF47" s="15">
        <v>42195</v>
      </c>
      <c r="AG47" s="13" t="s">
        <v>314</v>
      </c>
      <c r="AH47" s="15">
        <v>42185</v>
      </c>
      <c r="AJ47" s="11" t="s">
        <v>51</v>
      </c>
      <c r="AK47" s="13" t="s">
        <v>52</v>
      </c>
      <c r="AM47" s="30">
        <f t="shared" si="1"/>
        <v>13291.329999999998</v>
      </c>
      <c r="AQ47" s="13">
        <v>190977</v>
      </c>
      <c r="AR47" s="26" t="s">
        <v>310</v>
      </c>
      <c r="AW47" s="16"/>
    </row>
    <row r="48" spans="1:49" s="13" customFormat="1" x14ac:dyDescent="0.25">
      <c r="A48" s="12" t="s">
        <v>308</v>
      </c>
      <c r="D48" s="23">
        <v>190977</v>
      </c>
      <c r="E48" s="13" t="s">
        <v>309</v>
      </c>
      <c r="G48" s="14">
        <v>62673.8</v>
      </c>
      <c r="H48" s="14">
        <v>52228.17</v>
      </c>
      <c r="I48" s="14">
        <v>10445.629999999999</v>
      </c>
      <c r="J48" s="13" t="s">
        <v>35</v>
      </c>
      <c r="K48" s="13" t="s">
        <v>316</v>
      </c>
      <c r="L48" s="13" t="s">
        <v>78</v>
      </c>
      <c r="M48" s="13" t="s">
        <v>79</v>
      </c>
      <c r="N48" s="13" t="s">
        <v>311</v>
      </c>
      <c r="O48" s="13" t="s">
        <v>312</v>
      </c>
      <c r="P48" s="13" t="s">
        <v>319</v>
      </c>
      <c r="Q48" s="13" t="s">
        <v>42</v>
      </c>
      <c r="R48" s="12" t="s">
        <v>317</v>
      </c>
      <c r="S48" s="13" t="s">
        <v>44</v>
      </c>
      <c r="T48" s="13" t="s">
        <v>45</v>
      </c>
      <c r="U48" s="13" t="s">
        <v>46</v>
      </c>
      <c r="V48" s="13" t="s">
        <v>47</v>
      </c>
      <c r="W48" s="15"/>
      <c r="X48" s="13" t="s">
        <v>47</v>
      </c>
      <c r="Y48" s="13" t="s">
        <v>48</v>
      </c>
      <c r="Z48" s="15"/>
      <c r="AB48" s="15">
        <v>42195.714329120368</v>
      </c>
      <c r="AD48" s="15">
        <v>42195.714345474538</v>
      </c>
      <c r="AE48" s="13" t="s">
        <v>49</v>
      </c>
      <c r="AF48" s="15">
        <v>42195</v>
      </c>
      <c r="AG48" s="13" t="s">
        <v>318</v>
      </c>
      <c r="AH48" s="15">
        <v>42185</v>
      </c>
      <c r="AJ48" s="11" t="s">
        <v>51</v>
      </c>
      <c r="AK48" s="13" t="s">
        <v>52</v>
      </c>
      <c r="AM48" s="30">
        <f t="shared" si="1"/>
        <v>13291.329999999998</v>
      </c>
      <c r="AQ48" s="13">
        <v>190977</v>
      </c>
      <c r="AR48" s="26" t="e">
        <v>#N/A</v>
      </c>
      <c r="AW48" s="16"/>
    </row>
    <row r="49" spans="1:49" s="13" customFormat="1" x14ac:dyDescent="0.25">
      <c r="A49" s="12" t="s">
        <v>320</v>
      </c>
      <c r="D49" s="23">
        <v>34408434</v>
      </c>
      <c r="E49" s="13" t="s">
        <v>321</v>
      </c>
      <c r="G49" s="14">
        <v>11592</v>
      </c>
      <c r="H49" s="14">
        <v>9660</v>
      </c>
      <c r="I49" s="14">
        <v>1932</v>
      </c>
      <c r="J49" s="13" t="s">
        <v>35</v>
      </c>
      <c r="K49" s="13" t="s">
        <v>322</v>
      </c>
      <c r="L49" s="13" t="s">
        <v>37</v>
      </c>
      <c r="M49" s="13" t="s">
        <v>38</v>
      </c>
      <c r="O49" s="13" t="s">
        <v>323</v>
      </c>
      <c r="P49" s="13" t="s">
        <v>326</v>
      </c>
      <c r="Q49" s="13" t="s">
        <v>42</v>
      </c>
      <c r="R49" s="12" t="s">
        <v>324</v>
      </c>
      <c r="S49" s="13" t="s">
        <v>44</v>
      </c>
      <c r="T49" s="13" t="s">
        <v>45</v>
      </c>
      <c r="U49" s="13" t="s">
        <v>46</v>
      </c>
      <c r="W49" s="15"/>
      <c r="X49" s="13" t="s">
        <v>47</v>
      </c>
      <c r="Y49" s="13" t="s">
        <v>103</v>
      </c>
      <c r="Z49" s="15"/>
      <c r="AB49" s="15">
        <v>42198.336573935187</v>
      </c>
      <c r="AD49" s="15">
        <v>42198.336577916663</v>
      </c>
      <c r="AE49" s="13" t="s">
        <v>49</v>
      </c>
      <c r="AF49" s="15">
        <v>42197</v>
      </c>
      <c r="AG49" s="13" t="s">
        <v>325</v>
      </c>
      <c r="AH49" s="15">
        <v>42185</v>
      </c>
      <c r="AJ49" s="11" t="s">
        <v>51</v>
      </c>
      <c r="AK49" s="13" t="s">
        <v>52</v>
      </c>
      <c r="AM49" s="30">
        <f t="shared" si="1"/>
        <v>2148</v>
      </c>
      <c r="AQ49" s="13">
        <v>34408434</v>
      </c>
      <c r="AR49" s="26" t="e">
        <v>#N/A</v>
      </c>
      <c r="AW49" s="16"/>
    </row>
    <row r="50" spans="1:49" s="13" customFormat="1" x14ac:dyDescent="0.25">
      <c r="A50" s="12" t="s">
        <v>327</v>
      </c>
      <c r="D50" s="23">
        <v>23359034</v>
      </c>
      <c r="E50" s="13" t="s">
        <v>328</v>
      </c>
      <c r="G50" s="14">
        <v>492520.01</v>
      </c>
      <c r="H50" s="14">
        <v>410433.34</v>
      </c>
      <c r="I50" s="14">
        <v>82086.67</v>
      </c>
      <c r="J50" s="13" t="s">
        <v>35</v>
      </c>
      <c r="K50" s="23">
        <v>128</v>
      </c>
      <c r="L50" s="13" t="s">
        <v>37</v>
      </c>
      <c r="M50" s="13" t="s">
        <v>38</v>
      </c>
      <c r="O50" s="13" t="s">
        <v>329</v>
      </c>
      <c r="P50" s="13" t="s">
        <v>332</v>
      </c>
      <c r="Q50" s="13" t="s">
        <v>146</v>
      </c>
      <c r="R50" s="12" t="s">
        <v>330</v>
      </c>
      <c r="S50" s="13" t="s">
        <v>44</v>
      </c>
      <c r="T50" s="13" t="s">
        <v>45</v>
      </c>
      <c r="U50" s="13" t="s">
        <v>46</v>
      </c>
      <c r="W50" s="15"/>
      <c r="X50" s="13" t="s">
        <v>47</v>
      </c>
      <c r="Y50" s="13" t="s">
        <v>287</v>
      </c>
      <c r="Z50" s="15"/>
      <c r="AB50" s="15">
        <v>42199.338336701388</v>
      </c>
      <c r="AD50" s="15">
        <v>42199.338339780094</v>
      </c>
      <c r="AE50" s="13" t="s">
        <v>49</v>
      </c>
      <c r="AF50" s="15">
        <v>42198</v>
      </c>
      <c r="AG50" s="13" t="s">
        <v>331</v>
      </c>
      <c r="AH50" s="15">
        <v>42185</v>
      </c>
      <c r="AJ50" s="11" t="s">
        <v>51</v>
      </c>
      <c r="AK50" s="13" t="s">
        <v>52</v>
      </c>
      <c r="AM50" s="30">
        <f t="shared" si="1"/>
        <v>124315.84</v>
      </c>
      <c r="AQ50" s="13">
        <v>23359034</v>
      </c>
      <c r="AR50" s="26">
        <v>128</v>
      </c>
      <c r="AW50" s="16"/>
    </row>
    <row r="51" spans="1:49" s="13" customFormat="1" x14ac:dyDescent="0.25">
      <c r="A51" s="12" t="s">
        <v>327</v>
      </c>
      <c r="D51" s="23">
        <v>23359034</v>
      </c>
      <c r="E51" s="13" t="s">
        <v>328</v>
      </c>
      <c r="G51" s="14">
        <v>447.26</v>
      </c>
      <c r="H51" s="14">
        <v>372.72</v>
      </c>
      <c r="I51" s="14">
        <v>74.540000000000006</v>
      </c>
      <c r="J51" s="13" t="s">
        <v>35</v>
      </c>
      <c r="K51" s="23">
        <v>128</v>
      </c>
      <c r="L51" s="13" t="s">
        <v>37</v>
      </c>
      <c r="M51" s="13" t="s">
        <v>38</v>
      </c>
      <c r="O51" s="13" t="s">
        <v>329</v>
      </c>
      <c r="P51" s="13" t="s">
        <v>335</v>
      </c>
      <c r="Q51" s="13" t="s">
        <v>42</v>
      </c>
      <c r="R51" s="12" t="s">
        <v>333</v>
      </c>
      <c r="S51" s="13" t="s">
        <v>44</v>
      </c>
      <c r="T51" s="13" t="s">
        <v>45</v>
      </c>
      <c r="U51" s="13" t="s">
        <v>46</v>
      </c>
      <c r="W51" s="15"/>
      <c r="X51" s="13" t="s">
        <v>47</v>
      </c>
      <c r="Y51" s="13" t="s">
        <v>287</v>
      </c>
      <c r="Z51" s="15"/>
      <c r="AB51" s="15">
        <v>42199.338354872685</v>
      </c>
      <c r="AD51" s="15">
        <v>42199.338358136571</v>
      </c>
      <c r="AE51" s="13" t="s">
        <v>49</v>
      </c>
      <c r="AF51" s="15">
        <v>42198</v>
      </c>
      <c r="AG51" s="13" t="s">
        <v>334</v>
      </c>
      <c r="AH51" s="15">
        <v>42185</v>
      </c>
      <c r="AJ51" s="11" t="s">
        <v>51</v>
      </c>
      <c r="AK51" s="13" t="s">
        <v>52</v>
      </c>
      <c r="AM51" s="30">
        <f t="shared" si="1"/>
        <v>124315.84</v>
      </c>
      <c r="AQ51" s="13">
        <v>23359034</v>
      </c>
      <c r="AR51" s="26">
        <v>128</v>
      </c>
      <c r="AW51" s="16"/>
    </row>
    <row r="52" spans="1:49" s="13" customFormat="1" x14ac:dyDescent="0.25">
      <c r="A52" s="12" t="s">
        <v>106</v>
      </c>
      <c r="D52" s="23">
        <v>190905</v>
      </c>
      <c r="E52" s="13" t="s">
        <v>336</v>
      </c>
      <c r="G52" s="14">
        <v>0</v>
      </c>
      <c r="H52" s="14">
        <v>0</v>
      </c>
      <c r="I52" s="14">
        <v>0</v>
      </c>
      <c r="J52" s="13" t="s">
        <v>337</v>
      </c>
      <c r="K52" s="13" t="s">
        <v>108</v>
      </c>
      <c r="L52" s="13" t="s">
        <v>78</v>
      </c>
      <c r="M52" s="13" t="s">
        <v>79</v>
      </c>
      <c r="N52" s="13" t="s">
        <v>338</v>
      </c>
      <c r="O52" s="13" t="s">
        <v>339</v>
      </c>
      <c r="P52" s="13" t="s">
        <v>342</v>
      </c>
      <c r="Q52" s="13" t="s">
        <v>42</v>
      </c>
      <c r="R52" s="12" t="s">
        <v>340</v>
      </c>
      <c r="S52" s="13" t="s">
        <v>44</v>
      </c>
      <c r="T52" s="13" t="s">
        <v>233</v>
      </c>
      <c r="U52" s="13" t="s">
        <v>46</v>
      </c>
      <c r="W52" s="15"/>
      <c r="X52" s="13" t="s">
        <v>47</v>
      </c>
      <c r="Y52" s="13" t="s">
        <v>287</v>
      </c>
      <c r="Z52" s="15"/>
      <c r="AB52" s="15">
        <v>42198.430432476853</v>
      </c>
      <c r="AD52" s="15">
        <v>42198.430451655091</v>
      </c>
      <c r="AE52" s="13" t="s">
        <v>234</v>
      </c>
      <c r="AF52" s="15">
        <v>42198</v>
      </c>
      <c r="AG52" s="13" t="s">
        <v>341</v>
      </c>
      <c r="AH52" s="15">
        <v>42185</v>
      </c>
      <c r="AJ52" s="11" t="s">
        <v>51</v>
      </c>
      <c r="AK52" s="13" t="s">
        <v>52</v>
      </c>
      <c r="AM52" s="30">
        <f t="shared" si="1"/>
        <v>403</v>
      </c>
      <c r="AQ52" s="13">
        <v>190905</v>
      </c>
      <c r="AR52" s="26" t="s">
        <v>108</v>
      </c>
      <c r="AS52" s="29">
        <v>42167</v>
      </c>
      <c r="AT52" s="13">
        <v>1206008</v>
      </c>
      <c r="AU52" s="29">
        <v>42167</v>
      </c>
      <c r="AW52" s="16"/>
    </row>
    <row r="53" spans="1:49" s="13" customFormat="1" x14ac:dyDescent="0.25">
      <c r="A53" s="12" t="s">
        <v>308</v>
      </c>
      <c r="D53" s="23">
        <v>190977</v>
      </c>
      <c r="E53" s="13" t="s">
        <v>309</v>
      </c>
      <c r="G53" s="14">
        <v>15713.28</v>
      </c>
      <c r="H53" s="14">
        <v>13094.4</v>
      </c>
      <c r="I53" s="14">
        <v>2618.88</v>
      </c>
      <c r="J53" s="13" t="s">
        <v>35</v>
      </c>
      <c r="K53" s="13" t="s">
        <v>310</v>
      </c>
      <c r="L53" s="13" t="s">
        <v>78</v>
      </c>
      <c r="M53" s="13" t="s">
        <v>79</v>
      </c>
      <c r="N53" s="13" t="s">
        <v>311</v>
      </c>
      <c r="O53" s="13" t="s">
        <v>312</v>
      </c>
      <c r="P53" s="13" t="s">
        <v>345</v>
      </c>
      <c r="Q53" s="13" t="s">
        <v>42</v>
      </c>
      <c r="R53" s="12" t="s">
        <v>343</v>
      </c>
      <c r="S53" s="13" t="s">
        <v>44</v>
      </c>
      <c r="T53" s="13" t="s">
        <v>45</v>
      </c>
      <c r="U53" s="13" t="s">
        <v>46</v>
      </c>
      <c r="V53" s="13" t="s">
        <v>47</v>
      </c>
      <c r="W53" s="15"/>
      <c r="X53" s="13" t="s">
        <v>47</v>
      </c>
      <c r="Y53" s="13" t="s">
        <v>48</v>
      </c>
      <c r="Z53" s="15"/>
      <c r="AB53" s="15">
        <v>42199.534864803238</v>
      </c>
      <c r="AD53" s="15">
        <v>42199.534893784723</v>
      </c>
      <c r="AE53" s="13" t="s">
        <v>49</v>
      </c>
      <c r="AF53" s="15">
        <v>42199</v>
      </c>
      <c r="AG53" s="13" t="s">
        <v>344</v>
      </c>
      <c r="AH53" s="15">
        <v>42185</v>
      </c>
      <c r="AJ53" s="11" t="s">
        <v>51</v>
      </c>
      <c r="AK53" s="13" t="s">
        <v>52</v>
      </c>
      <c r="AL53" s="13">
        <v>0</v>
      </c>
      <c r="AM53" s="30">
        <f t="shared" si="1"/>
        <v>13291.329999999998</v>
      </c>
      <c r="AO53" s="16"/>
      <c r="AP53" s="16"/>
      <c r="AQ53" s="13">
        <v>190977</v>
      </c>
      <c r="AR53" s="26" t="s">
        <v>310</v>
      </c>
      <c r="AW53" s="16"/>
    </row>
    <row r="54" spans="1:49" s="13" customFormat="1" x14ac:dyDescent="0.25">
      <c r="A54" s="12" t="s">
        <v>349</v>
      </c>
      <c r="D54" s="23">
        <v>37214777</v>
      </c>
      <c r="E54" s="13" t="s">
        <v>350</v>
      </c>
      <c r="G54" s="14">
        <v>1050</v>
      </c>
      <c r="H54" s="14">
        <v>875</v>
      </c>
      <c r="I54" s="14">
        <v>175</v>
      </c>
      <c r="J54" s="13" t="s">
        <v>35</v>
      </c>
      <c r="K54" s="13">
        <v>85</v>
      </c>
      <c r="L54" s="13" t="s">
        <v>37</v>
      </c>
      <c r="M54" s="13" t="s">
        <v>38</v>
      </c>
      <c r="N54" s="13" t="s">
        <v>351</v>
      </c>
      <c r="O54" s="13" t="s">
        <v>352</v>
      </c>
      <c r="P54" s="13" t="s">
        <v>355</v>
      </c>
      <c r="Q54" s="13" t="s">
        <v>42</v>
      </c>
      <c r="R54" s="12" t="s">
        <v>353</v>
      </c>
      <c r="S54" s="13" t="s">
        <v>44</v>
      </c>
      <c r="T54" s="13" t="s">
        <v>45</v>
      </c>
      <c r="U54" s="13" t="s">
        <v>46</v>
      </c>
      <c r="W54" s="15"/>
      <c r="X54" s="13" t="s">
        <v>47</v>
      </c>
      <c r="Y54" s="13" t="s">
        <v>287</v>
      </c>
      <c r="Z54" s="15"/>
      <c r="AB54" s="15">
        <v>42200.406785023144</v>
      </c>
      <c r="AD54" s="15">
        <v>42200.509101747681</v>
      </c>
      <c r="AE54" s="13" t="s">
        <v>49</v>
      </c>
      <c r="AF54" s="15">
        <v>42199</v>
      </c>
      <c r="AG54" s="13" t="s">
        <v>354</v>
      </c>
      <c r="AH54" s="15">
        <v>42185</v>
      </c>
      <c r="AJ54" s="11" t="s">
        <v>51</v>
      </c>
      <c r="AK54" s="13" t="s">
        <v>52</v>
      </c>
      <c r="AM54" s="30">
        <f t="shared" si="1"/>
        <v>175</v>
      </c>
      <c r="AO54" s="16"/>
      <c r="AP54" s="16"/>
      <c r="AR54" s="26" t="e">
        <f>VLOOKUP(D54,[1]рабочий!$A$3:$M$260,1,0)</f>
        <v>#N/A</v>
      </c>
      <c r="AW54" s="16"/>
    </row>
    <row r="55" spans="1:49" s="13" customFormat="1" x14ac:dyDescent="0.25">
      <c r="A55" s="12" t="s">
        <v>356</v>
      </c>
      <c r="D55" s="23">
        <v>33873405</v>
      </c>
      <c r="E55" s="13" t="s">
        <v>357</v>
      </c>
      <c r="G55" s="14">
        <v>2025.23</v>
      </c>
      <c r="H55" s="14">
        <v>1687.69</v>
      </c>
      <c r="I55" s="14">
        <v>337.54</v>
      </c>
      <c r="J55" s="13" t="s">
        <v>35</v>
      </c>
      <c r="K55" s="13" t="s">
        <v>358</v>
      </c>
      <c r="L55" s="13" t="s">
        <v>78</v>
      </c>
      <c r="M55" s="13" t="s">
        <v>79</v>
      </c>
      <c r="N55" s="13" t="s">
        <v>359</v>
      </c>
      <c r="O55" s="13" t="s">
        <v>360</v>
      </c>
      <c r="P55" s="13" t="s">
        <v>363</v>
      </c>
      <c r="Q55" s="13" t="s">
        <v>42</v>
      </c>
      <c r="R55" s="13" t="s">
        <v>361</v>
      </c>
      <c r="S55" s="12" t="s">
        <v>44</v>
      </c>
      <c r="T55" s="13" t="s">
        <v>45</v>
      </c>
      <c r="U55" s="13" t="s">
        <v>46</v>
      </c>
      <c r="V55" s="13" t="s">
        <v>47</v>
      </c>
      <c r="X55" s="15" t="s">
        <v>47</v>
      </c>
      <c r="Y55" s="13" t="s">
        <v>48</v>
      </c>
      <c r="AA55" s="15"/>
      <c r="AB55" s="13">
        <v>42188.605566597224</v>
      </c>
      <c r="AC55" s="15"/>
      <c r="AD55" s="13">
        <v>42188.605588194441</v>
      </c>
      <c r="AE55" s="15" t="s">
        <v>49</v>
      </c>
      <c r="AF55" s="15">
        <v>42188</v>
      </c>
      <c r="AG55" s="15" t="s">
        <v>362</v>
      </c>
      <c r="AH55" s="15">
        <v>42179</v>
      </c>
      <c r="AI55" s="15"/>
      <c r="AJ55" s="11" t="s">
        <v>51</v>
      </c>
      <c r="AK55" s="13" t="s">
        <v>52</v>
      </c>
      <c r="AM55" s="30">
        <f t="shared" si="1"/>
        <v>337.54</v>
      </c>
      <c r="AN55" s="30"/>
      <c r="AP55" s="16"/>
      <c r="AQ55" s="16"/>
      <c r="AR55" s="13">
        <f>VLOOKUP(D55,[1]рабочий!$A$3:$M$260,1,0)</f>
        <v>33873405</v>
      </c>
      <c r="AW55" s="16"/>
    </row>
    <row r="56" spans="1:49" s="13" customFormat="1" x14ac:dyDescent="0.25">
      <c r="A56" s="12" t="s">
        <v>134</v>
      </c>
      <c r="D56" s="23">
        <v>36053387</v>
      </c>
      <c r="E56" s="13" t="s">
        <v>135</v>
      </c>
      <c r="G56" s="14">
        <v>0</v>
      </c>
      <c r="H56" s="14">
        <v>0</v>
      </c>
      <c r="I56" s="14">
        <v>0</v>
      </c>
      <c r="J56" s="13" t="s">
        <v>372</v>
      </c>
      <c r="K56" s="13" t="s">
        <v>375</v>
      </c>
      <c r="L56" s="13" t="s">
        <v>37</v>
      </c>
      <c r="O56" s="13" t="s">
        <v>137</v>
      </c>
      <c r="P56" s="13" t="s">
        <v>377</v>
      </c>
      <c r="Q56" s="13" t="s">
        <v>42</v>
      </c>
      <c r="R56" s="12" t="s">
        <v>380</v>
      </c>
      <c r="T56" s="13" t="s">
        <v>233</v>
      </c>
      <c r="W56" s="15"/>
      <c r="Z56" s="15"/>
      <c r="AB56" s="15"/>
      <c r="AC56" s="15">
        <v>42201.344253888885</v>
      </c>
      <c r="AD56" s="15">
        <v>42201.344253888885</v>
      </c>
      <c r="AE56" s="13" t="s">
        <v>234</v>
      </c>
      <c r="AF56" s="15">
        <v>42200</v>
      </c>
      <c r="AG56" s="13" t="s">
        <v>383</v>
      </c>
      <c r="AH56" s="15">
        <v>42186</v>
      </c>
      <c r="AJ56" s="11" t="s">
        <v>51</v>
      </c>
      <c r="AK56" s="13" t="s">
        <v>52</v>
      </c>
      <c r="AM56" s="30">
        <f t="shared" si="1"/>
        <v>1525</v>
      </c>
      <c r="AO56" s="16"/>
      <c r="AP56" s="16"/>
      <c r="AR56" s="26"/>
      <c r="AS56" s="29">
        <v>42178</v>
      </c>
      <c r="AT56" s="13">
        <v>169</v>
      </c>
      <c r="AU56" s="29">
        <v>42178</v>
      </c>
      <c r="AW56" s="16"/>
    </row>
    <row r="57" spans="1:49" s="13" customFormat="1" x14ac:dyDescent="0.25">
      <c r="A57" s="12" t="s">
        <v>33</v>
      </c>
      <c r="D57" s="23">
        <v>19199961</v>
      </c>
      <c r="E57" s="13" t="s">
        <v>364</v>
      </c>
      <c r="G57" s="14">
        <v>0</v>
      </c>
      <c r="H57" s="14">
        <v>0</v>
      </c>
      <c r="I57" s="14">
        <v>0</v>
      </c>
      <c r="J57" s="13" t="s">
        <v>365</v>
      </c>
      <c r="K57" s="13" t="s">
        <v>36</v>
      </c>
      <c r="L57" s="13" t="s">
        <v>37</v>
      </c>
      <c r="O57" s="13" t="s">
        <v>40</v>
      </c>
      <c r="P57" s="13" t="s">
        <v>367</v>
      </c>
      <c r="Q57" s="13" t="s">
        <v>42</v>
      </c>
      <c r="R57" s="12" t="s">
        <v>366</v>
      </c>
      <c r="T57" s="13" t="s">
        <v>233</v>
      </c>
      <c r="W57" s="15"/>
      <c r="Z57" s="15"/>
      <c r="AB57" s="15"/>
      <c r="AC57" s="15">
        <v>42212.342625810183</v>
      </c>
      <c r="AD57" s="15">
        <v>42212.342625810183</v>
      </c>
      <c r="AE57" s="13" t="s">
        <v>234</v>
      </c>
      <c r="AF57" s="15">
        <v>42209</v>
      </c>
      <c r="AG57" s="13" t="s">
        <v>348</v>
      </c>
      <c r="AH57" s="15">
        <v>42209</v>
      </c>
      <c r="AJ57" s="11" t="s">
        <v>51</v>
      </c>
      <c r="AK57" s="13" t="s">
        <v>52</v>
      </c>
      <c r="AM57" s="30">
        <f t="shared" si="1"/>
        <v>934.84</v>
      </c>
      <c r="AO57" s="16"/>
      <c r="AP57" s="16"/>
      <c r="AR57" s="26"/>
      <c r="AS57" s="29">
        <v>42083</v>
      </c>
      <c r="AT57" s="13" t="s">
        <v>368</v>
      </c>
      <c r="AU57" s="29">
        <v>42083</v>
      </c>
      <c r="AW57" s="16"/>
    </row>
    <row r="58" spans="1:49" s="13" customFormat="1" x14ac:dyDescent="0.25">
      <c r="A58" s="12" t="s">
        <v>33</v>
      </c>
      <c r="D58" s="23">
        <v>19199961</v>
      </c>
      <c r="E58" s="13" t="s">
        <v>364</v>
      </c>
      <c r="G58" s="14">
        <v>0</v>
      </c>
      <c r="H58" s="14">
        <v>0</v>
      </c>
      <c r="I58" s="14">
        <v>0</v>
      </c>
      <c r="J58" s="13" t="s">
        <v>369</v>
      </c>
      <c r="K58" s="13" t="s">
        <v>36</v>
      </c>
      <c r="L58" s="13" t="s">
        <v>37</v>
      </c>
      <c r="O58" s="13" t="s">
        <v>40</v>
      </c>
      <c r="P58" s="13" t="s">
        <v>371</v>
      </c>
      <c r="Q58" s="13" t="s">
        <v>42</v>
      </c>
      <c r="R58" s="12" t="s">
        <v>370</v>
      </c>
      <c r="T58" s="13" t="s">
        <v>233</v>
      </c>
      <c r="W58" s="15"/>
      <c r="Z58" s="15"/>
      <c r="AB58" s="15"/>
      <c r="AC58" s="15">
        <v>42212.344374432869</v>
      </c>
      <c r="AD58" s="15">
        <v>42212.344374432869</v>
      </c>
      <c r="AE58" s="13" t="s">
        <v>234</v>
      </c>
      <c r="AF58" s="15">
        <v>42209</v>
      </c>
      <c r="AG58" s="13" t="s">
        <v>50</v>
      </c>
      <c r="AH58" s="15">
        <v>42209</v>
      </c>
      <c r="AJ58" s="11" t="s">
        <v>51</v>
      </c>
      <c r="AK58" s="13" t="s">
        <v>52</v>
      </c>
      <c r="AM58" s="30">
        <f t="shared" si="1"/>
        <v>934.84</v>
      </c>
      <c r="AO58" s="16"/>
      <c r="AP58" s="16"/>
      <c r="AR58" s="26"/>
      <c r="AS58" s="29">
        <v>42094</v>
      </c>
      <c r="AT58" s="13" t="s">
        <v>390</v>
      </c>
      <c r="AU58" s="29">
        <v>42094</v>
      </c>
      <c r="AW58" s="16"/>
    </row>
    <row r="59" spans="1:49" s="13" customFormat="1" x14ac:dyDescent="0.25">
      <c r="A59" s="12" t="s">
        <v>98</v>
      </c>
      <c r="D59" s="23">
        <v>34562074</v>
      </c>
      <c r="E59" s="13" t="s">
        <v>99</v>
      </c>
      <c r="G59" s="14">
        <v>0</v>
      </c>
      <c r="H59" s="14">
        <v>0</v>
      </c>
      <c r="I59" s="14">
        <v>0</v>
      </c>
      <c r="J59" s="13" t="s">
        <v>373</v>
      </c>
      <c r="K59" s="13" t="s">
        <v>100</v>
      </c>
      <c r="L59" s="13" t="s">
        <v>78</v>
      </c>
      <c r="O59" s="13" t="s">
        <v>101</v>
      </c>
      <c r="P59" s="13" t="s">
        <v>378</v>
      </c>
      <c r="Q59" s="13" t="s">
        <v>42</v>
      </c>
      <c r="R59" s="12" t="s">
        <v>381</v>
      </c>
      <c r="T59" s="13" t="s">
        <v>233</v>
      </c>
      <c r="W59" s="15"/>
      <c r="Z59" s="15"/>
      <c r="AB59" s="15"/>
      <c r="AC59" s="15">
        <v>42212.453292499995</v>
      </c>
      <c r="AD59" s="15">
        <v>42212.453292499995</v>
      </c>
      <c r="AE59" s="13" t="s">
        <v>234</v>
      </c>
      <c r="AF59" s="15">
        <v>42212</v>
      </c>
      <c r="AG59" s="13" t="s">
        <v>384</v>
      </c>
      <c r="AH59" s="15">
        <v>42212</v>
      </c>
      <c r="AJ59" s="11" t="s">
        <v>51</v>
      </c>
      <c r="AK59" s="13" t="s">
        <v>52</v>
      </c>
      <c r="AM59" s="30">
        <f t="shared" si="1"/>
        <v>3746</v>
      </c>
      <c r="AO59" s="16"/>
      <c r="AP59" s="16"/>
      <c r="AR59" s="26"/>
      <c r="AS59" s="29">
        <v>42158</v>
      </c>
      <c r="AT59" s="13">
        <v>2</v>
      </c>
      <c r="AU59" s="29">
        <v>42158</v>
      </c>
      <c r="AW59" s="16"/>
    </row>
    <row r="60" spans="1:49" s="13" customFormat="1" x14ac:dyDescent="0.25">
      <c r="A60" s="12" t="s">
        <v>74</v>
      </c>
      <c r="D60" s="23">
        <v>38922743</v>
      </c>
      <c r="E60" s="13" t="s">
        <v>76</v>
      </c>
      <c r="G60" s="14">
        <v>0</v>
      </c>
      <c r="H60" s="14">
        <v>0</v>
      </c>
      <c r="I60" s="14">
        <v>0</v>
      </c>
      <c r="J60" s="13" t="s">
        <v>374</v>
      </c>
      <c r="K60" s="13" t="s">
        <v>376</v>
      </c>
      <c r="L60" s="13" t="s">
        <v>78</v>
      </c>
      <c r="O60" s="13" t="s">
        <v>81</v>
      </c>
      <c r="P60" s="13" t="s">
        <v>379</v>
      </c>
      <c r="Q60" s="13" t="s">
        <v>42</v>
      </c>
      <c r="R60" s="12" t="s">
        <v>382</v>
      </c>
      <c r="T60" s="13" t="s">
        <v>233</v>
      </c>
      <c r="W60" s="15"/>
      <c r="Z60" s="15"/>
      <c r="AB60" s="15"/>
      <c r="AC60" s="15">
        <v>42215.673767511573</v>
      </c>
      <c r="AD60" s="15">
        <v>42215.673767511573</v>
      </c>
      <c r="AE60" s="13" t="s">
        <v>234</v>
      </c>
      <c r="AF60" s="15">
        <v>42215</v>
      </c>
      <c r="AG60" s="13" t="s">
        <v>385</v>
      </c>
      <c r="AH60" s="15">
        <v>42215</v>
      </c>
      <c r="AJ60" s="11" t="s">
        <v>51</v>
      </c>
      <c r="AK60" s="13" t="s">
        <v>52</v>
      </c>
      <c r="AM60" s="30">
        <f t="shared" si="1"/>
        <v>9476</v>
      </c>
      <c r="AO60" s="16"/>
      <c r="AP60" s="16"/>
      <c r="AR60" s="26"/>
      <c r="AS60" s="29">
        <v>42124</v>
      </c>
      <c r="AT60" s="13">
        <v>15</v>
      </c>
      <c r="AU60" s="29">
        <v>42124</v>
      </c>
      <c r="AW60" s="16"/>
    </row>
    <row r="61" spans="1:49" s="13" customFormat="1" x14ac:dyDescent="0.25">
      <c r="A61" s="12" t="s">
        <v>392</v>
      </c>
      <c r="D61" s="23" t="s">
        <v>393</v>
      </c>
      <c r="E61" s="13" t="s">
        <v>394</v>
      </c>
      <c r="G61" s="14">
        <v>376.47</v>
      </c>
      <c r="H61" s="14">
        <v>313.72000000000003</v>
      </c>
      <c r="I61" s="14">
        <v>62.75</v>
      </c>
      <c r="J61" s="13" t="s">
        <v>35</v>
      </c>
      <c r="K61" s="13">
        <v>2290265</v>
      </c>
      <c r="L61" s="13" t="s">
        <v>37</v>
      </c>
      <c r="M61" s="13" t="s">
        <v>38</v>
      </c>
      <c r="O61" s="13" t="s">
        <v>395</v>
      </c>
      <c r="P61" s="13" t="s">
        <v>396</v>
      </c>
      <c r="Q61" s="13" t="s">
        <v>42</v>
      </c>
      <c r="R61" s="12" t="s">
        <v>397</v>
      </c>
      <c r="S61" s="13" t="s">
        <v>44</v>
      </c>
      <c r="T61" s="13" t="s">
        <v>45</v>
      </c>
      <c r="U61" s="13" t="s">
        <v>46</v>
      </c>
      <c r="W61" s="15"/>
      <c r="X61" s="13" t="s">
        <v>47</v>
      </c>
      <c r="Y61" s="13" t="s">
        <v>55</v>
      </c>
      <c r="Z61" s="15"/>
      <c r="AB61" s="15"/>
      <c r="AC61" s="15">
        <v>42109.355266203704</v>
      </c>
      <c r="AD61" s="15">
        <v>42109.355266203704</v>
      </c>
      <c r="AE61" s="13" t="s">
        <v>49</v>
      </c>
      <c r="AF61" s="15">
        <v>42104</v>
      </c>
      <c r="AG61" s="13">
        <v>410181</v>
      </c>
      <c r="AH61" s="15">
        <v>42094</v>
      </c>
      <c r="AJ61" s="11" t="s">
        <v>51</v>
      </c>
      <c r="AK61" s="13" t="s">
        <v>52</v>
      </c>
      <c r="AM61" s="30">
        <f t="shared" si="1"/>
        <v>3168.75</v>
      </c>
      <c r="AO61" s="16"/>
      <c r="AP61" s="16"/>
      <c r="AR61" s="26"/>
      <c r="AW61" s="16"/>
    </row>
    <row r="62" spans="1:49" s="13" customFormat="1" x14ac:dyDescent="0.25">
      <c r="A62" s="12" t="s">
        <v>392</v>
      </c>
      <c r="D62" s="23" t="s">
        <v>393</v>
      </c>
      <c r="E62" s="13" t="s">
        <v>394</v>
      </c>
      <c r="G62" s="14">
        <v>376.47</v>
      </c>
      <c r="H62" s="14">
        <v>313.72000000000003</v>
      </c>
      <c r="I62" s="14">
        <v>62.75</v>
      </c>
      <c r="J62" s="13" t="s">
        <v>35</v>
      </c>
      <c r="K62" s="13">
        <v>2290269</v>
      </c>
      <c r="L62" s="13" t="s">
        <v>37</v>
      </c>
      <c r="M62" s="13" t="s">
        <v>38</v>
      </c>
      <c r="O62" s="13" t="s">
        <v>395</v>
      </c>
      <c r="P62" s="13" t="s">
        <v>398</v>
      </c>
      <c r="Q62" s="13" t="s">
        <v>42</v>
      </c>
      <c r="R62" s="12" t="s">
        <v>399</v>
      </c>
      <c r="S62" s="13" t="s">
        <v>44</v>
      </c>
      <c r="T62" s="13" t="s">
        <v>45</v>
      </c>
      <c r="U62" s="13" t="s">
        <v>46</v>
      </c>
      <c r="W62" s="15"/>
      <c r="X62" s="13" t="s">
        <v>47</v>
      </c>
      <c r="Y62" s="13" t="s">
        <v>55</v>
      </c>
      <c r="Z62" s="15"/>
      <c r="AB62" s="15"/>
      <c r="AC62" s="15">
        <v>42109.355300925927</v>
      </c>
      <c r="AD62" s="15">
        <v>42109.355300925927</v>
      </c>
      <c r="AE62" s="13" t="s">
        <v>49</v>
      </c>
      <c r="AF62" s="15">
        <v>42104</v>
      </c>
      <c r="AG62" s="13">
        <v>405339</v>
      </c>
      <c r="AH62" s="15">
        <v>42094</v>
      </c>
      <c r="AJ62" s="11" t="s">
        <v>51</v>
      </c>
      <c r="AK62" s="13" t="s">
        <v>52</v>
      </c>
      <c r="AM62" s="30">
        <f t="shared" si="1"/>
        <v>3168.75</v>
      </c>
      <c r="AO62" s="16"/>
      <c r="AP62" s="16"/>
      <c r="AR62" s="26"/>
      <c r="AW62" s="16"/>
    </row>
    <row r="63" spans="1:49" s="13" customFormat="1" x14ac:dyDescent="0.25">
      <c r="A63" s="12" t="s">
        <v>392</v>
      </c>
      <c r="D63" s="23" t="s">
        <v>393</v>
      </c>
      <c r="E63" s="13" t="s">
        <v>394</v>
      </c>
      <c r="G63" s="14">
        <v>1600</v>
      </c>
      <c r="H63" s="14">
        <v>1333.33</v>
      </c>
      <c r="I63" s="14">
        <v>266.67</v>
      </c>
      <c r="J63" s="13" t="s">
        <v>35</v>
      </c>
      <c r="K63" s="13">
        <v>2290272</v>
      </c>
      <c r="L63" s="13" t="s">
        <v>37</v>
      </c>
      <c r="M63" s="13" t="s">
        <v>38</v>
      </c>
      <c r="O63" s="13" t="s">
        <v>395</v>
      </c>
      <c r="P63" s="13" t="s">
        <v>400</v>
      </c>
      <c r="Q63" s="13" t="s">
        <v>42</v>
      </c>
      <c r="R63" s="12" t="s">
        <v>401</v>
      </c>
      <c r="S63" s="13" t="s">
        <v>44</v>
      </c>
      <c r="T63" s="13" t="s">
        <v>45</v>
      </c>
      <c r="U63" s="13" t="s">
        <v>46</v>
      </c>
      <c r="W63" s="15"/>
      <c r="X63" s="13" t="s">
        <v>47</v>
      </c>
      <c r="Y63" s="13" t="s">
        <v>55</v>
      </c>
      <c r="Z63" s="15"/>
      <c r="AB63" s="15"/>
      <c r="AC63" s="15">
        <v>42109.355243055557</v>
      </c>
      <c r="AD63" s="15">
        <v>42109.355243055557</v>
      </c>
      <c r="AE63" s="13" t="s">
        <v>49</v>
      </c>
      <c r="AF63" s="15">
        <v>42104</v>
      </c>
      <c r="AG63" s="13">
        <v>406906</v>
      </c>
      <c r="AH63" s="15">
        <v>42094</v>
      </c>
      <c r="AJ63" s="11" t="s">
        <v>51</v>
      </c>
      <c r="AK63" s="13" t="s">
        <v>52</v>
      </c>
      <c r="AM63" s="30">
        <f t="shared" si="1"/>
        <v>3168.75</v>
      </c>
      <c r="AO63" s="16"/>
      <c r="AP63" s="16"/>
      <c r="AR63" s="26"/>
      <c r="AW63" s="16"/>
    </row>
    <row r="64" spans="1:49" s="13" customFormat="1" x14ac:dyDescent="0.25">
      <c r="A64" s="12" t="s">
        <v>392</v>
      </c>
      <c r="D64" s="23" t="s">
        <v>393</v>
      </c>
      <c r="E64" s="13" t="s">
        <v>394</v>
      </c>
      <c r="G64" s="14">
        <v>847.06</v>
      </c>
      <c r="H64" s="14">
        <v>705.88</v>
      </c>
      <c r="I64" s="14">
        <v>141.18</v>
      </c>
      <c r="J64" s="13" t="s">
        <v>35</v>
      </c>
      <c r="K64" s="13">
        <v>2290275</v>
      </c>
      <c r="L64" s="13" t="s">
        <v>37</v>
      </c>
      <c r="M64" s="13" t="s">
        <v>38</v>
      </c>
      <c r="O64" s="13" t="s">
        <v>395</v>
      </c>
      <c r="P64" s="13" t="s">
        <v>402</v>
      </c>
      <c r="Q64" s="13" t="s">
        <v>42</v>
      </c>
      <c r="R64" s="12" t="s">
        <v>403</v>
      </c>
      <c r="S64" s="13" t="s">
        <v>44</v>
      </c>
      <c r="T64" s="13" t="s">
        <v>45</v>
      </c>
      <c r="U64" s="13" t="s">
        <v>46</v>
      </c>
      <c r="W64" s="15"/>
      <c r="X64" s="13" t="s">
        <v>47</v>
      </c>
      <c r="Y64" s="13" t="s">
        <v>55</v>
      </c>
      <c r="Z64" s="15"/>
      <c r="AB64" s="15"/>
      <c r="AC64" s="15">
        <v>42109.35527777778</v>
      </c>
      <c r="AD64" s="15">
        <v>42109.35527777778</v>
      </c>
      <c r="AE64" s="13" t="s">
        <v>49</v>
      </c>
      <c r="AF64" s="15">
        <v>42104</v>
      </c>
      <c r="AG64" s="13">
        <v>418069</v>
      </c>
      <c r="AH64" s="15">
        <v>42094</v>
      </c>
      <c r="AJ64" s="11" t="s">
        <v>51</v>
      </c>
      <c r="AK64" s="13" t="s">
        <v>52</v>
      </c>
      <c r="AM64" s="30">
        <f t="shared" si="1"/>
        <v>3168.75</v>
      </c>
      <c r="AO64" s="16"/>
      <c r="AP64" s="16"/>
      <c r="AR64" s="26"/>
      <c r="AW64" s="16"/>
    </row>
    <row r="65" spans="1:49" s="13" customFormat="1" x14ac:dyDescent="0.25">
      <c r="A65" s="12" t="s">
        <v>392</v>
      </c>
      <c r="D65" s="23" t="s">
        <v>393</v>
      </c>
      <c r="E65" s="13" t="s">
        <v>394</v>
      </c>
      <c r="G65" s="14">
        <v>376.47</v>
      </c>
      <c r="H65" s="14">
        <v>313.72000000000003</v>
      </c>
      <c r="I65" s="14">
        <v>62.75</v>
      </c>
      <c r="J65" s="13" t="s">
        <v>35</v>
      </c>
      <c r="K65" s="13">
        <v>2290279</v>
      </c>
      <c r="L65" s="13" t="s">
        <v>37</v>
      </c>
      <c r="M65" s="13" t="s">
        <v>38</v>
      </c>
      <c r="O65" s="13" t="s">
        <v>395</v>
      </c>
      <c r="P65" s="13" t="s">
        <v>404</v>
      </c>
      <c r="Q65" s="13" t="s">
        <v>42</v>
      </c>
      <c r="R65" s="12" t="s">
        <v>405</v>
      </c>
      <c r="S65" s="13" t="s">
        <v>44</v>
      </c>
      <c r="T65" s="13" t="s">
        <v>45</v>
      </c>
      <c r="U65" s="13" t="s">
        <v>46</v>
      </c>
      <c r="W65" s="15"/>
      <c r="X65" s="13" t="s">
        <v>47</v>
      </c>
      <c r="Y65" s="13" t="s">
        <v>55</v>
      </c>
      <c r="Z65" s="15"/>
      <c r="AB65" s="15"/>
      <c r="AC65" s="15">
        <v>42109.355231481481</v>
      </c>
      <c r="AD65" s="15">
        <v>42109.355231481481</v>
      </c>
      <c r="AE65" s="13" t="s">
        <v>49</v>
      </c>
      <c r="AF65" s="15">
        <v>42104</v>
      </c>
      <c r="AG65" s="13">
        <v>416393</v>
      </c>
      <c r="AH65" s="15">
        <v>42094</v>
      </c>
      <c r="AJ65" s="11" t="s">
        <v>51</v>
      </c>
      <c r="AK65" s="13" t="s">
        <v>52</v>
      </c>
      <c r="AM65" s="30">
        <f t="shared" si="1"/>
        <v>3168.75</v>
      </c>
      <c r="AO65" s="16"/>
      <c r="AP65" s="16"/>
      <c r="AR65" s="26"/>
      <c r="AW65" s="16"/>
    </row>
    <row r="66" spans="1:49" s="13" customFormat="1" x14ac:dyDescent="0.25">
      <c r="A66" s="12" t="s">
        <v>392</v>
      </c>
      <c r="D66" s="23" t="s">
        <v>393</v>
      </c>
      <c r="E66" s="13" t="s">
        <v>394</v>
      </c>
      <c r="G66" s="14">
        <v>847.06</v>
      </c>
      <c r="H66" s="14">
        <v>705.88</v>
      </c>
      <c r="I66" s="14">
        <v>141.18</v>
      </c>
      <c r="J66" s="13" t="s">
        <v>35</v>
      </c>
      <c r="K66" s="13" t="s">
        <v>406</v>
      </c>
      <c r="L66" s="13" t="s">
        <v>37</v>
      </c>
      <c r="M66" s="13" t="s">
        <v>38</v>
      </c>
      <c r="O66" s="13" t="s">
        <v>395</v>
      </c>
      <c r="P66" s="13" t="s">
        <v>407</v>
      </c>
      <c r="Q66" s="13" t="s">
        <v>42</v>
      </c>
      <c r="R66" s="12" t="s">
        <v>408</v>
      </c>
      <c r="S66" s="13" t="s">
        <v>44</v>
      </c>
      <c r="T66" s="13" t="s">
        <v>45</v>
      </c>
      <c r="U66" s="13" t="s">
        <v>46</v>
      </c>
      <c r="W66" s="15"/>
      <c r="X66" s="13" t="s">
        <v>47</v>
      </c>
      <c r="Y66" s="13" t="s">
        <v>55</v>
      </c>
      <c r="Z66" s="15"/>
      <c r="AB66" s="15">
        <v>42136.019989618057</v>
      </c>
      <c r="AC66" s="15"/>
      <c r="AD66" s="15">
        <v>42136.019993437498</v>
      </c>
      <c r="AE66" s="13" t="s">
        <v>49</v>
      </c>
      <c r="AF66" s="15">
        <v>42132</v>
      </c>
      <c r="AG66" s="13" t="s">
        <v>409</v>
      </c>
      <c r="AH66" s="15">
        <v>42124</v>
      </c>
      <c r="AJ66" s="11" t="s">
        <v>51</v>
      </c>
      <c r="AK66" s="13" t="s">
        <v>52</v>
      </c>
      <c r="AM66" s="30">
        <f t="shared" si="1"/>
        <v>3168.75</v>
      </c>
      <c r="AO66" s="16"/>
      <c r="AP66" s="16"/>
      <c r="AR66" s="26"/>
      <c r="AW66" s="16"/>
    </row>
    <row r="67" spans="1:49" s="13" customFormat="1" x14ac:dyDescent="0.25">
      <c r="A67" s="12" t="s">
        <v>392</v>
      </c>
      <c r="D67" s="23" t="s">
        <v>393</v>
      </c>
      <c r="E67" s="13" t="s">
        <v>394</v>
      </c>
      <c r="G67" s="14">
        <v>1600</v>
      </c>
      <c r="H67" s="14">
        <v>1333.33</v>
      </c>
      <c r="I67" s="14">
        <v>266.67</v>
      </c>
      <c r="J67" s="13" t="s">
        <v>35</v>
      </c>
      <c r="K67" s="13" t="s">
        <v>410</v>
      </c>
      <c r="L67" s="13" t="s">
        <v>37</v>
      </c>
      <c r="M67" s="13" t="s">
        <v>38</v>
      </c>
      <c r="O67" s="13" t="s">
        <v>395</v>
      </c>
      <c r="P67" s="13" t="s">
        <v>411</v>
      </c>
      <c r="Q67" s="13" t="s">
        <v>42</v>
      </c>
      <c r="R67" s="12" t="s">
        <v>412</v>
      </c>
      <c r="S67" s="13" t="s">
        <v>44</v>
      </c>
      <c r="T67" s="13" t="s">
        <v>45</v>
      </c>
      <c r="U67" s="13" t="s">
        <v>46</v>
      </c>
      <c r="W67" s="15"/>
      <c r="X67" s="13" t="s">
        <v>47</v>
      </c>
      <c r="Y67" s="13" t="s">
        <v>55</v>
      </c>
      <c r="Z67" s="15"/>
      <c r="AB67" s="15">
        <v>42136.020042141201</v>
      </c>
      <c r="AC67" s="15"/>
      <c r="AD67" s="15">
        <v>42136.02004974537</v>
      </c>
      <c r="AE67" s="13" t="s">
        <v>49</v>
      </c>
      <c r="AF67" s="15">
        <v>42133</v>
      </c>
      <c r="AG67" s="13" t="s">
        <v>413</v>
      </c>
      <c r="AH67" s="15">
        <v>42124</v>
      </c>
      <c r="AJ67" s="11" t="s">
        <v>51</v>
      </c>
      <c r="AK67" s="13" t="s">
        <v>52</v>
      </c>
      <c r="AM67" s="30">
        <f t="shared" ref="AM67:AM98" si="2">SUMIF($D$3:$D$18362,$D67,I$3:I$18363)</f>
        <v>3168.75</v>
      </c>
      <c r="AO67" s="16"/>
      <c r="AP67" s="16"/>
      <c r="AR67" s="26"/>
      <c r="AW67" s="16"/>
    </row>
    <row r="68" spans="1:49" s="13" customFormat="1" x14ac:dyDescent="0.25">
      <c r="A68" s="12" t="s">
        <v>392</v>
      </c>
      <c r="D68" s="12" t="s">
        <v>393</v>
      </c>
      <c r="E68" s="13" t="s">
        <v>394</v>
      </c>
      <c r="G68" s="14">
        <v>376.47</v>
      </c>
      <c r="H68" s="14">
        <v>313.72000000000003</v>
      </c>
      <c r="I68" s="14">
        <v>62.75</v>
      </c>
      <c r="J68" s="13" t="s">
        <v>35</v>
      </c>
      <c r="K68" s="13" t="s">
        <v>414</v>
      </c>
      <c r="L68" s="13" t="s">
        <v>37</v>
      </c>
      <c r="M68" s="13" t="s">
        <v>38</v>
      </c>
      <c r="O68" s="13" t="s">
        <v>395</v>
      </c>
      <c r="P68" s="13" t="s">
        <v>415</v>
      </c>
      <c r="Q68" s="13" t="s">
        <v>42</v>
      </c>
      <c r="R68" s="12" t="s">
        <v>416</v>
      </c>
      <c r="S68" s="13" t="s">
        <v>44</v>
      </c>
      <c r="T68" s="13" t="s">
        <v>45</v>
      </c>
      <c r="U68" s="13" t="s">
        <v>46</v>
      </c>
      <c r="W68" s="15"/>
      <c r="X68" s="13" t="s">
        <v>47</v>
      </c>
      <c r="Y68" s="13" t="s">
        <v>55</v>
      </c>
      <c r="Z68" s="15"/>
      <c r="AB68" s="15">
        <v>42135.855296620372</v>
      </c>
      <c r="AD68" s="15">
        <v>42135.855300717594</v>
      </c>
      <c r="AE68" s="13" t="s">
        <v>49</v>
      </c>
      <c r="AF68" s="15">
        <v>42133</v>
      </c>
      <c r="AG68" s="13" t="s">
        <v>417</v>
      </c>
      <c r="AH68" s="15">
        <v>42124</v>
      </c>
      <c r="AJ68" s="11" t="s">
        <v>51</v>
      </c>
      <c r="AK68" s="13" t="s">
        <v>52</v>
      </c>
      <c r="AM68" s="35">
        <f t="shared" si="2"/>
        <v>3168.75</v>
      </c>
      <c r="AO68" s="16"/>
      <c r="AP68" s="16"/>
      <c r="AR68" s="26"/>
      <c r="AW68" s="16"/>
    </row>
    <row r="69" spans="1:49" s="13" customFormat="1" x14ac:dyDescent="0.25">
      <c r="A69" s="12" t="s">
        <v>392</v>
      </c>
      <c r="D69" s="12" t="s">
        <v>393</v>
      </c>
      <c r="E69" s="13" t="s">
        <v>394</v>
      </c>
      <c r="G69" s="14">
        <v>376.47</v>
      </c>
      <c r="H69" s="14">
        <v>313.72000000000003</v>
      </c>
      <c r="I69" s="14">
        <v>62.75</v>
      </c>
      <c r="J69" s="13" t="s">
        <v>35</v>
      </c>
      <c r="K69" s="13" t="s">
        <v>418</v>
      </c>
      <c r="L69" s="13" t="s">
        <v>37</v>
      </c>
      <c r="M69" s="13" t="s">
        <v>38</v>
      </c>
      <c r="O69" s="13" t="s">
        <v>395</v>
      </c>
      <c r="P69" s="13" t="s">
        <v>419</v>
      </c>
      <c r="Q69" s="13" t="s">
        <v>42</v>
      </c>
      <c r="R69" s="12" t="s">
        <v>420</v>
      </c>
      <c r="S69" s="13" t="s">
        <v>44</v>
      </c>
      <c r="T69" s="13" t="s">
        <v>45</v>
      </c>
      <c r="U69" s="13" t="s">
        <v>46</v>
      </c>
      <c r="W69" s="15"/>
      <c r="X69" s="13" t="s">
        <v>47</v>
      </c>
      <c r="Y69" s="13" t="s">
        <v>55</v>
      </c>
      <c r="Z69" s="15"/>
      <c r="AB69" s="15">
        <v>42135.855319479168</v>
      </c>
      <c r="AD69" s="15">
        <v>42135.855322569441</v>
      </c>
      <c r="AE69" s="13" t="s">
        <v>49</v>
      </c>
      <c r="AF69" s="15">
        <v>42133</v>
      </c>
      <c r="AG69" s="13" t="s">
        <v>421</v>
      </c>
      <c r="AH69" s="15">
        <v>42124</v>
      </c>
      <c r="AJ69" s="11" t="s">
        <v>51</v>
      </c>
      <c r="AK69" s="13" t="s">
        <v>52</v>
      </c>
      <c r="AM69" s="35">
        <f t="shared" si="2"/>
        <v>3168.75</v>
      </c>
      <c r="AO69" s="16"/>
      <c r="AP69" s="16"/>
      <c r="AR69" s="26"/>
      <c r="AW69" s="16"/>
    </row>
    <row r="70" spans="1:49" s="13" customFormat="1" x14ac:dyDescent="0.25">
      <c r="A70" s="12" t="s">
        <v>392</v>
      </c>
      <c r="D70" s="12" t="s">
        <v>393</v>
      </c>
      <c r="E70" s="13" t="s">
        <v>394</v>
      </c>
      <c r="G70" s="14">
        <v>376.47</v>
      </c>
      <c r="H70" s="14">
        <v>313.72000000000003</v>
      </c>
      <c r="I70" s="14">
        <v>62.75</v>
      </c>
      <c r="J70" s="13" t="s">
        <v>35</v>
      </c>
      <c r="K70" s="13" t="s">
        <v>422</v>
      </c>
      <c r="L70" s="13" t="s">
        <v>37</v>
      </c>
      <c r="M70" s="13" t="s">
        <v>38</v>
      </c>
      <c r="O70" s="13" t="s">
        <v>395</v>
      </c>
      <c r="P70" s="13" t="s">
        <v>423</v>
      </c>
      <c r="Q70" s="13" t="s">
        <v>42</v>
      </c>
      <c r="R70" s="12" t="s">
        <v>424</v>
      </c>
      <c r="S70" s="13" t="s">
        <v>44</v>
      </c>
      <c r="T70" s="13" t="s">
        <v>45</v>
      </c>
      <c r="U70" s="13" t="s">
        <v>46</v>
      </c>
      <c r="W70" s="15"/>
      <c r="X70" s="13" t="s">
        <v>47</v>
      </c>
      <c r="Y70" s="13" t="s">
        <v>55</v>
      </c>
      <c r="Z70" s="15"/>
      <c r="AB70" s="15">
        <v>42135.855337928238</v>
      </c>
      <c r="AD70" s="15">
        <v>42135.855340902774</v>
      </c>
      <c r="AE70" s="13" t="s">
        <v>49</v>
      </c>
      <c r="AF70" s="15">
        <v>42133</v>
      </c>
      <c r="AG70" s="13" t="s">
        <v>425</v>
      </c>
      <c r="AH70" s="15">
        <v>42124</v>
      </c>
      <c r="AJ70" s="11" t="s">
        <v>51</v>
      </c>
      <c r="AK70" s="13" t="s">
        <v>52</v>
      </c>
      <c r="AM70" s="35">
        <f t="shared" si="2"/>
        <v>3168.75</v>
      </c>
      <c r="AO70" s="16"/>
      <c r="AP70" s="16"/>
      <c r="AR70" s="26"/>
      <c r="AW70" s="16"/>
    </row>
    <row r="71" spans="1:49" s="13" customFormat="1" x14ac:dyDescent="0.25">
      <c r="A71" s="12" t="s">
        <v>392</v>
      </c>
      <c r="D71" s="23" t="s">
        <v>393</v>
      </c>
      <c r="E71" s="13" t="s">
        <v>394</v>
      </c>
      <c r="G71" s="14">
        <v>376.47</v>
      </c>
      <c r="H71" s="14">
        <v>313.72000000000003</v>
      </c>
      <c r="I71" s="14">
        <v>62.75</v>
      </c>
      <c r="J71" s="13" t="s">
        <v>35</v>
      </c>
      <c r="K71" s="13" t="s">
        <v>422</v>
      </c>
      <c r="L71" s="13" t="s">
        <v>37</v>
      </c>
      <c r="M71" s="13" t="s">
        <v>38</v>
      </c>
      <c r="O71" s="13" t="s">
        <v>395</v>
      </c>
      <c r="Q71" s="13" t="s">
        <v>42</v>
      </c>
      <c r="R71" s="12" t="s">
        <v>426</v>
      </c>
      <c r="S71" s="13" t="s">
        <v>44</v>
      </c>
      <c r="T71" s="13" t="s">
        <v>45</v>
      </c>
      <c r="U71" s="13" t="s">
        <v>46</v>
      </c>
      <c r="W71" s="15"/>
      <c r="X71" s="13" t="s">
        <v>47</v>
      </c>
      <c r="Y71" s="13" t="s">
        <v>55</v>
      </c>
      <c r="Z71" s="15"/>
      <c r="AB71" s="15">
        <v>42162.451687222223</v>
      </c>
      <c r="AC71" s="15"/>
      <c r="AD71" s="15">
        <v>42162.451690474532</v>
      </c>
      <c r="AE71" s="13" t="s">
        <v>49</v>
      </c>
      <c r="AF71" s="15">
        <v>42161</v>
      </c>
      <c r="AG71" s="13" t="s">
        <v>427</v>
      </c>
      <c r="AH71" s="15">
        <v>42155</v>
      </c>
      <c r="AJ71" s="11" t="s">
        <v>51</v>
      </c>
      <c r="AK71" s="13" t="s">
        <v>52</v>
      </c>
      <c r="AM71" s="30">
        <f t="shared" si="2"/>
        <v>3168.75</v>
      </c>
      <c r="AO71" s="16"/>
      <c r="AP71" s="16"/>
      <c r="AR71" s="26"/>
      <c r="AW71" s="16"/>
    </row>
    <row r="72" spans="1:49" s="13" customFormat="1" x14ac:dyDescent="0.25">
      <c r="A72" s="12" t="s">
        <v>392</v>
      </c>
      <c r="D72" s="23" t="s">
        <v>393</v>
      </c>
      <c r="E72" s="13" t="s">
        <v>394</v>
      </c>
      <c r="G72" s="14">
        <v>376.47</v>
      </c>
      <c r="H72" s="14">
        <v>313.72000000000003</v>
      </c>
      <c r="I72" s="14">
        <v>62.75</v>
      </c>
      <c r="J72" s="13" t="s">
        <v>35</v>
      </c>
      <c r="K72" s="13" t="s">
        <v>428</v>
      </c>
      <c r="L72" s="13" t="s">
        <v>37</v>
      </c>
      <c r="M72" s="13" t="s">
        <v>38</v>
      </c>
      <c r="O72" s="13" t="s">
        <v>395</v>
      </c>
      <c r="Q72" s="13" t="s">
        <v>42</v>
      </c>
      <c r="R72" s="12" t="s">
        <v>429</v>
      </c>
      <c r="S72" s="13" t="s">
        <v>44</v>
      </c>
      <c r="T72" s="13" t="s">
        <v>45</v>
      </c>
      <c r="U72" s="13" t="s">
        <v>46</v>
      </c>
      <c r="W72" s="15"/>
      <c r="X72" s="13" t="s">
        <v>47</v>
      </c>
      <c r="Y72" s="13" t="s">
        <v>55</v>
      </c>
      <c r="Z72" s="15"/>
      <c r="AB72" s="15">
        <v>42162.45172607639</v>
      </c>
      <c r="AC72" s="15"/>
      <c r="AD72" s="15">
        <v>42162.451729687498</v>
      </c>
      <c r="AE72" s="13" t="s">
        <v>49</v>
      </c>
      <c r="AF72" s="15">
        <v>42161</v>
      </c>
      <c r="AG72" s="13" t="s">
        <v>430</v>
      </c>
      <c r="AH72" s="15">
        <v>42155</v>
      </c>
      <c r="AJ72" s="11" t="s">
        <v>51</v>
      </c>
      <c r="AK72" s="13" t="s">
        <v>52</v>
      </c>
      <c r="AM72" s="30">
        <f t="shared" si="2"/>
        <v>3168.75</v>
      </c>
      <c r="AO72" s="16"/>
      <c r="AP72" s="16"/>
      <c r="AR72" s="26"/>
      <c r="AW72" s="16"/>
    </row>
    <row r="73" spans="1:49" s="13" customFormat="1" x14ac:dyDescent="0.25">
      <c r="A73" s="12" t="s">
        <v>392</v>
      </c>
      <c r="D73" s="23" t="s">
        <v>393</v>
      </c>
      <c r="E73" s="13" t="s">
        <v>394</v>
      </c>
      <c r="G73" s="14">
        <v>376.47</v>
      </c>
      <c r="H73" s="14">
        <v>313.72000000000003</v>
      </c>
      <c r="I73" s="14">
        <v>62.75</v>
      </c>
      <c r="J73" s="13" t="s">
        <v>35</v>
      </c>
      <c r="K73" s="13" t="s">
        <v>414</v>
      </c>
      <c r="L73" s="13" t="s">
        <v>37</v>
      </c>
      <c r="M73" s="13" t="s">
        <v>38</v>
      </c>
      <c r="O73" s="13" t="s">
        <v>395</v>
      </c>
      <c r="Q73" s="13" t="s">
        <v>42</v>
      </c>
      <c r="R73" s="12" t="s">
        <v>431</v>
      </c>
      <c r="S73" s="13" t="s">
        <v>44</v>
      </c>
      <c r="T73" s="13" t="s">
        <v>45</v>
      </c>
      <c r="U73" s="13" t="s">
        <v>46</v>
      </c>
      <c r="W73" s="15"/>
      <c r="X73" s="13" t="s">
        <v>47</v>
      </c>
      <c r="Y73" s="13" t="s">
        <v>55</v>
      </c>
      <c r="Z73" s="15"/>
      <c r="AB73" s="15">
        <v>42162.45174462963</v>
      </c>
      <c r="AC73" s="15"/>
      <c r="AD73" s="15">
        <v>42162.45174788194</v>
      </c>
      <c r="AE73" s="13" t="s">
        <v>49</v>
      </c>
      <c r="AF73" s="15">
        <v>42161</v>
      </c>
      <c r="AG73" s="13" t="s">
        <v>432</v>
      </c>
      <c r="AH73" s="15">
        <v>42155</v>
      </c>
      <c r="AJ73" s="11" t="s">
        <v>51</v>
      </c>
      <c r="AK73" s="13" t="s">
        <v>52</v>
      </c>
      <c r="AM73" s="30">
        <f t="shared" si="2"/>
        <v>3168.75</v>
      </c>
      <c r="AO73" s="16"/>
      <c r="AP73" s="16"/>
      <c r="AR73" s="26"/>
      <c r="AW73" s="16"/>
    </row>
    <row r="74" spans="1:49" s="13" customFormat="1" x14ac:dyDescent="0.25">
      <c r="A74" s="12" t="s">
        <v>392</v>
      </c>
      <c r="D74" s="23" t="s">
        <v>393</v>
      </c>
      <c r="E74" s="13" t="s">
        <v>394</v>
      </c>
      <c r="G74" s="14">
        <v>376.47</v>
      </c>
      <c r="H74" s="14">
        <v>313.72000000000003</v>
      </c>
      <c r="I74" s="14">
        <v>62.75</v>
      </c>
      <c r="J74" s="13" t="s">
        <v>35</v>
      </c>
      <c r="K74" s="13" t="s">
        <v>418</v>
      </c>
      <c r="L74" s="13" t="s">
        <v>37</v>
      </c>
      <c r="M74" s="13" t="s">
        <v>38</v>
      </c>
      <c r="O74" s="13" t="s">
        <v>395</v>
      </c>
      <c r="Q74" s="13" t="s">
        <v>42</v>
      </c>
      <c r="R74" s="12" t="s">
        <v>433</v>
      </c>
      <c r="S74" s="13" t="s">
        <v>44</v>
      </c>
      <c r="T74" s="13" t="s">
        <v>45</v>
      </c>
      <c r="U74" s="13" t="s">
        <v>46</v>
      </c>
      <c r="W74" s="15"/>
      <c r="X74" s="13" t="s">
        <v>47</v>
      </c>
      <c r="Y74" s="13" t="s">
        <v>55</v>
      </c>
      <c r="Z74" s="15"/>
      <c r="AB74" s="15">
        <v>42162.451762037039</v>
      </c>
      <c r="AC74" s="15"/>
      <c r="AD74" s="15">
        <v>42162.451765659724</v>
      </c>
      <c r="AE74" s="13" t="s">
        <v>49</v>
      </c>
      <c r="AF74" s="15">
        <v>42161</v>
      </c>
      <c r="AG74" s="13" t="s">
        <v>434</v>
      </c>
      <c r="AH74" s="15">
        <v>42155</v>
      </c>
      <c r="AJ74" s="11" t="s">
        <v>51</v>
      </c>
      <c r="AK74" s="13" t="s">
        <v>52</v>
      </c>
      <c r="AM74" s="30">
        <f t="shared" si="2"/>
        <v>3168.75</v>
      </c>
      <c r="AO74" s="16"/>
      <c r="AP74" s="16"/>
      <c r="AR74" s="26"/>
      <c r="AW74" s="16"/>
    </row>
    <row r="75" spans="1:49" s="13" customFormat="1" x14ac:dyDescent="0.25">
      <c r="A75" s="12" t="s">
        <v>392</v>
      </c>
      <c r="D75" s="23" t="s">
        <v>393</v>
      </c>
      <c r="E75" s="13" t="s">
        <v>394</v>
      </c>
      <c r="G75" s="14">
        <v>847.06</v>
      </c>
      <c r="H75" s="14">
        <v>705.88</v>
      </c>
      <c r="I75" s="14">
        <v>141.18</v>
      </c>
      <c r="J75" s="13" t="s">
        <v>35</v>
      </c>
      <c r="K75" s="13" t="s">
        <v>406</v>
      </c>
      <c r="L75" s="13" t="s">
        <v>37</v>
      </c>
      <c r="M75" s="13" t="s">
        <v>38</v>
      </c>
      <c r="O75" s="13" t="s">
        <v>395</v>
      </c>
      <c r="Q75" s="13" t="s">
        <v>42</v>
      </c>
      <c r="R75" s="12" t="s">
        <v>435</v>
      </c>
      <c r="S75" s="13" t="s">
        <v>44</v>
      </c>
      <c r="T75" s="13" t="s">
        <v>45</v>
      </c>
      <c r="U75" s="13" t="s">
        <v>46</v>
      </c>
      <c r="W75" s="15"/>
      <c r="X75" s="13" t="s">
        <v>47</v>
      </c>
      <c r="Y75" s="13" t="s">
        <v>55</v>
      </c>
      <c r="Z75" s="15"/>
      <c r="AB75" s="15">
        <v>42162.451780798612</v>
      </c>
      <c r="AC75" s="15"/>
      <c r="AD75" s="15">
        <v>42162.451784259254</v>
      </c>
      <c r="AE75" s="13" t="s">
        <v>49</v>
      </c>
      <c r="AF75" s="15">
        <v>42161</v>
      </c>
      <c r="AG75" s="13" t="s">
        <v>436</v>
      </c>
      <c r="AH75" s="15">
        <v>42155</v>
      </c>
      <c r="AJ75" s="11" t="s">
        <v>51</v>
      </c>
      <c r="AK75" s="13" t="s">
        <v>52</v>
      </c>
      <c r="AM75" s="30">
        <f t="shared" si="2"/>
        <v>3168.75</v>
      </c>
      <c r="AO75" s="16"/>
      <c r="AP75" s="16"/>
      <c r="AR75" s="26"/>
      <c r="AW75" s="16"/>
    </row>
    <row r="76" spans="1:49" s="13" customFormat="1" x14ac:dyDescent="0.25">
      <c r="A76" s="12" t="s">
        <v>392</v>
      </c>
      <c r="D76" s="23" t="s">
        <v>393</v>
      </c>
      <c r="E76" s="13" t="s">
        <v>394</v>
      </c>
      <c r="G76" s="14">
        <v>1600</v>
      </c>
      <c r="H76" s="14">
        <v>1333.33</v>
      </c>
      <c r="I76" s="14">
        <v>266.67</v>
      </c>
      <c r="J76" s="13" t="s">
        <v>35</v>
      </c>
      <c r="K76" s="13" t="s">
        <v>410</v>
      </c>
      <c r="L76" s="13" t="s">
        <v>37</v>
      </c>
      <c r="M76" s="13" t="s">
        <v>38</v>
      </c>
      <c r="O76" s="13" t="s">
        <v>395</v>
      </c>
      <c r="Q76" s="13" t="s">
        <v>42</v>
      </c>
      <c r="R76" s="12" t="s">
        <v>437</v>
      </c>
      <c r="S76" s="13" t="s">
        <v>44</v>
      </c>
      <c r="T76" s="13" t="s">
        <v>45</v>
      </c>
      <c r="U76" s="13" t="s">
        <v>46</v>
      </c>
      <c r="W76" s="15"/>
      <c r="X76" s="13" t="s">
        <v>47</v>
      </c>
      <c r="Y76" s="13" t="s">
        <v>55</v>
      </c>
      <c r="Z76" s="15"/>
      <c r="AB76" s="15">
        <v>42162.451799062495</v>
      </c>
      <c r="AC76" s="15"/>
      <c r="AD76" s="15">
        <v>42162.451802337964</v>
      </c>
      <c r="AE76" s="13" t="s">
        <v>49</v>
      </c>
      <c r="AF76" s="15">
        <v>42161</v>
      </c>
      <c r="AG76" s="13" t="s">
        <v>438</v>
      </c>
      <c r="AH76" s="15">
        <v>42155</v>
      </c>
      <c r="AJ76" s="11" t="s">
        <v>51</v>
      </c>
      <c r="AK76" s="13" t="s">
        <v>52</v>
      </c>
      <c r="AM76" s="30">
        <f t="shared" si="2"/>
        <v>3168.75</v>
      </c>
      <c r="AO76" s="16"/>
      <c r="AP76" s="16"/>
      <c r="AR76" s="26"/>
      <c r="AW76" s="16"/>
    </row>
    <row r="77" spans="1:49" s="13" customFormat="1" x14ac:dyDescent="0.25">
      <c r="A77" s="12" t="s">
        <v>392</v>
      </c>
      <c r="D77" s="23">
        <v>21673832</v>
      </c>
      <c r="E77" s="13" t="s">
        <v>394</v>
      </c>
      <c r="G77" s="14">
        <v>376.47</v>
      </c>
      <c r="H77" s="14">
        <v>313.72000000000003</v>
      </c>
      <c r="I77" s="14">
        <v>62.75</v>
      </c>
      <c r="J77" s="13" t="s">
        <v>35</v>
      </c>
      <c r="K77" s="13">
        <v>2290265</v>
      </c>
      <c r="L77" s="13" t="s">
        <v>37</v>
      </c>
      <c r="M77" s="13" t="s">
        <v>38</v>
      </c>
      <c r="O77" s="13" t="s">
        <v>395</v>
      </c>
      <c r="P77" s="13" t="s">
        <v>441</v>
      </c>
      <c r="Q77" s="13" t="s">
        <v>42</v>
      </c>
      <c r="R77" s="13" t="s">
        <v>439</v>
      </c>
      <c r="S77" s="12" t="s">
        <v>44</v>
      </c>
      <c r="T77" s="13" t="s">
        <v>45</v>
      </c>
      <c r="U77" s="13" t="s">
        <v>46</v>
      </c>
      <c r="X77" s="15" t="s">
        <v>47</v>
      </c>
      <c r="Y77" s="13" t="s">
        <v>103</v>
      </c>
      <c r="AA77" s="15"/>
      <c r="AB77" s="13">
        <v>42193.341029988427</v>
      </c>
      <c r="AC77" s="15"/>
      <c r="AD77" s="15">
        <v>42193.341033275465</v>
      </c>
      <c r="AE77" s="15" t="s">
        <v>49</v>
      </c>
      <c r="AF77" s="15">
        <v>42192</v>
      </c>
      <c r="AG77" s="15" t="s">
        <v>440</v>
      </c>
      <c r="AH77" s="15">
        <v>42185</v>
      </c>
      <c r="AJ77" s="11" t="s">
        <v>51</v>
      </c>
      <c r="AK77" s="13" t="s">
        <v>52</v>
      </c>
      <c r="AM77" s="30">
        <f t="shared" si="2"/>
        <v>3168.75</v>
      </c>
      <c r="AO77" s="16"/>
      <c r="AP77" s="16"/>
      <c r="AR77" s="26"/>
      <c r="AW77" s="16"/>
    </row>
    <row r="78" spans="1:49" s="13" customFormat="1" x14ac:dyDescent="0.25">
      <c r="A78" s="12" t="s">
        <v>392</v>
      </c>
      <c r="D78" s="23">
        <v>21673832</v>
      </c>
      <c r="E78" s="13" t="s">
        <v>394</v>
      </c>
      <c r="G78" s="14">
        <v>376.47</v>
      </c>
      <c r="H78" s="14">
        <v>313.72000000000003</v>
      </c>
      <c r="I78" s="14">
        <v>62.75</v>
      </c>
      <c r="J78" s="13" t="s">
        <v>35</v>
      </c>
      <c r="K78" s="13">
        <v>2290269</v>
      </c>
      <c r="L78" s="13" t="s">
        <v>37</v>
      </c>
      <c r="M78" s="13" t="s">
        <v>38</v>
      </c>
      <c r="O78" s="13" t="s">
        <v>395</v>
      </c>
      <c r="P78" s="13" t="s">
        <v>444</v>
      </c>
      <c r="Q78" s="13" t="s">
        <v>42</v>
      </c>
      <c r="R78" s="13" t="s">
        <v>442</v>
      </c>
      <c r="S78" s="12" t="s">
        <v>44</v>
      </c>
      <c r="T78" s="13" t="s">
        <v>45</v>
      </c>
      <c r="U78" s="13" t="s">
        <v>46</v>
      </c>
      <c r="X78" s="15" t="s">
        <v>47</v>
      </c>
      <c r="Y78" s="13" t="s">
        <v>103</v>
      </c>
      <c r="AA78" s="15"/>
      <c r="AB78" s="13">
        <v>42193.34104825231</v>
      </c>
      <c r="AC78" s="15"/>
      <c r="AD78" s="15">
        <v>42193.341051319439</v>
      </c>
      <c r="AE78" s="15" t="s">
        <v>49</v>
      </c>
      <c r="AF78" s="15">
        <v>42192</v>
      </c>
      <c r="AG78" s="15" t="s">
        <v>443</v>
      </c>
      <c r="AH78" s="15">
        <v>42185</v>
      </c>
      <c r="AJ78" s="11" t="s">
        <v>51</v>
      </c>
      <c r="AK78" s="13" t="s">
        <v>52</v>
      </c>
      <c r="AM78" s="30">
        <f t="shared" si="2"/>
        <v>3168.75</v>
      </c>
      <c r="AO78" s="16"/>
      <c r="AP78" s="16"/>
      <c r="AR78" s="26"/>
      <c r="AW78" s="16"/>
    </row>
    <row r="79" spans="1:49" s="13" customFormat="1" x14ac:dyDescent="0.25">
      <c r="A79" s="12" t="s">
        <v>392</v>
      </c>
      <c r="D79" s="23">
        <v>21673832</v>
      </c>
      <c r="E79" s="13" t="s">
        <v>394</v>
      </c>
      <c r="G79" s="14">
        <v>376.47</v>
      </c>
      <c r="H79" s="14">
        <v>313.72000000000003</v>
      </c>
      <c r="I79" s="14">
        <v>62.75</v>
      </c>
      <c r="J79" s="13" t="s">
        <v>35</v>
      </c>
      <c r="K79" s="13">
        <v>2290279</v>
      </c>
      <c r="L79" s="13" t="s">
        <v>37</v>
      </c>
      <c r="M79" s="13" t="s">
        <v>38</v>
      </c>
      <c r="O79" s="13" t="s">
        <v>395</v>
      </c>
      <c r="P79" s="13" t="s">
        <v>447</v>
      </c>
      <c r="Q79" s="13" t="s">
        <v>42</v>
      </c>
      <c r="R79" s="13" t="s">
        <v>445</v>
      </c>
      <c r="S79" s="12" t="s">
        <v>44</v>
      </c>
      <c r="T79" s="13" t="s">
        <v>45</v>
      </c>
      <c r="U79" s="13" t="s">
        <v>46</v>
      </c>
      <c r="X79" s="15" t="s">
        <v>47</v>
      </c>
      <c r="Y79" s="13" t="s">
        <v>111</v>
      </c>
      <c r="AA79" s="15"/>
      <c r="AB79" s="13">
        <v>42193.393408715274</v>
      </c>
      <c r="AC79" s="15"/>
      <c r="AD79" s="15">
        <v>42193.393411655088</v>
      </c>
      <c r="AE79" s="15" t="s">
        <v>49</v>
      </c>
      <c r="AF79" s="15">
        <v>42192</v>
      </c>
      <c r="AG79" s="15" t="s">
        <v>446</v>
      </c>
      <c r="AH79" s="15">
        <v>42185</v>
      </c>
      <c r="AJ79" s="11" t="s">
        <v>51</v>
      </c>
      <c r="AK79" s="13" t="s">
        <v>52</v>
      </c>
      <c r="AM79" s="30">
        <f t="shared" si="2"/>
        <v>3168.75</v>
      </c>
      <c r="AO79" s="16"/>
      <c r="AP79" s="16"/>
      <c r="AR79" s="26"/>
      <c r="AW79" s="16"/>
    </row>
    <row r="80" spans="1:49" s="13" customFormat="1" x14ac:dyDescent="0.25">
      <c r="A80" s="12" t="s">
        <v>392</v>
      </c>
      <c r="D80" s="23">
        <v>21673832</v>
      </c>
      <c r="E80" s="13" t="s">
        <v>394</v>
      </c>
      <c r="G80" s="14">
        <v>1600</v>
      </c>
      <c r="H80" s="14">
        <v>1333.33</v>
      </c>
      <c r="I80" s="14">
        <v>266.67</v>
      </c>
      <c r="J80" s="13" t="s">
        <v>35</v>
      </c>
      <c r="K80" s="13">
        <v>2290272</v>
      </c>
      <c r="L80" s="13" t="s">
        <v>37</v>
      </c>
      <c r="M80" s="13" t="s">
        <v>38</v>
      </c>
      <c r="O80" s="13" t="s">
        <v>395</v>
      </c>
      <c r="P80" s="13" t="s">
        <v>450</v>
      </c>
      <c r="Q80" s="13" t="s">
        <v>42</v>
      </c>
      <c r="R80" s="13" t="s">
        <v>448</v>
      </c>
      <c r="S80" s="12" t="s">
        <v>44</v>
      </c>
      <c r="T80" s="13" t="s">
        <v>45</v>
      </c>
      <c r="U80" s="13" t="s">
        <v>46</v>
      </c>
      <c r="X80" s="15" t="s">
        <v>47</v>
      </c>
      <c r="Y80" s="13" t="s">
        <v>287</v>
      </c>
      <c r="AA80" s="15"/>
      <c r="AB80" s="13">
        <v>42194.383187071755</v>
      </c>
      <c r="AC80" s="15"/>
      <c r="AD80" s="15">
        <v>42194.383190324072</v>
      </c>
      <c r="AE80" s="15" t="s">
        <v>49</v>
      </c>
      <c r="AF80" s="15">
        <v>42193</v>
      </c>
      <c r="AG80" s="15" t="s">
        <v>449</v>
      </c>
      <c r="AH80" s="15">
        <v>42185</v>
      </c>
      <c r="AJ80" s="11" t="s">
        <v>51</v>
      </c>
      <c r="AK80" s="13" t="s">
        <v>52</v>
      </c>
      <c r="AM80" s="30">
        <f t="shared" si="2"/>
        <v>3168.75</v>
      </c>
      <c r="AO80" s="16"/>
      <c r="AP80" s="16"/>
      <c r="AR80" s="26"/>
      <c r="AW80" s="16"/>
    </row>
    <row r="81" spans="1:49" s="13" customFormat="1" x14ac:dyDescent="0.25">
      <c r="A81" s="12" t="s">
        <v>392</v>
      </c>
      <c r="D81" s="23">
        <v>21673832</v>
      </c>
      <c r="E81" s="13" t="s">
        <v>394</v>
      </c>
      <c r="G81" s="14">
        <v>376.47</v>
      </c>
      <c r="H81" s="14">
        <v>313.72000000000003</v>
      </c>
      <c r="I81" s="14">
        <v>62.75</v>
      </c>
      <c r="J81" s="13" t="s">
        <v>35</v>
      </c>
      <c r="K81" s="13">
        <v>6868065</v>
      </c>
      <c r="L81" s="13" t="s">
        <v>37</v>
      </c>
      <c r="M81" s="13" t="s">
        <v>38</v>
      </c>
      <c r="O81" s="13" t="s">
        <v>395</v>
      </c>
      <c r="P81" s="13" t="s">
        <v>453</v>
      </c>
      <c r="Q81" s="13" t="s">
        <v>42</v>
      </c>
      <c r="R81" s="13" t="s">
        <v>451</v>
      </c>
      <c r="S81" s="12" t="s">
        <v>44</v>
      </c>
      <c r="T81" s="13" t="s">
        <v>45</v>
      </c>
      <c r="U81" s="13" t="s">
        <v>46</v>
      </c>
      <c r="X81" s="15" t="s">
        <v>47</v>
      </c>
      <c r="Y81" s="13" t="s">
        <v>287</v>
      </c>
      <c r="AA81" s="15"/>
      <c r="AB81" s="13">
        <v>42194.383233703702</v>
      </c>
      <c r="AC81" s="15"/>
      <c r="AD81" s="15">
        <v>42194.383239664348</v>
      </c>
      <c r="AE81" s="15" t="s">
        <v>49</v>
      </c>
      <c r="AF81" s="15">
        <v>42193</v>
      </c>
      <c r="AG81" s="15" t="s">
        <v>452</v>
      </c>
      <c r="AH81" s="15">
        <v>42185</v>
      </c>
      <c r="AJ81" s="11" t="s">
        <v>51</v>
      </c>
      <c r="AK81" s="13" t="s">
        <v>52</v>
      </c>
      <c r="AM81" s="30">
        <f t="shared" si="2"/>
        <v>3168.75</v>
      </c>
      <c r="AO81" s="16"/>
      <c r="AP81" s="16"/>
      <c r="AR81" s="26"/>
      <c r="AW81" s="16"/>
    </row>
    <row r="82" spans="1:49" s="13" customFormat="1" x14ac:dyDescent="0.25">
      <c r="A82" s="12" t="s">
        <v>392</v>
      </c>
      <c r="D82" s="23">
        <v>21673832</v>
      </c>
      <c r="E82" s="13" t="s">
        <v>394</v>
      </c>
      <c r="G82" s="14">
        <v>847.06</v>
      </c>
      <c r="H82" s="14">
        <v>705.88</v>
      </c>
      <c r="I82" s="14">
        <v>141.18</v>
      </c>
      <c r="J82" s="13" t="s">
        <v>35</v>
      </c>
      <c r="K82" s="13">
        <v>2290275</v>
      </c>
      <c r="L82" s="13" t="s">
        <v>37</v>
      </c>
      <c r="M82" s="13" t="s">
        <v>38</v>
      </c>
      <c r="O82" s="13" t="s">
        <v>395</v>
      </c>
      <c r="P82" s="13" t="s">
        <v>456</v>
      </c>
      <c r="Q82" s="13" t="s">
        <v>42</v>
      </c>
      <c r="R82" s="13" t="s">
        <v>454</v>
      </c>
      <c r="S82" s="12" t="s">
        <v>44</v>
      </c>
      <c r="T82" s="13" t="s">
        <v>45</v>
      </c>
      <c r="U82" s="13" t="s">
        <v>46</v>
      </c>
      <c r="X82" s="15" t="s">
        <v>47</v>
      </c>
      <c r="Y82" s="13" t="s">
        <v>111</v>
      </c>
      <c r="AA82" s="15"/>
      <c r="AB82" s="13">
        <v>42197.428684756946</v>
      </c>
      <c r="AC82" s="15"/>
      <c r="AD82" s="15">
        <v>42197.428687499996</v>
      </c>
      <c r="AE82" s="15" t="s">
        <v>49</v>
      </c>
      <c r="AF82" s="15">
        <v>42194</v>
      </c>
      <c r="AG82" s="15" t="s">
        <v>455</v>
      </c>
      <c r="AH82" s="15">
        <v>42185</v>
      </c>
      <c r="AJ82" s="11" t="s">
        <v>51</v>
      </c>
      <c r="AK82" s="13" t="s">
        <v>52</v>
      </c>
      <c r="AM82" s="30">
        <f t="shared" si="2"/>
        <v>3168.75</v>
      </c>
      <c r="AO82" s="16"/>
      <c r="AP82" s="16"/>
      <c r="AR82" s="26"/>
      <c r="AW82" s="16"/>
    </row>
    <row r="83" spans="1:49" s="13" customFormat="1" x14ac:dyDescent="0.25">
      <c r="A83" s="12" t="s">
        <v>475</v>
      </c>
      <c r="D83" s="23">
        <v>20280935</v>
      </c>
      <c r="E83" s="13" t="s">
        <v>476</v>
      </c>
      <c r="G83" s="14">
        <v>147.4</v>
      </c>
      <c r="H83" s="14">
        <v>122.83</v>
      </c>
      <c r="I83" s="14">
        <v>24.57</v>
      </c>
      <c r="J83" s="13" t="s">
        <v>35</v>
      </c>
      <c r="K83" s="13">
        <v>26897</v>
      </c>
      <c r="L83" s="13" t="s">
        <v>78</v>
      </c>
      <c r="M83" s="13" t="s">
        <v>79</v>
      </c>
      <c r="N83" s="13" t="s">
        <v>477</v>
      </c>
      <c r="O83" s="13" t="s">
        <v>478</v>
      </c>
      <c r="P83" s="13" t="s">
        <v>481</v>
      </c>
      <c r="Q83" s="13" t="s">
        <v>42</v>
      </c>
      <c r="R83" s="12" t="s">
        <v>479</v>
      </c>
      <c r="S83" s="13" t="s">
        <v>44</v>
      </c>
      <c r="T83" s="13" t="s">
        <v>45</v>
      </c>
      <c r="U83" s="13" t="s">
        <v>46</v>
      </c>
      <c r="W83" s="15"/>
      <c r="X83" s="13" t="s">
        <v>47</v>
      </c>
      <c r="Y83" s="13" t="s">
        <v>48</v>
      </c>
      <c r="Z83" s="15"/>
      <c r="AB83" s="15">
        <v>42199.534787048608</v>
      </c>
      <c r="AC83" s="15"/>
      <c r="AD83" s="15">
        <v>42199.534842199071</v>
      </c>
      <c r="AE83" s="13" t="s">
        <v>49</v>
      </c>
      <c r="AF83" s="15">
        <v>42199</v>
      </c>
      <c r="AG83" s="13" t="s">
        <v>480</v>
      </c>
      <c r="AH83" s="15">
        <v>42185</v>
      </c>
      <c r="AJ83" s="11" t="s">
        <v>51</v>
      </c>
      <c r="AK83" s="13" t="s">
        <v>52</v>
      </c>
      <c r="AM83" s="30">
        <f t="shared" si="2"/>
        <v>24.57</v>
      </c>
      <c r="AO83" s="16"/>
      <c r="AP83" s="16"/>
      <c r="AR83" s="26"/>
      <c r="AW83" s="16"/>
    </row>
    <row r="84" spans="1:49" s="13" customFormat="1" x14ac:dyDescent="0.25">
      <c r="A84" s="12" t="s">
        <v>482</v>
      </c>
      <c r="D84" s="23">
        <v>32560942</v>
      </c>
      <c r="E84" s="13" t="s">
        <v>483</v>
      </c>
      <c r="G84" s="14">
        <v>26100</v>
      </c>
      <c r="H84" s="14">
        <v>21750</v>
      </c>
      <c r="I84" s="14">
        <v>4350</v>
      </c>
      <c r="J84" s="13" t="s">
        <v>35</v>
      </c>
      <c r="K84" s="13">
        <v>299</v>
      </c>
      <c r="L84" s="13" t="s">
        <v>78</v>
      </c>
      <c r="M84" s="13" t="s">
        <v>79</v>
      </c>
      <c r="N84" s="13" t="s">
        <v>484</v>
      </c>
      <c r="O84" s="13" t="s">
        <v>485</v>
      </c>
      <c r="P84" s="13" t="s">
        <v>757</v>
      </c>
      <c r="Q84" s="13" t="s">
        <v>146</v>
      </c>
      <c r="R84" s="12" t="s">
        <v>758</v>
      </c>
      <c r="S84" s="13" t="s">
        <v>44</v>
      </c>
      <c r="T84" s="13" t="s">
        <v>45</v>
      </c>
      <c r="U84" s="13" t="s">
        <v>46</v>
      </c>
      <c r="W84" s="15"/>
      <c r="X84" s="13" t="s">
        <v>47</v>
      </c>
      <c r="Y84" s="13" t="s">
        <v>103</v>
      </c>
      <c r="Z84" s="15"/>
      <c r="AB84" s="15"/>
      <c r="AC84" s="15"/>
      <c r="AD84" s="15"/>
      <c r="AE84" s="13" t="s">
        <v>49</v>
      </c>
      <c r="AF84" s="15"/>
      <c r="AG84" s="13" t="s">
        <v>759</v>
      </c>
      <c r="AH84" s="15">
        <v>42181</v>
      </c>
      <c r="AJ84" s="11" t="s">
        <v>51</v>
      </c>
      <c r="AK84" s="13" t="s">
        <v>52</v>
      </c>
      <c r="AM84" s="30">
        <f t="shared" si="2"/>
        <v>11645.83</v>
      </c>
      <c r="AO84" s="16"/>
      <c r="AP84" s="16"/>
      <c r="AR84" s="26"/>
      <c r="AW84" s="16"/>
    </row>
    <row r="85" spans="1:49" s="13" customFormat="1" x14ac:dyDescent="0.25">
      <c r="A85" s="12" t="s">
        <v>209</v>
      </c>
      <c r="D85" s="23">
        <v>37842936</v>
      </c>
      <c r="E85" s="13" t="s">
        <v>210</v>
      </c>
      <c r="G85" s="14">
        <v>1344</v>
      </c>
      <c r="H85" s="14">
        <v>1120</v>
      </c>
      <c r="I85" s="14">
        <v>224</v>
      </c>
      <c r="J85" s="13" t="s">
        <v>35</v>
      </c>
      <c r="K85" s="13" t="s">
        <v>211</v>
      </c>
      <c r="M85" s="13" t="s">
        <v>38</v>
      </c>
      <c r="O85" s="13" t="s">
        <v>212</v>
      </c>
      <c r="P85" s="13" t="s">
        <v>616</v>
      </c>
      <c r="R85" s="12" t="s">
        <v>664</v>
      </c>
      <c r="W85" s="15"/>
      <c r="Z85" s="15"/>
      <c r="AB85" s="15"/>
      <c r="AC85" s="15"/>
      <c r="AD85" s="15">
        <v>42221.351439375001</v>
      </c>
      <c r="AF85" s="15">
        <v>42220</v>
      </c>
      <c r="AG85" s="13" t="s">
        <v>385</v>
      </c>
      <c r="AH85" s="15">
        <v>42194</v>
      </c>
      <c r="AJ85" s="11" t="s">
        <v>51</v>
      </c>
      <c r="AK85" s="13" t="s">
        <v>52</v>
      </c>
      <c r="AM85" s="30">
        <f t="shared" si="2"/>
        <v>630.44000000000005</v>
      </c>
      <c r="AO85" s="16"/>
      <c r="AP85" s="16"/>
      <c r="AR85" s="26"/>
      <c r="AW85" s="16"/>
    </row>
    <row r="86" spans="1:49" s="13" customFormat="1" x14ac:dyDescent="0.25">
      <c r="A86" s="12" t="s">
        <v>491</v>
      </c>
      <c r="D86" s="23">
        <v>2972552</v>
      </c>
      <c r="E86" s="13" t="s">
        <v>536</v>
      </c>
      <c r="G86" s="14">
        <v>30150</v>
      </c>
      <c r="H86" s="14">
        <v>25125</v>
      </c>
      <c r="I86" s="14">
        <v>5025</v>
      </c>
      <c r="J86" s="13" t="s">
        <v>35</v>
      </c>
      <c r="K86" s="13">
        <v>175</v>
      </c>
      <c r="M86" s="13" t="s">
        <v>79</v>
      </c>
      <c r="N86" s="13" t="s">
        <v>584</v>
      </c>
      <c r="O86" s="13" t="s">
        <v>597</v>
      </c>
      <c r="P86" s="13" t="s">
        <v>617</v>
      </c>
      <c r="R86" s="12" t="s">
        <v>665</v>
      </c>
      <c r="W86" s="15"/>
      <c r="Z86" s="15"/>
      <c r="AB86" s="15"/>
      <c r="AC86" s="15"/>
      <c r="AD86" s="15">
        <v>42208.459979849533</v>
      </c>
      <c r="AF86" s="15">
        <v>42208</v>
      </c>
      <c r="AG86" s="13" t="s">
        <v>711</v>
      </c>
      <c r="AH86" s="15">
        <v>42195</v>
      </c>
      <c r="AJ86" s="11" t="s">
        <v>51</v>
      </c>
      <c r="AK86" s="13" t="s">
        <v>52</v>
      </c>
      <c r="AM86" s="30">
        <f t="shared" si="2"/>
        <v>10050</v>
      </c>
      <c r="AO86" s="16"/>
      <c r="AP86" s="16"/>
      <c r="AR86" s="26"/>
      <c r="AW86" s="16"/>
    </row>
    <row r="87" spans="1:49" s="13" customFormat="1" x14ac:dyDescent="0.25">
      <c r="A87" s="12" t="s">
        <v>482</v>
      </c>
      <c r="D87" s="23" t="s">
        <v>508</v>
      </c>
      <c r="E87" s="13" t="s">
        <v>483</v>
      </c>
      <c r="G87" s="14">
        <v>17675</v>
      </c>
      <c r="H87" s="14">
        <v>14729.17</v>
      </c>
      <c r="I87" s="14">
        <v>2945.83</v>
      </c>
      <c r="J87" s="13" t="s">
        <v>35</v>
      </c>
      <c r="K87" s="13" t="s">
        <v>560</v>
      </c>
      <c r="M87" s="13" t="s">
        <v>79</v>
      </c>
      <c r="N87" s="13" t="s">
        <v>585</v>
      </c>
      <c r="O87" s="13" t="s">
        <v>598</v>
      </c>
      <c r="P87" s="13" t="s">
        <v>618</v>
      </c>
      <c r="R87" s="12" t="s">
        <v>666</v>
      </c>
      <c r="W87" s="15"/>
      <c r="Z87" s="15"/>
      <c r="AB87" s="15"/>
      <c r="AC87" s="15"/>
      <c r="AD87" s="15">
        <v>42237.540524317126</v>
      </c>
      <c r="AF87" s="15">
        <v>42237</v>
      </c>
      <c r="AG87" s="13" t="s">
        <v>712</v>
      </c>
      <c r="AH87" s="15">
        <v>42195</v>
      </c>
      <c r="AJ87" s="11" t="s">
        <v>51</v>
      </c>
      <c r="AK87" s="13" t="s">
        <v>52</v>
      </c>
      <c r="AM87" s="30">
        <f t="shared" si="2"/>
        <v>11645.83</v>
      </c>
      <c r="AO87" s="16"/>
      <c r="AP87" s="16"/>
      <c r="AR87" s="26"/>
      <c r="AW87" s="16"/>
    </row>
    <row r="88" spans="1:49" s="13" customFormat="1" x14ac:dyDescent="0.25">
      <c r="A88" s="12" t="s">
        <v>491</v>
      </c>
      <c r="D88" s="23">
        <v>2972552</v>
      </c>
      <c r="E88" s="13" t="s">
        <v>536</v>
      </c>
      <c r="G88" s="14">
        <v>30150</v>
      </c>
      <c r="H88" s="14">
        <v>25125</v>
      </c>
      <c r="I88" s="14">
        <v>5025</v>
      </c>
      <c r="J88" s="13" t="s">
        <v>35</v>
      </c>
      <c r="K88" s="13">
        <v>175</v>
      </c>
      <c r="M88" s="13" t="s">
        <v>79</v>
      </c>
      <c r="N88" s="13" t="s">
        <v>584</v>
      </c>
      <c r="O88" s="13" t="s">
        <v>597</v>
      </c>
      <c r="P88" s="13" t="s">
        <v>619</v>
      </c>
      <c r="R88" s="12" t="s">
        <v>667</v>
      </c>
      <c r="W88" s="15"/>
      <c r="Z88" s="15"/>
      <c r="AB88" s="15"/>
      <c r="AC88" s="15"/>
      <c r="AD88" s="15">
        <v>42208.460033796291</v>
      </c>
      <c r="AF88" s="15">
        <v>42208</v>
      </c>
      <c r="AG88" s="13" t="s">
        <v>713</v>
      </c>
      <c r="AH88" s="15">
        <v>42201</v>
      </c>
      <c r="AJ88" s="11" t="s">
        <v>51</v>
      </c>
      <c r="AK88" s="13" t="s">
        <v>52</v>
      </c>
      <c r="AM88" s="30">
        <f t="shared" si="2"/>
        <v>10050</v>
      </c>
      <c r="AO88" s="16"/>
      <c r="AP88" s="16"/>
      <c r="AR88" s="26"/>
      <c r="AW88" s="16"/>
    </row>
    <row r="89" spans="1:49" s="13" customFormat="1" x14ac:dyDescent="0.25">
      <c r="A89" s="12" t="s">
        <v>492</v>
      </c>
      <c r="D89" s="23" t="s">
        <v>509</v>
      </c>
      <c r="E89" s="13" t="s">
        <v>537</v>
      </c>
      <c r="G89" s="14">
        <v>6960</v>
      </c>
      <c r="H89" s="14">
        <v>5800</v>
      </c>
      <c r="I89" s="14">
        <v>1160</v>
      </c>
      <c r="J89" s="13" t="s">
        <v>35</v>
      </c>
      <c r="K89" s="13" t="s">
        <v>561</v>
      </c>
      <c r="M89" s="13" t="s">
        <v>38</v>
      </c>
      <c r="O89" s="13" t="s">
        <v>599</v>
      </c>
      <c r="P89" s="13" t="s">
        <v>620</v>
      </c>
      <c r="R89" s="12" t="s">
        <v>668</v>
      </c>
      <c r="W89" s="15"/>
      <c r="Z89" s="15"/>
      <c r="AB89" s="15"/>
      <c r="AC89" s="15"/>
      <c r="AD89" s="15">
        <v>42234.587733935186</v>
      </c>
      <c r="AF89" s="15">
        <v>42229</v>
      </c>
      <c r="AG89" s="13" t="s">
        <v>714</v>
      </c>
      <c r="AH89" s="15">
        <v>42205</v>
      </c>
      <c r="AJ89" s="11" t="s">
        <v>51</v>
      </c>
      <c r="AK89" s="13" t="s">
        <v>52</v>
      </c>
      <c r="AM89" s="30">
        <f t="shared" si="2"/>
        <v>1160</v>
      </c>
      <c r="AO89" s="16"/>
      <c r="AP89" s="16"/>
      <c r="AR89" s="26"/>
      <c r="AW89" s="16"/>
    </row>
    <row r="90" spans="1:49" s="13" customFormat="1" x14ac:dyDescent="0.25">
      <c r="A90" s="12" t="s">
        <v>493</v>
      </c>
      <c r="D90" s="23" t="s">
        <v>510</v>
      </c>
      <c r="E90" s="13" t="s">
        <v>538</v>
      </c>
      <c r="G90" s="14">
        <v>1392</v>
      </c>
      <c r="H90" s="14">
        <v>1160</v>
      </c>
      <c r="I90" s="14">
        <v>232</v>
      </c>
      <c r="J90" s="13" t="s">
        <v>35</v>
      </c>
      <c r="K90" s="13" t="s">
        <v>562</v>
      </c>
      <c r="M90" s="13" t="s">
        <v>38</v>
      </c>
      <c r="O90" s="13" t="s">
        <v>600</v>
      </c>
      <c r="P90" s="13" t="s">
        <v>621</v>
      </c>
      <c r="R90" s="12" t="s">
        <v>669</v>
      </c>
      <c r="W90" s="15"/>
      <c r="Z90" s="15"/>
      <c r="AB90" s="15"/>
      <c r="AC90" s="15"/>
      <c r="AD90" s="15">
        <v>42234.587173391199</v>
      </c>
      <c r="AF90" s="15">
        <v>42230</v>
      </c>
      <c r="AG90" s="13" t="s">
        <v>715</v>
      </c>
      <c r="AH90" s="15">
        <v>42206</v>
      </c>
      <c r="AJ90" s="11" t="s">
        <v>51</v>
      </c>
      <c r="AK90" s="13" t="s">
        <v>52</v>
      </c>
      <c r="AM90" s="30">
        <f t="shared" si="2"/>
        <v>232</v>
      </c>
      <c r="AO90" s="16"/>
      <c r="AP90" s="16"/>
      <c r="AR90" s="26"/>
      <c r="AW90" s="16"/>
    </row>
    <row r="91" spans="1:49" s="13" customFormat="1" x14ac:dyDescent="0.25">
      <c r="A91" s="12" t="s">
        <v>482</v>
      </c>
      <c r="D91" s="23" t="s">
        <v>508</v>
      </c>
      <c r="E91" s="13" t="s">
        <v>483</v>
      </c>
      <c r="G91" s="14">
        <v>26100</v>
      </c>
      <c r="H91" s="14">
        <v>21750</v>
      </c>
      <c r="I91" s="14">
        <v>4350</v>
      </c>
      <c r="J91" s="13" t="s">
        <v>35</v>
      </c>
      <c r="K91" s="13" t="s">
        <v>560</v>
      </c>
      <c r="M91" s="13" t="s">
        <v>79</v>
      </c>
      <c r="N91" s="13" t="s">
        <v>585</v>
      </c>
      <c r="O91" s="13" t="s">
        <v>598</v>
      </c>
      <c r="P91" s="13" t="s">
        <v>622</v>
      </c>
      <c r="R91" s="12" t="s">
        <v>670</v>
      </c>
      <c r="W91" s="15"/>
      <c r="Z91" s="15"/>
      <c r="AB91" s="15"/>
      <c r="AC91" s="15"/>
      <c r="AD91" s="15">
        <v>42237.540379791666</v>
      </c>
      <c r="AF91" s="15">
        <v>42237</v>
      </c>
      <c r="AG91" s="13" t="s">
        <v>716</v>
      </c>
      <c r="AH91" s="15">
        <v>42208</v>
      </c>
      <c r="AJ91" s="11" t="s">
        <v>51</v>
      </c>
      <c r="AK91" s="13" t="s">
        <v>52</v>
      </c>
      <c r="AM91" s="30">
        <f t="shared" si="2"/>
        <v>11645.83</v>
      </c>
      <c r="AO91" s="16"/>
      <c r="AP91" s="16"/>
      <c r="AR91" s="26"/>
      <c r="AW91" s="16"/>
    </row>
    <row r="92" spans="1:49" s="13" customFormat="1" x14ac:dyDescent="0.25">
      <c r="A92" s="12" t="s">
        <v>494</v>
      </c>
      <c r="D92" s="23" t="s">
        <v>511</v>
      </c>
      <c r="E92" s="13" t="s">
        <v>539</v>
      </c>
      <c r="G92" s="14">
        <v>78655.28</v>
      </c>
      <c r="H92" s="14">
        <v>65546.070000000007</v>
      </c>
      <c r="I92" s="14">
        <v>13109.21</v>
      </c>
      <c r="J92" s="13" t="s">
        <v>35</v>
      </c>
      <c r="K92" s="13" t="s">
        <v>563</v>
      </c>
      <c r="M92" s="13" t="s">
        <v>79</v>
      </c>
      <c r="N92" s="13" t="s">
        <v>586</v>
      </c>
      <c r="O92" s="13" t="s">
        <v>601</v>
      </c>
      <c r="P92" s="13" t="s">
        <v>623</v>
      </c>
      <c r="R92" s="12" t="s">
        <v>671</v>
      </c>
      <c r="W92" s="15"/>
      <c r="Z92" s="15"/>
      <c r="AB92" s="15"/>
      <c r="AC92" s="15"/>
      <c r="AD92" s="15">
        <v>42223.594767083334</v>
      </c>
      <c r="AF92" s="15">
        <v>42223</v>
      </c>
      <c r="AG92" s="13" t="s">
        <v>717</v>
      </c>
      <c r="AH92" s="15">
        <v>42209</v>
      </c>
      <c r="AJ92" s="11" t="s">
        <v>51</v>
      </c>
      <c r="AK92" s="13" t="s">
        <v>52</v>
      </c>
      <c r="AM92" s="30">
        <f t="shared" si="2"/>
        <v>11231.159999999998</v>
      </c>
      <c r="AO92" s="16"/>
      <c r="AP92" s="16"/>
      <c r="AR92" s="26"/>
      <c r="AW92" s="16"/>
    </row>
    <row r="93" spans="1:49" s="13" customFormat="1" x14ac:dyDescent="0.25">
      <c r="A93" s="12" t="s">
        <v>494</v>
      </c>
      <c r="D93" s="23" t="s">
        <v>511</v>
      </c>
      <c r="E93" s="13" t="s">
        <v>539</v>
      </c>
      <c r="G93" s="14">
        <v>-9615.76</v>
      </c>
      <c r="H93" s="14">
        <v>-8013.13</v>
      </c>
      <c r="I93" s="14">
        <v>-1602.63</v>
      </c>
      <c r="J93" s="13" t="s">
        <v>553</v>
      </c>
      <c r="K93" s="13" t="s">
        <v>563</v>
      </c>
      <c r="M93" s="13">
        <v>11</v>
      </c>
      <c r="N93" s="13" t="s">
        <v>587</v>
      </c>
      <c r="O93" s="13" t="s">
        <v>601</v>
      </c>
      <c r="P93" s="13" t="s">
        <v>624</v>
      </c>
      <c r="R93" s="12" t="s">
        <v>672</v>
      </c>
      <c r="W93" s="15"/>
      <c r="Z93" s="15"/>
      <c r="AB93" s="15"/>
      <c r="AC93" s="15"/>
      <c r="AD93" s="15">
        <v>42223.718073784723</v>
      </c>
      <c r="AF93" s="15">
        <v>42223</v>
      </c>
      <c r="AG93" s="13" t="s">
        <v>718</v>
      </c>
      <c r="AH93" s="15">
        <v>42209</v>
      </c>
      <c r="AJ93" s="11" t="s">
        <v>51</v>
      </c>
      <c r="AK93" s="13" t="s">
        <v>52</v>
      </c>
      <c r="AM93" s="30">
        <f t="shared" si="2"/>
        <v>11231.159999999998</v>
      </c>
      <c r="AO93" s="16"/>
      <c r="AP93" s="16"/>
      <c r="AR93" s="26"/>
      <c r="AW93" s="16"/>
    </row>
    <row r="94" spans="1:49" s="13" customFormat="1" x14ac:dyDescent="0.25">
      <c r="A94" s="12" t="s">
        <v>494</v>
      </c>
      <c r="D94" s="23" t="s">
        <v>511</v>
      </c>
      <c r="E94" s="13" t="s">
        <v>539</v>
      </c>
      <c r="G94" s="14">
        <v>-1403.02</v>
      </c>
      <c r="H94" s="14">
        <v>-1169.18</v>
      </c>
      <c r="I94" s="14">
        <v>-233.84</v>
      </c>
      <c r="J94" s="13" t="s">
        <v>554</v>
      </c>
      <c r="K94" s="13" t="s">
        <v>563</v>
      </c>
      <c r="M94" s="13">
        <v>11</v>
      </c>
      <c r="N94" s="13" t="s">
        <v>587</v>
      </c>
      <c r="O94" s="13" t="s">
        <v>601</v>
      </c>
      <c r="P94" s="13" t="s">
        <v>625</v>
      </c>
      <c r="R94" s="12" t="s">
        <v>673</v>
      </c>
      <c r="W94" s="15"/>
      <c r="Z94" s="15"/>
      <c r="AB94" s="15"/>
      <c r="AC94" s="15"/>
      <c r="AD94" s="15">
        <v>42223.718099942125</v>
      </c>
      <c r="AF94" s="15">
        <v>42223</v>
      </c>
      <c r="AG94" s="13" t="s">
        <v>719</v>
      </c>
      <c r="AH94" s="15">
        <v>42209</v>
      </c>
      <c r="AJ94" s="11" t="s">
        <v>51</v>
      </c>
      <c r="AK94" s="13" t="s">
        <v>52</v>
      </c>
      <c r="AM94" s="30">
        <f t="shared" si="2"/>
        <v>11231.159999999998</v>
      </c>
      <c r="AO94" s="16"/>
      <c r="AP94" s="16"/>
      <c r="AR94" s="26"/>
      <c r="AW94" s="16"/>
    </row>
    <row r="95" spans="1:49" s="13" customFormat="1" x14ac:dyDescent="0.25">
      <c r="A95" s="12" t="s">
        <v>494</v>
      </c>
      <c r="D95" s="23" t="s">
        <v>511</v>
      </c>
      <c r="E95" s="13" t="s">
        <v>539</v>
      </c>
      <c r="G95" s="14">
        <v>-206.62</v>
      </c>
      <c r="H95" s="14">
        <v>-172.18</v>
      </c>
      <c r="I95" s="14">
        <v>-34.44</v>
      </c>
      <c r="J95" s="13" t="s">
        <v>555</v>
      </c>
      <c r="K95" s="13" t="s">
        <v>563</v>
      </c>
      <c r="M95" s="13">
        <v>11</v>
      </c>
      <c r="N95" s="13" t="s">
        <v>587</v>
      </c>
      <c r="O95" s="13" t="s">
        <v>601</v>
      </c>
      <c r="P95" s="13" t="s">
        <v>626</v>
      </c>
      <c r="R95" s="12" t="s">
        <v>674</v>
      </c>
      <c r="W95" s="15"/>
      <c r="Z95" s="15"/>
      <c r="AB95" s="15"/>
      <c r="AC95" s="15"/>
      <c r="AD95" s="15">
        <v>42223.718129340275</v>
      </c>
      <c r="AF95" s="15">
        <v>42223</v>
      </c>
      <c r="AG95" s="13" t="s">
        <v>720</v>
      </c>
      <c r="AH95" s="15">
        <v>42209</v>
      </c>
      <c r="AJ95" s="11" t="s">
        <v>51</v>
      </c>
      <c r="AK95" s="13" t="s">
        <v>52</v>
      </c>
      <c r="AM95" s="30">
        <f t="shared" si="2"/>
        <v>11231.159999999998</v>
      </c>
      <c r="AO95" s="16"/>
      <c r="AP95" s="16"/>
      <c r="AR95" s="26"/>
      <c r="AW95" s="16"/>
    </row>
    <row r="96" spans="1:49" s="13" customFormat="1" x14ac:dyDescent="0.25">
      <c r="A96" s="12" t="s">
        <v>491</v>
      </c>
      <c r="D96" s="23" t="s">
        <v>512</v>
      </c>
      <c r="E96" s="13" t="s">
        <v>536</v>
      </c>
      <c r="G96" s="14">
        <v>0</v>
      </c>
      <c r="H96" s="14">
        <v>0</v>
      </c>
      <c r="I96" s="14">
        <v>0</v>
      </c>
      <c r="J96" s="13" t="s">
        <v>556</v>
      </c>
      <c r="K96" s="13" t="s">
        <v>564</v>
      </c>
      <c r="M96" s="13">
        <v>11</v>
      </c>
      <c r="O96" s="13" t="s">
        <v>597</v>
      </c>
      <c r="P96" s="13" t="s">
        <v>627</v>
      </c>
      <c r="R96" s="12"/>
      <c r="W96" s="15"/>
      <c r="Z96" s="15"/>
      <c r="AB96" s="15"/>
      <c r="AC96" s="15"/>
      <c r="AD96" s="15">
        <v>42226.708991574073</v>
      </c>
      <c r="AF96" s="15"/>
      <c r="AG96" s="13" t="s">
        <v>721</v>
      </c>
      <c r="AH96" s="15">
        <v>42209</v>
      </c>
      <c r="AJ96" s="11" t="s">
        <v>51</v>
      </c>
      <c r="AK96" s="13" t="s">
        <v>52</v>
      </c>
      <c r="AM96" s="30">
        <f t="shared" si="2"/>
        <v>10050</v>
      </c>
      <c r="AO96" s="16"/>
      <c r="AP96" s="16"/>
      <c r="AR96" s="26"/>
      <c r="AW96" s="16"/>
    </row>
    <row r="97" spans="1:49" s="13" customFormat="1" x14ac:dyDescent="0.25">
      <c r="A97" s="12" t="s">
        <v>491</v>
      </c>
      <c r="D97" s="23" t="s">
        <v>512</v>
      </c>
      <c r="E97" s="13" t="s">
        <v>536</v>
      </c>
      <c r="G97" s="14">
        <v>0</v>
      </c>
      <c r="H97" s="14">
        <v>0</v>
      </c>
      <c r="I97" s="14">
        <v>0</v>
      </c>
      <c r="J97" s="13" t="s">
        <v>557</v>
      </c>
      <c r="K97" s="13" t="s">
        <v>564</v>
      </c>
      <c r="M97" s="13">
        <v>11</v>
      </c>
      <c r="O97" s="13" t="s">
        <v>597</v>
      </c>
      <c r="P97" s="13" t="s">
        <v>628</v>
      </c>
      <c r="R97" s="12"/>
      <c r="W97" s="15"/>
      <c r="Z97" s="15"/>
      <c r="AB97" s="15"/>
      <c r="AC97" s="15"/>
      <c r="AD97" s="15">
        <v>42226.709254166664</v>
      </c>
      <c r="AF97" s="15"/>
      <c r="AG97" s="13" t="s">
        <v>722</v>
      </c>
      <c r="AH97" s="15">
        <v>42209</v>
      </c>
      <c r="AJ97" s="11" t="s">
        <v>51</v>
      </c>
      <c r="AK97" s="13" t="s">
        <v>52</v>
      </c>
      <c r="AM97" s="30">
        <f t="shared" si="2"/>
        <v>10050</v>
      </c>
      <c r="AO97" s="16"/>
      <c r="AP97" s="16"/>
      <c r="AR97" s="26"/>
      <c r="AW97" s="16"/>
    </row>
    <row r="98" spans="1:49" s="13" customFormat="1" x14ac:dyDescent="0.25">
      <c r="A98" s="12" t="s">
        <v>141</v>
      </c>
      <c r="D98" s="23" t="s">
        <v>513</v>
      </c>
      <c r="E98" s="13" t="s">
        <v>142</v>
      </c>
      <c r="G98" s="14">
        <v>126464.84</v>
      </c>
      <c r="H98" s="14">
        <v>105387.37</v>
      </c>
      <c r="I98" s="14">
        <v>21077.47</v>
      </c>
      <c r="J98" s="13" t="s">
        <v>35</v>
      </c>
      <c r="K98" s="13" t="s">
        <v>143</v>
      </c>
      <c r="M98" s="13" t="s">
        <v>38</v>
      </c>
      <c r="N98" s="13" t="s">
        <v>144</v>
      </c>
      <c r="O98" s="13" t="s">
        <v>602</v>
      </c>
      <c r="P98" s="13" t="s">
        <v>629</v>
      </c>
      <c r="R98" s="12" t="s">
        <v>675</v>
      </c>
      <c r="W98" s="15"/>
      <c r="Z98" s="15"/>
      <c r="AB98" s="15"/>
      <c r="AC98" s="15"/>
      <c r="AD98" s="15">
        <v>42227.649373449072</v>
      </c>
      <c r="AF98" s="15">
        <v>42226</v>
      </c>
      <c r="AG98" s="13" t="s">
        <v>723</v>
      </c>
      <c r="AH98" s="15">
        <v>42212</v>
      </c>
      <c r="AJ98" s="11" t="s">
        <v>51</v>
      </c>
      <c r="AK98" s="13" t="s">
        <v>52</v>
      </c>
      <c r="AM98" s="30">
        <f t="shared" si="2"/>
        <v>24048.78</v>
      </c>
      <c r="AO98" s="16"/>
      <c r="AP98" s="16"/>
      <c r="AR98" s="26"/>
      <c r="AW98" s="16"/>
    </row>
    <row r="99" spans="1:49" s="13" customFormat="1" x14ac:dyDescent="0.25">
      <c r="A99" s="12" t="s">
        <v>494</v>
      </c>
      <c r="D99" s="23" t="s">
        <v>511</v>
      </c>
      <c r="E99" s="13" t="s">
        <v>539</v>
      </c>
      <c r="G99" s="14">
        <v>-42.84</v>
      </c>
      <c r="H99" s="14">
        <v>-35.700000000000003</v>
      </c>
      <c r="I99" s="14">
        <v>-7.14</v>
      </c>
      <c r="J99" s="13" t="s">
        <v>558</v>
      </c>
      <c r="K99" s="13" t="s">
        <v>563</v>
      </c>
      <c r="M99" s="13">
        <v>11</v>
      </c>
      <c r="N99" s="13" t="s">
        <v>587</v>
      </c>
      <c r="O99" s="13" t="s">
        <v>601</v>
      </c>
      <c r="P99" s="13" t="s">
        <v>630</v>
      </c>
      <c r="R99" s="12" t="s">
        <v>676</v>
      </c>
      <c r="W99" s="15"/>
      <c r="Z99" s="15"/>
      <c r="AB99" s="15"/>
      <c r="AC99" s="15"/>
      <c r="AD99" s="15">
        <v>42226.713518611112</v>
      </c>
      <c r="AF99" s="15">
        <v>42226</v>
      </c>
      <c r="AG99" s="13" t="s">
        <v>724</v>
      </c>
      <c r="AH99" s="15">
        <v>42212</v>
      </c>
      <c r="AJ99" s="11" t="s">
        <v>51</v>
      </c>
      <c r="AK99" s="13" t="s">
        <v>52</v>
      </c>
      <c r="AM99" s="30">
        <f t="shared" ref="AM99:AM130" si="3">SUMIF($D$3:$D$18362,$D99,I$3:I$18363)</f>
        <v>11231.159999999998</v>
      </c>
      <c r="AO99" s="16"/>
      <c r="AP99" s="16"/>
      <c r="AR99" s="26"/>
      <c r="AW99" s="16"/>
    </row>
    <row r="100" spans="1:49" s="13" customFormat="1" x14ac:dyDescent="0.25">
      <c r="A100" s="12" t="s">
        <v>192</v>
      </c>
      <c r="D100" s="23" t="s">
        <v>514</v>
      </c>
      <c r="E100" s="13" t="s">
        <v>193</v>
      </c>
      <c r="G100" s="14">
        <v>1413.84</v>
      </c>
      <c r="H100" s="14">
        <v>1178.2</v>
      </c>
      <c r="I100" s="14">
        <v>235.64</v>
      </c>
      <c r="J100" s="13" t="s">
        <v>35</v>
      </c>
      <c r="K100" s="13" t="s">
        <v>565</v>
      </c>
      <c r="M100" s="13" t="s">
        <v>79</v>
      </c>
      <c r="N100" s="13" t="s">
        <v>194</v>
      </c>
      <c r="O100" s="13" t="s">
        <v>195</v>
      </c>
      <c r="P100" s="13" t="s">
        <v>631</v>
      </c>
      <c r="R100" s="12" t="s">
        <v>677</v>
      </c>
      <c r="W100" s="15"/>
      <c r="Z100" s="15"/>
      <c r="AB100" s="15"/>
      <c r="AC100" s="15"/>
      <c r="AD100" s="15">
        <v>42234.600645787032</v>
      </c>
      <c r="AF100" s="15">
        <v>42229</v>
      </c>
      <c r="AG100" s="13" t="s">
        <v>725</v>
      </c>
      <c r="AH100" s="15">
        <v>42212</v>
      </c>
      <c r="AJ100" s="11" t="s">
        <v>51</v>
      </c>
      <c r="AK100" s="13" t="s">
        <v>52</v>
      </c>
      <c r="AM100" s="30">
        <f t="shared" si="3"/>
        <v>899.37</v>
      </c>
      <c r="AO100" s="16"/>
      <c r="AP100" s="16"/>
      <c r="AR100" s="26"/>
      <c r="AW100" s="16"/>
    </row>
    <row r="101" spans="1:49" s="13" customFormat="1" x14ac:dyDescent="0.25">
      <c r="A101" s="12" t="s">
        <v>495</v>
      </c>
      <c r="D101" s="23" t="s">
        <v>515</v>
      </c>
      <c r="E101" s="13" t="s">
        <v>540</v>
      </c>
      <c r="G101" s="14">
        <v>7771.91</v>
      </c>
      <c r="H101" s="14">
        <v>6476.59</v>
      </c>
      <c r="I101" s="14">
        <v>1295.32</v>
      </c>
      <c r="J101" s="13" t="s">
        <v>35</v>
      </c>
      <c r="K101" s="13" t="s">
        <v>566</v>
      </c>
      <c r="M101" s="13" t="s">
        <v>38</v>
      </c>
      <c r="O101" s="13" t="s">
        <v>603</v>
      </c>
      <c r="P101" s="13" t="s">
        <v>632</v>
      </c>
      <c r="R101" s="12" t="s">
        <v>678</v>
      </c>
      <c r="W101" s="15"/>
      <c r="Z101" s="15"/>
      <c r="AB101" s="15"/>
      <c r="AC101" s="15"/>
      <c r="AD101" s="15">
        <v>42234.59773538194</v>
      </c>
      <c r="AF101" s="15">
        <v>42229</v>
      </c>
      <c r="AG101" s="13" t="s">
        <v>726</v>
      </c>
      <c r="AH101" s="15">
        <v>42212</v>
      </c>
      <c r="AJ101" s="11" t="s">
        <v>51</v>
      </c>
      <c r="AK101" s="13" t="s">
        <v>52</v>
      </c>
      <c r="AM101" s="30">
        <f t="shared" si="3"/>
        <v>1295.32</v>
      </c>
      <c r="AO101" s="16"/>
      <c r="AP101" s="16"/>
      <c r="AR101" s="26"/>
      <c r="AW101" s="16"/>
    </row>
    <row r="102" spans="1:49" s="13" customFormat="1" x14ac:dyDescent="0.25">
      <c r="A102" s="12" t="s">
        <v>496</v>
      </c>
      <c r="D102" s="23" t="s">
        <v>516</v>
      </c>
      <c r="E102" s="13" t="s">
        <v>541</v>
      </c>
      <c r="G102" s="14">
        <v>662.4</v>
      </c>
      <c r="H102" s="14">
        <v>552</v>
      </c>
      <c r="I102" s="14">
        <v>110.4</v>
      </c>
      <c r="J102" s="13" t="s">
        <v>35</v>
      </c>
      <c r="K102" s="13" t="s">
        <v>567</v>
      </c>
      <c r="M102" s="13" t="s">
        <v>79</v>
      </c>
      <c r="N102" s="13" t="s">
        <v>588</v>
      </c>
      <c r="O102" s="13" t="s">
        <v>604</v>
      </c>
      <c r="P102" s="13" t="s">
        <v>633</v>
      </c>
      <c r="R102" s="12" t="s">
        <v>679</v>
      </c>
      <c r="W102" s="15"/>
      <c r="Z102" s="15"/>
      <c r="AB102" s="15"/>
      <c r="AC102" s="15"/>
      <c r="AD102" s="15">
        <v>42228.535371134254</v>
      </c>
      <c r="AF102" s="15">
        <v>42228</v>
      </c>
      <c r="AG102" s="13" t="s">
        <v>727</v>
      </c>
      <c r="AH102" s="15">
        <v>42213</v>
      </c>
      <c r="AJ102" s="11" t="s">
        <v>51</v>
      </c>
      <c r="AK102" s="13" t="s">
        <v>52</v>
      </c>
      <c r="AM102" s="30">
        <f t="shared" si="3"/>
        <v>110.4</v>
      </c>
      <c r="AO102" s="16"/>
      <c r="AP102" s="16"/>
      <c r="AR102" s="26"/>
      <c r="AW102" s="16"/>
    </row>
    <row r="103" spans="1:49" s="13" customFormat="1" x14ac:dyDescent="0.25">
      <c r="A103" s="12" t="s">
        <v>497</v>
      </c>
      <c r="D103" s="23" t="s">
        <v>517</v>
      </c>
      <c r="E103" s="13" t="s">
        <v>542</v>
      </c>
      <c r="G103" s="14">
        <v>29165.4</v>
      </c>
      <c r="H103" s="14">
        <v>24304.5</v>
      </c>
      <c r="I103" s="14">
        <v>4860.8999999999996</v>
      </c>
      <c r="J103" s="13" t="s">
        <v>35</v>
      </c>
      <c r="K103" s="13" t="s">
        <v>568</v>
      </c>
      <c r="M103" s="13" t="s">
        <v>38</v>
      </c>
      <c r="O103" s="13" t="s">
        <v>605</v>
      </c>
      <c r="P103" s="13" t="s">
        <v>634</v>
      </c>
      <c r="R103" s="12" t="s">
        <v>680</v>
      </c>
      <c r="W103" s="15"/>
      <c r="Z103" s="15"/>
      <c r="AB103" s="15"/>
      <c r="AC103" s="15"/>
      <c r="AD103" s="15">
        <v>42234.591530324069</v>
      </c>
      <c r="AF103" s="15">
        <v>42230</v>
      </c>
      <c r="AG103" s="13" t="s">
        <v>728</v>
      </c>
      <c r="AH103" s="15">
        <v>42213</v>
      </c>
      <c r="AJ103" s="11" t="s">
        <v>51</v>
      </c>
      <c r="AK103" s="13" t="s">
        <v>52</v>
      </c>
      <c r="AM103" s="30">
        <f t="shared" si="3"/>
        <v>13820.27</v>
      </c>
      <c r="AO103" s="16"/>
      <c r="AP103" s="16"/>
      <c r="AR103" s="26"/>
      <c r="AW103" s="16"/>
    </row>
    <row r="104" spans="1:49" s="13" customFormat="1" x14ac:dyDescent="0.25">
      <c r="A104" s="12" t="s">
        <v>497</v>
      </c>
      <c r="D104" s="23" t="s">
        <v>517</v>
      </c>
      <c r="E104" s="13" t="s">
        <v>542</v>
      </c>
      <c r="G104" s="14">
        <v>53756.24</v>
      </c>
      <c r="H104" s="14">
        <v>44796.87</v>
      </c>
      <c r="I104" s="14">
        <v>8959.3700000000008</v>
      </c>
      <c r="J104" s="13" t="s">
        <v>35</v>
      </c>
      <c r="K104" s="13" t="s">
        <v>568</v>
      </c>
      <c r="M104" s="13" t="s">
        <v>38</v>
      </c>
      <c r="O104" s="13" t="s">
        <v>605</v>
      </c>
      <c r="P104" s="13" t="s">
        <v>633</v>
      </c>
      <c r="R104" s="12" t="s">
        <v>681</v>
      </c>
      <c r="W104" s="15"/>
      <c r="Z104" s="15"/>
      <c r="AB104" s="15"/>
      <c r="AC104" s="15"/>
      <c r="AD104" s="15">
        <v>42234.591228645833</v>
      </c>
      <c r="AF104" s="15">
        <v>42230</v>
      </c>
      <c r="AG104" s="13" t="s">
        <v>727</v>
      </c>
      <c r="AH104" s="15">
        <v>42213</v>
      </c>
      <c r="AJ104" s="11" t="s">
        <v>51</v>
      </c>
      <c r="AK104" s="13" t="s">
        <v>52</v>
      </c>
      <c r="AM104" s="30">
        <f t="shared" si="3"/>
        <v>13820.27</v>
      </c>
      <c r="AO104" s="16"/>
      <c r="AP104" s="16"/>
      <c r="AR104" s="26"/>
      <c r="AW104" s="16"/>
    </row>
    <row r="105" spans="1:49" s="13" customFormat="1" x14ac:dyDescent="0.25">
      <c r="A105" s="12" t="s">
        <v>498</v>
      </c>
      <c r="D105" s="23" t="s">
        <v>518</v>
      </c>
      <c r="E105" s="13" t="s">
        <v>543</v>
      </c>
      <c r="G105" s="14">
        <v>8025</v>
      </c>
      <c r="H105" s="14">
        <v>6687.5</v>
      </c>
      <c r="I105" s="14">
        <v>1337.5</v>
      </c>
      <c r="J105" s="13" t="s">
        <v>35</v>
      </c>
      <c r="K105" s="13" t="s">
        <v>569</v>
      </c>
      <c r="M105" s="13" t="s">
        <v>79</v>
      </c>
      <c r="N105" s="13" t="s">
        <v>589</v>
      </c>
      <c r="O105" s="13" t="s">
        <v>606</v>
      </c>
      <c r="P105" s="13" t="s">
        <v>635</v>
      </c>
      <c r="R105" s="12" t="s">
        <v>682</v>
      </c>
      <c r="W105" s="15"/>
      <c r="Z105" s="15"/>
      <c r="AB105" s="15"/>
      <c r="AC105" s="15"/>
      <c r="AD105" s="15">
        <v>42226.333654571761</v>
      </c>
      <c r="AF105" s="15">
        <v>42224</v>
      </c>
      <c r="AG105" s="13" t="s">
        <v>729</v>
      </c>
      <c r="AH105" s="15">
        <v>42214</v>
      </c>
      <c r="AJ105" s="11" t="s">
        <v>51</v>
      </c>
      <c r="AK105" s="13" t="s">
        <v>52</v>
      </c>
      <c r="AM105" s="30">
        <f t="shared" si="3"/>
        <v>6650.83</v>
      </c>
      <c r="AO105" s="16"/>
      <c r="AP105" s="16"/>
      <c r="AR105" s="26"/>
      <c r="AW105" s="16"/>
    </row>
    <row r="106" spans="1:49" s="13" customFormat="1" x14ac:dyDescent="0.25">
      <c r="A106" s="12" t="s">
        <v>498</v>
      </c>
      <c r="D106" s="23" t="s">
        <v>518</v>
      </c>
      <c r="E106" s="13" t="s">
        <v>543</v>
      </c>
      <c r="G106" s="14">
        <v>24480</v>
      </c>
      <c r="H106" s="14">
        <v>20400</v>
      </c>
      <c r="I106" s="14">
        <v>4080</v>
      </c>
      <c r="J106" s="13" t="s">
        <v>35</v>
      </c>
      <c r="K106" s="13" t="s">
        <v>570</v>
      </c>
      <c r="M106" s="13" t="s">
        <v>79</v>
      </c>
      <c r="N106" s="13" t="s">
        <v>589</v>
      </c>
      <c r="O106" s="13" t="s">
        <v>606</v>
      </c>
      <c r="P106" s="13" t="s">
        <v>636</v>
      </c>
      <c r="R106" s="12" t="s">
        <v>683</v>
      </c>
      <c r="W106" s="15"/>
      <c r="Z106" s="15"/>
      <c r="AB106" s="15"/>
      <c r="AC106" s="15"/>
      <c r="AD106" s="15">
        <v>42226.333187511569</v>
      </c>
      <c r="AF106" s="15">
        <v>42224</v>
      </c>
      <c r="AG106" s="13" t="s">
        <v>730</v>
      </c>
      <c r="AH106" s="15">
        <v>42214</v>
      </c>
      <c r="AJ106" s="11" t="s">
        <v>51</v>
      </c>
      <c r="AK106" s="13" t="s">
        <v>52</v>
      </c>
      <c r="AM106" s="30">
        <f t="shared" si="3"/>
        <v>6650.83</v>
      </c>
      <c r="AO106" s="16"/>
      <c r="AP106" s="16"/>
      <c r="AR106" s="26"/>
      <c r="AW106" s="16"/>
    </row>
    <row r="107" spans="1:49" s="13" customFormat="1" x14ac:dyDescent="0.25">
      <c r="A107" s="12" t="s">
        <v>498</v>
      </c>
      <c r="D107" s="23" t="s">
        <v>518</v>
      </c>
      <c r="E107" s="13" t="s">
        <v>543</v>
      </c>
      <c r="G107" s="14">
        <v>7400</v>
      </c>
      <c r="H107" s="14">
        <v>6166.67</v>
      </c>
      <c r="I107" s="14">
        <v>1233.33</v>
      </c>
      <c r="J107" s="13" t="s">
        <v>35</v>
      </c>
      <c r="K107" s="13" t="s">
        <v>571</v>
      </c>
      <c r="M107" s="13" t="s">
        <v>79</v>
      </c>
      <c r="N107" s="13" t="s">
        <v>589</v>
      </c>
      <c r="O107" s="13" t="s">
        <v>606</v>
      </c>
      <c r="P107" s="13" t="s">
        <v>637</v>
      </c>
      <c r="R107" s="12" t="s">
        <v>684</v>
      </c>
      <c r="W107" s="15"/>
      <c r="Z107" s="15"/>
      <c r="AB107" s="15"/>
      <c r="AC107" s="15"/>
      <c r="AD107" s="15">
        <v>42226.333461238421</v>
      </c>
      <c r="AF107" s="15">
        <v>42224</v>
      </c>
      <c r="AG107" s="13" t="s">
        <v>731</v>
      </c>
      <c r="AH107" s="15">
        <v>42214</v>
      </c>
      <c r="AJ107" s="11" t="s">
        <v>51</v>
      </c>
      <c r="AK107" s="13" t="s">
        <v>52</v>
      </c>
      <c r="AM107" s="30">
        <f t="shared" si="3"/>
        <v>6650.83</v>
      </c>
      <c r="AO107" s="16"/>
      <c r="AP107" s="16"/>
      <c r="AR107" s="26"/>
      <c r="AW107" s="16"/>
    </row>
    <row r="108" spans="1:49" s="13" customFormat="1" x14ac:dyDescent="0.25">
      <c r="A108" s="12" t="s">
        <v>499</v>
      </c>
      <c r="D108" s="23" t="s">
        <v>519</v>
      </c>
      <c r="E108" s="13" t="s">
        <v>544</v>
      </c>
      <c r="G108" s="14">
        <v>529505.76</v>
      </c>
      <c r="H108" s="14">
        <v>441254.8</v>
      </c>
      <c r="I108" s="14">
        <v>88250.96</v>
      </c>
      <c r="J108" s="13" t="s">
        <v>35</v>
      </c>
      <c r="K108" s="13" t="s">
        <v>572</v>
      </c>
      <c r="M108" s="13" t="s">
        <v>38</v>
      </c>
      <c r="O108" s="13" t="s">
        <v>607</v>
      </c>
      <c r="P108" s="13" t="s">
        <v>638</v>
      </c>
      <c r="R108" s="12" t="s">
        <v>685</v>
      </c>
      <c r="W108" s="15"/>
      <c r="Z108" s="15"/>
      <c r="AB108" s="15"/>
      <c r="AC108" s="15"/>
      <c r="AD108" s="15">
        <v>42227.35890515046</v>
      </c>
      <c r="AF108" s="15">
        <v>42226</v>
      </c>
      <c r="AG108" s="13" t="s">
        <v>732</v>
      </c>
      <c r="AH108" s="15">
        <v>42214</v>
      </c>
      <c r="AJ108" s="11" t="s">
        <v>51</v>
      </c>
      <c r="AK108" s="13" t="s">
        <v>52</v>
      </c>
      <c r="AM108" s="30">
        <f t="shared" si="3"/>
        <v>88250.96</v>
      </c>
      <c r="AO108" s="16"/>
      <c r="AP108" s="16"/>
      <c r="AR108" s="26"/>
      <c r="AW108" s="16"/>
    </row>
    <row r="109" spans="1:49" s="13" customFormat="1" x14ac:dyDescent="0.25">
      <c r="A109" s="12" t="s">
        <v>500</v>
      </c>
      <c r="D109" s="23" t="s">
        <v>520</v>
      </c>
      <c r="E109" s="13" t="s">
        <v>545</v>
      </c>
      <c r="G109" s="14">
        <v>6444</v>
      </c>
      <c r="H109" s="14">
        <v>5370</v>
      </c>
      <c r="I109" s="14">
        <v>1074</v>
      </c>
      <c r="J109" s="13" t="s">
        <v>35</v>
      </c>
      <c r="K109" s="13" t="s">
        <v>573</v>
      </c>
      <c r="M109" s="13" t="s">
        <v>79</v>
      </c>
      <c r="N109" s="13" t="s">
        <v>590</v>
      </c>
      <c r="O109" s="13" t="s">
        <v>608</v>
      </c>
      <c r="P109" s="13" t="s">
        <v>639</v>
      </c>
      <c r="R109" s="12" t="s">
        <v>686</v>
      </c>
      <c r="W109" s="15"/>
      <c r="Z109" s="15"/>
      <c r="AB109" s="15"/>
      <c r="AC109" s="15"/>
      <c r="AD109" s="15">
        <v>42228.335437905094</v>
      </c>
      <c r="AF109" s="15">
        <v>42227</v>
      </c>
      <c r="AG109" s="13" t="s">
        <v>733</v>
      </c>
      <c r="AH109" s="15">
        <v>42214</v>
      </c>
      <c r="AJ109" s="11" t="s">
        <v>51</v>
      </c>
      <c r="AK109" s="13" t="s">
        <v>52</v>
      </c>
      <c r="AM109" s="30">
        <f t="shared" si="3"/>
        <v>1074</v>
      </c>
      <c r="AO109" s="16"/>
      <c r="AP109" s="16"/>
      <c r="AR109" s="26"/>
      <c r="AW109" s="16"/>
    </row>
    <row r="110" spans="1:49" s="13" customFormat="1" x14ac:dyDescent="0.25">
      <c r="A110" s="12" t="s">
        <v>141</v>
      </c>
      <c r="D110" s="23" t="s">
        <v>513</v>
      </c>
      <c r="E110" s="13" t="s">
        <v>142</v>
      </c>
      <c r="G110" s="14">
        <v>3241.03</v>
      </c>
      <c r="H110" s="14">
        <v>2700.86</v>
      </c>
      <c r="I110" s="14">
        <v>540.16999999999996</v>
      </c>
      <c r="J110" s="13" t="s">
        <v>35</v>
      </c>
      <c r="K110" s="13" t="s">
        <v>143</v>
      </c>
      <c r="M110" s="13" t="s">
        <v>79</v>
      </c>
      <c r="N110" s="13" t="s">
        <v>144</v>
      </c>
      <c r="O110" s="13" t="s">
        <v>602</v>
      </c>
      <c r="P110" s="13" t="s">
        <v>640</v>
      </c>
      <c r="R110" s="12" t="s">
        <v>687</v>
      </c>
      <c r="W110" s="15"/>
      <c r="Z110" s="15"/>
      <c r="AB110" s="15"/>
      <c r="AC110" s="15"/>
      <c r="AD110" s="15">
        <v>42227.64925268518</v>
      </c>
      <c r="AF110" s="15">
        <v>42227</v>
      </c>
      <c r="AG110" s="13" t="s">
        <v>734</v>
      </c>
      <c r="AH110" s="15">
        <v>42214</v>
      </c>
      <c r="AJ110" s="11" t="s">
        <v>51</v>
      </c>
      <c r="AK110" s="13" t="s">
        <v>52</v>
      </c>
      <c r="AM110" s="30">
        <f t="shared" si="3"/>
        <v>24048.78</v>
      </c>
      <c r="AO110" s="16"/>
      <c r="AP110" s="16"/>
      <c r="AR110" s="26"/>
      <c r="AW110" s="16"/>
    </row>
    <row r="111" spans="1:49" s="13" customFormat="1" x14ac:dyDescent="0.25">
      <c r="A111" s="12" t="s">
        <v>501</v>
      </c>
      <c r="D111" s="23" t="s">
        <v>521</v>
      </c>
      <c r="E111" s="13" t="s">
        <v>546</v>
      </c>
      <c r="G111" s="14">
        <v>492</v>
      </c>
      <c r="H111" s="14">
        <v>410</v>
      </c>
      <c r="I111" s="14">
        <v>82</v>
      </c>
      <c r="J111" s="13" t="s">
        <v>35</v>
      </c>
      <c r="K111" s="13" t="s">
        <v>574</v>
      </c>
      <c r="M111" s="13" t="s">
        <v>38</v>
      </c>
      <c r="O111" s="13" t="s">
        <v>609</v>
      </c>
      <c r="P111" s="13" t="s">
        <v>641</v>
      </c>
      <c r="R111" s="12" t="s">
        <v>688</v>
      </c>
      <c r="W111" s="15"/>
      <c r="Z111" s="15"/>
      <c r="AB111" s="15"/>
      <c r="AC111" s="15"/>
      <c r="AD111" s="15">
        <v>42234.592190543983</v>
      </c>
      <c r="AF111" s="15">
        <v>42230</v>
      </c>
      <c r="AG111" s="13" t="s">
        <v>735</v>
      </c>
      <c r="AH111" s="15">
        <v>42214</v>
      </c>
      <c r="AJ111" s="11" t="s">
        <v>51</v>
      </c>
      <c r="AK111" s="13" t="s">
        <v>52</v>
      </c>
      <c r="AM111" s="30">
        <f t="shared" si="3"/>
        <v>414</v>
      </c>
      <c r="AO111" s="16"/>
      <c r="AP111" s="16"/>
      <c r="AR111" s="26"/>
      <c r="AW111" s="16"/>
    </row>
    <row r="112" spans="1:49" s="13" customFormat="1" x14ac:dyDescent="0.25">
      <c r="A112" s="12" t="s">
        <v>501</v>
      </c>
      <c r="D112" s="23" t="s">
        <v>521</v>
      </c>
      <c r="E112" s="13" t="s">
        <v>546</v>
      </c>
      <c r="G112" s="14">
        <v>1992</v>
      </c>
      <c r="H112" s="14">
        <v>1660</v>
      </c>
      <c r="I112" s="14">
        <v>332</v>
      </c>
      <c r="J112" s="13" t="s">
        <v>35</v>
      </c>
      <c r="K112" s="13" t="s">
        <v>574</v>
      </c>
      <c r="M112" s="13" t="s">
        <v>38</v>
      </c>
      <c r="O112" s="13" t="s">
        <v>609</v>
      </c>
      <c r="P112" s="13" t="s">
        <v>642</v>
      </c>
      <c r="R112" s="12" t="s">
        <v>689</v>
      </c>
      <c r="W112" s="15"/>
      <c r="Z112" s="15"/>
      <c r="AB112" s="15"/>
      <c r="AC112" s="15"/>
      <c r="AD112" s="15">
        <v>42234.592196331017</v>
      </c>
      <c r="AF112" s="15">
        <v>42230</v>
      </c>
      <c r="AG112" s="13" t="s">
        <v>736</v>
      </c>
      <c r="AH112" s="15">
        <v>42214</v>
      </c>
      <c r="AJ112" s="11" t="s">
        <v>51</v>
      </c>
      <c r="AK112" s="13" t="s">
        <v>52</v>
      </c>
      <c r="AM112" s="30">
        <f t="shared" si="3"/>
        <v>414</v>
      </c>
      <c r="AO112" s="16"/>
      <c r="AP112" s="16"/>
      <c r="AR112" s="26"/>
      <c r="AW112" s="16"/>
    </row>
    <row r="113" spans="1:49" s="13" customFormat="1" x14ac:dyDescent="0.25">
      <c r="A113" s="12" t="s">
        <v>199</v>
      </c>
      <c r="D113" s="23" t="s">
        <v>522</v>
      </c>
      <c r="E113" s="13" t="s">
        <v>200</v>
      </c>
      <c r="G113" s="14">
        <v>3186.24</v>
      </c>
      <c r="H113" s="14">
        <v>2655.2</v>
      </c>
      <c r="I113" s="14">
        <v>531.04</v>
      </c>
      <c r="J113" s="13" t="s">
        <v>35</v>
      </c>
      <c r="K113" s="13" t="s">
        <v>201</v>
      </c>
      <c r="M113" s="13" t="s">
        <v>79</v>
      </c>
      <c r="N113" s="13" t="s">
        <v>591</v>
      </c>
      <c r="O113" s="13" t="s">
        <v>202</v>
      </c>
      <c r="P113" s="13" t="s">
        <v>643</v>
      </c>
      <c r="R113" s="12" t="s">
        <v>690</v>
      </c>
      <c r="W113" s="15"/>
      <c r="Z113" s="15"/>
      <c r="AB113" s="15"/>
      <c r="AC113" s="15"/>
      <c r="AD113" s="15">
        <v>42223.718216932866</v>
      </c>
      <c r="AF113" s="15">
        <v>42223</v>
      </c>
      <c r="AG113" s="13" t="s">
        <v>222</v>
      </c>
      <c r="AH113" s="15">
        <v>42215</v>
      </c>
      <c r="AJ113" s="11" t="s">
        <v>51</v>
      </c>
      <c r="AK113" s="13" t="s">
        <v>52</v>
      </c>
      <c r="AM113" s="30">
        <f t="shared" si="3"/>
        <v>1401.8899999999999</v>
      </c>
      <c r="AO113" s="16"/>
      <c r="AP113" s="16"/>
      <c r="AR113" s="26"/>
      <c r="AW113" s="16"/>
    </row>
    <row r="114" spans="1:49" s="13" customFormat="1" x14ac:dyDescent="0.25">
      <c r="A114" s="12" t="s">
        <v>502</v>
      </c>
      <c r="D114" s="23" t="s">
        <v>523</v>
      </c>
      <c r="E114" s="13" t="s">
        <v>547</v>
      </c>
      <c r="G114" s="14">
        <v>12652.08</v>
      </c>
      <c r="H114" s="14">
        <v>10543.4</v>
      </c>
      <c r="I114" s="14">
        <v>2108.6799999999998</v>
      </c>
      <c r="J114" s="13" t="s">
        <v>35</v>
      </c>
      <c r="K114" s="13" t="s">
        <v>575</v>
      </c>
      <c r="M114" s="13" t="s">
        <v>38</v>
      </c>
      <c r="O114" s="13" t="s">
        <v>610</v>
      </c>
      <c r="P114" s="13" t="s">
        <v>644</v>
      </c>
      <c r="R114" s="12" t="s">
        <v>691</v>
      </c>
      <c r="W114" s="15"/>
      <c r="Z114" s="15"/>
      <c r="AB114" s="15"/>
      <c r="AC114" s="15"/>
      <c r="AD114" s="15">
        <v>42234.600286168978</v>
      </c>
      <c r="AF114" s="15">
        <v>42226</v>
      </c>
      <c r="AG114" s="13" t="s">
        <v>737</v>
      </c>
      <c r="AH114" s="15">
        <v>42215</v>
      </c>
      <c r="AJ114" s="11" t="s">
        <v>51</v>
      </c>
      <c r="AK114" s="13" t="s">
        <v>52</v>
      </c>
      <c r="AM114" s="30">
        <f t="shared" si="3"/>
        <v>2108.6799999999998</v>
      </c>
      <c r="AO114" s="16"/>
      <c r="AP114" s="16"/>
      <c r="AR114" s="26"/>
      <c r="AW114" s="16"/>
    </row>
    <row r="115" spans="1:49" s="13" customFormat="1" x14ac:dyDescent="0.25">
      <c r="A115" s="12" t="s">
        <v>503</v>
      </c>
      <c r="D115" s="23" t="s">
        <v>524</v>
      </c>
      <c r="E115" s="13" t="s">
        <v>548</v>
      </c>
      <c r="G115" s="14">
        <v>5591.03</v>
      </c>
      <c r="H115" s="14">
        <v>4659.1899999999996</v>
      </c>
      <c r="I115" s="14">
        <v>931.84</v>
      </c>
      <c r="J115" s="13" t="s">
        <v>35</v>
      </c>
      <c r="K115" s="13" t="s">
        <v>576</v>
      </c>
      <c r="M115" s="13" t="s">
        <v>38</v>
      </c>
      <c r="O115" s="13" t="s">
        <v>611</v>
      </c>
      <c r="P115" s="13" t="s">
        <v>645</v>
      </c>
      <c r="R115" s="12" t="s">
        <v>692</v>
      </c>
      <c r="W115" s="15"/>
      <c r="Z115" s="15"/>
      <c r="AB115" s="15"/>
      <c r="AC115" s="15"/>
      <c r="AD115" s="15">
        <v>42234.599838472219</v>
      </c>
      <c r="AF115" s="15">
        <v>42229</v>
      </c>
      <c r="AG115" s="13" t="s">
        <v>738</v>
      </c>
      <c r="AH115" s="15">
        <v>42215</v>
      </c>
      <c r="AJ115" s="11" t="s">
        <v>51</v>
      </c>
      <c r="AK115" s="13" t="s">
        <v>52</v>
      </c>
      <c r="AM115" s="30">
        <f t="shared" si="3"/>
        <v>931.84</v>
      </c>
      <c r="AO115" s="16"/>
      <c r="AP115" s="16"/>
      <c r="AR115" s="26"/>
      <c r="AW115" s="16"/>
    </row>
    <row r="116" spans="1:49" s="13" customFormat="1" x14ac:dyDescent="0.25">
      <c r="A116" s="12" t="s">
        <v>124</v>
      </c>
      <c r="D116" s="23">
        <v>5509858</v>
      </c>
      <c r="E116" s="13" t="s">
        <v>125</v>
      </c>
      <c r="G116" s="14">
        <v>12.1</v>
      </c>
      <c r="H116" s="14">
        <v>10.08</v>
      </c>
      <c r="I116" s="14">
        <v>2.02</v>
      </c>
      <c r="J116" s="13" t="s">
        <v>35</v>
      </c>
      <c r="K116" s="13" t="s">
        <v>126</v>
      </c>
      <c r="M116" s="13" t="s">
        <v>79</v>
      </c>
      <c r="N116" s="13" t="s">
        <v>592</v>
      </c>
      <c r="O116" s="13" t="s">
        <v>127</v>
      </c>
      <c r="P116" s="13" t="s">
        <v>646</v>
      </c>
      <c r="R116" s="12" t="s">
        <v>693</v>
      </c>
      <c r="W116" s="15"/>
      <c r="Z116" s="15"/>
      <c r="AB116" s="15"/>
      <c r="AC116" s="15"/>
      <c r="AD116" s="15">
        <v>42221.639621354167</v>
      </c>
      <c r="AF116" s="15">
        <v>42221</v>
      </c>
      <c r="AG116" s="13" t="s">
        <v>739</v>
      </c>
      <c r="AH116" s="15">
        <v>42216</v>
      </c>
      <c r="AJ116" s="11" t="s">
        <v>51</v>
      </c>
      <c r="AK116" s="13" t="s">
        <v>52</v>
      </c>
      <c r="AM116" s="30">
        <f t="shared" si="3"/>
        <v>208.98000000000002</v>
      </c>
      <c r="AO116" s="16"/>
      <c r="AP116" s="16"/>
      <c r="AR116" s="26"/>
      <c r="AW116" s="16"/>
    </row>
    <row r="117" spans="1:49" s="13" customFormat="1" x14ac:dyDescent="0.25">
      <c r="A117" s="12" t="s">
        <v>124</v>
      </c>
      <c r="D117" s="23">
        <v>5509858</v>
      </c>
      <c r="E117" s="13" t="s">
        <v>125</v>
      </c>
      <c r="G117" s="14">
        <v>605.6</v>
      </c>
      <c r="H117" s="14">
        <v>504.67</v>
      </c>
      <c r="I117" s="14">
        <v>100.93</v>
      </c>
      <c r="J117" s="13" t="s">
        <v>35</v>
      </c>
      <c r="K117" s="13" t="s">
        <v>126</v>
      </c>
      <c r="M117" s="13" t="s">
        <v>79</v>
      </c>
      <c r="N117" s="13" t="s">
        <v>592</v>
      </c>
      <c r="O117" s="13" t="s">
        <v>127</v>
      </c>
      <c r="P117" s="13" t="s">
        <v>647</v>
      </c>
      <c r="R117" s="12" t="s">
        <v>694</v>
      </c>
      <c r="W117" s="15"/>
      <c r="Z117" s="15"/>
      <c r="AB117" s="15"/>
      <c r="AC117" s="15"/>
      <c r="AD117" s="15">
        <v>42221.639654687497</v>
      </c>
      <c r="AF117" s="15">
        <v>42221</v>
      </c>
      <c r="AG117" s="13" t="s">
        <v>740</v>
      </c>
      <c r="AH117" s="15">
        <v>42216</v>
      </c>
      <c r="AJ117" s="11" t="s">
        <v>51</v>
      </c>
      <c r="AK117" s="13" t="s">
        <v>52</v>
      </c>
      <c r="AM117" s="30">
        <f t="shared" si="3"/>
        <v>208.98000000000002</v>
      </c>
      <c r="AO117" s="16"/>
      <c r="AP117" s="16"/>
      <c r="AR117" s="26"/>
      <c r="AW117" s="16"/>
    </row>
    <row r="118" spans="1:49" s="13" customFormat="1" x14ac:dyDescent="0.25">
      <c r="A118" s="12" t="s">
        <v>290</v>
      </c>
      <c r="D118" s="23" t="s">
        <v>525</v>
      </c>
      <c r="E118" s="13" t="s">
        <v>291</v>
      </c>
      <c r="G118" s="14">
        <v>136.08000000000001</v>
      </c>
      <c r="H118" s="14">
        <v>113.4</v>
      </c>
      <c r="I118" s="14">
        <v>22.68</v>
      </c>
      <c r="J118" s="13" t="s">
        <v>35</v>
      </c>
      <c r="K118" s="13" t="s">
        <v>292</v>
      </c>
      <c r="M118" s="13" t="s">
        <v>38</v>
      </c>
      <c r="O118" s="13" t="s">
        <v>293</v>
      </c>
      <c r="P118" s="13" t="s">
        <v>648</v>
      </c>
      <c r="R118" s="12" t="s">
        <v>695</v>
      </c>
      <c r="W118" s="15"/>
      <c r="Z118" s="15"/>
      <c r="AB118" s="15"/>
      <c r="AC118" s="15"/>
      <c r="AD118" s="15">
        <v>42226.383391319439</v>
      </c>
      <c r="AF118" s="15">
        <v>42223</v>
      </c>
      <c r="AG118" s="13" t="s">
        <v>741</v>
      </c>
      <c r="AH118" s="15">
        <v>42216</v>
      </c>
      <c r="AJ118" s="11" t="s">
        <v>51</v>
      </c>
      <c r="AK118" s="13" t="s">
        <v>52</v>
      </c>
      <c r="AM118" s="30">
        <f t="shared" si="3"/>
        <v>34.019999999999996</v>
      </c>
      <c r="AO118" s="16"/>
      <c r="AP118" s="16"/>
      <c r="AR118" s="26"/>
      <c r="AW118" s="16"/>
    </row>
    <row r="119" spans="1:49" s="13" customFormat="1" x14ac:dyDescent="0.25">
      <c r="A119" s="12" t="s">
        <v>504</v>
      </c>
      <c r="D119" s="23" t="s">
        <v>526</v>
      </c>
      <c r="E119" s="13" t="s">
        <v>549</v>
      </c>
      <c r="G119" s="14">
        <v>570</v>
      </c>
      <c r="H119" s="14">
        <v>475</v>
      </c>
      <c r="I119" s="14">
        <v>95</v>
      </c>
      <c r="J119" s="13" t="s">
        <v>35</v>
      </c>
      <c r="K119" s="13" t="s">
        <v>577</v>
      </c>
      <c r="M119" s="13" t="s">
        <v>79</v>
      </c>
      <c r="N119" s="13" t="s">
        <v>593</v>
      </c>
      <c r="O119" s="13" t="s">
        <v>612</v>
      </c>
      <c r="P119" s="13" t="s">
        <v>649</v>
      </c>
      <c r="R119" s="12" t="s">
        <v>696</v>
      </c>
      <c r="W119" s="15"/>
      <c r="Z119" s="15"/>
      <c r="AB119" s="15"/>
      <c r="AC119" s="15"/>
      <c r="AD119" s="15">
        <v>42223.627139004631</v>
      </c>
      <c r="AF119" s="15">
        <v>42223</v>
      </c>
      <c r="AG119" s="13" t="s">
        <v>742</v>
      </c>
      <c r="AH119" s="15">
        <v>42216</v>
      </c>
      <c r="AJ119" s="11" t="s">
        <v>51</v>
      </c>
      <c r="AK119" s="13" t="s">
        <v>52</v>
      </c>
      <c r="AM119" s="30">
        <f t="shared" si="3"/>
        <v>878.14</v>
      </c>
      <c r="AO119" s="16"/>
      <c r="AP119" s="16"/>
      <c r="AR119" s="26"/>
      <c r="AW119" s="16"/>
    </row>
    <row r="120" spans="1:49" s="13" customFormat="1" x14ac:dyDescent="0.25">
      <c r="A120" s="12" t="s">
        <v>504</v>
      </c>
      <c r="D120" s="23" t="s">
        <v>526</v>
      </c>
      <c r="E120" s="13" t="s">
        <v>549</v>
      </c>
      <c r="G120" s="14">
        <v>4698.84</v>
      </c>
      <c r="H120" s="14">
        <v>3915.7</v>
      </c>
      <c r="I120" s="14">
        <v>783.14</v>
      </c>
      <c r="J120" s="13" t="s">
        <v>35</v>
      </c>
      <c r="K120" s="13" t="s">
        <v>577</v>
      </c>
      <c r="M120" s="13" t="s">
        <v>79</v>
      </c>
      <c r="N120" s="13" t="s">
        <v>593</v>
      </c>
      <c r="O120" s="13" t="s">
        <v>612</v>
      </c>
      <c r="P120" s="13" t="s">
        <v>650</v>
      </c>
      <c r="R120" s="12" t="s">
        <v>697</v>
      </c>
      <c r="W120" s="15"/>
      <c r="Z120" s="15"/>
      <c r="AB120" s="15"/>
      <c r="AC120" s="15"/>
      <c r="AD120" s="15">
        <v>42223.627246099539</v>
      </c>
      <c r="AF120" s="15">
        <v>42223</v>
      </c>
      <c r="AG120" s="13" t="s">
        <v>743</v>
      </c>
      <c r="AH120" s="15">
        <v>42216</v>
      </c>
      <c r="AJ120" s="11" t="s">
        <v>51</v>
      </c>
      <c r="AK120" s="13" t="s">
        <v>52</v>
      </c>
      <c r="AM120" s="30">
        <f t="shared" si="3"/>
        <v>878.14</v>
      </c>
      <c r="AO120" s="16"/>
      <c r="AP120" s="16"/>
      <c r="AR120" s="26"/>
      <c r="AW120" s="16"/>
    </row>
    <row r="121" spans="1:49" s="13" customFormat="1" x14ac:dyDescent="0.25">
      <c r="A121" s="12" t="s">
        <v>264</v>
      </c>
      <c r="D121" s="23" t="s">
        <v>527</v>
      </c>
      <c r="E121" s="13" t="s">
        <v>265</v>
      </c>
      <c r="G121" s="14">
        <v>4999.09</v>
      </c>
      <c r="H121" s="14">
        <v>4165.91</v>
      </c>
      <c r="I121" s="14">
        <v>833.18</v>
      </c>
      <c r="J121" s="13" t="s">
        <v>35</v>
      </c>
      <c r="K121" s="13" t="s">
        <v>578</v>
      </c>
      <c r="M121" s="13" t="s">
        <v>79</v>
      </c>
      <c r="N121" s="13" t="s">
        <v>266</v>
      </c>
      <c r="O121" s="13" t="s">
        <v>267</v>
      </c>
      <c r="P121" s="13" t="s">
        <v>651</v>
      </c>
      <c r="R121" s="12" t="s">
        <v>698</v>
      </c>
      <c r="W121" s="15"/>
      <c r="Z121" s="15"/>
      <c r="AB121" s="15"/>
      <c r="AC121" s="15"/>
      <c r="AD121" s="15">
        <v>42223.718158449075</v>
      </c>
      <c r="AF121" s="15">
        <v>42223</v>
      </c>
      <c r="AG121" s="13" t="s">
        <v>744</v>
      </c>
      <c r="AH121" s="15">
        <v>42216</v>
      </c>
      <c r="AJ121" s="11" t="s">
        <v>51</v>
      </c>
      <c r="AK121" s="13" t="s">
        <v>52</v>
      </c>
      <c r="AM121" s="30">
        <f t="shared" si="3"/>
        <v>1606.4299999999998</v>
      </c>
      <c r="AO121" s="16"/>
      <c r="AP121" s="16"/>
      <c r="AR121" s="26"/>
      <c r="AW121" s="16"/>
    </row>
    <row r="122" spans="1:49" s="13" customFormat="1" x14ac:dyDescent="0.25">
      <c r="A122" s="12" t="s">
        <v>505</v>
      </c>
      <c r="D122" s="23" t="s">
        <v>528</v>
      </c>
      <c r="E122" s="13" t="s">
        <v>550</v>
      </c>
      <c r="G122" s="14">
        <v>3732</v>
      </c>
      <c r="H122" s="14">
        <v>3110</v>
      </c>
      <c r="I122" s="14">
        <v>622</v>
      </c>
      <c r="J122" s="13" t="s">
        <v>35</v>
      </c>
      <c r="K122" s="13" t="s">
        <v>579</v>
      </c>
      <c r="M122" s="13" t="s">
        <v>38</v>
      </c>
      <c r="O122" s="13" t="s">
        <v>613</v>
      </c>
      <c r="P122" s="13" t="s">
        <v>652</v>
      </c>
      <c r="R122" s="12" t="s">
        <v>699</v>
      </c>
      <c r="W122" s="15"/>
      <c r="Z122" s="15"/>
      <c r="AB122" s="15"/>
      <c r="AC122" s="15"/>
      <c r="AD122" s="15">
        <v>42226.384254837962</v>
      </c>
      <c r="AF122" s="15">
        <v>42223</v>
      </c>
      <c r="AG122" s="13" t="s">
        <v>745</v>
      </c>
      <c r="AH122" s="15">
        <v>42216</v>
      </c>
      <c r="AJ122" s="11" t="s">
        <v>51</v>
      </c>
      <c r="AK122" s="13" t="s">
        <v>52</v>
      </c>
      <c r="AM122" s="30">
        <f t="shared" si="3"/>
        <v>622</v>
      </c>
      <c r="AO122" s="16"/>
      <c r="AP122" s="16"/>
      <c r="AR122" s="26"/>
      <c r="AW122" s="16"/>
    </row>
    <row r="123" spans="1:49" s="13" customFormat="1" x14ac:dyDescent="0.25">
      <c r="A123" s="12" t="s">
        <v>392</v>
      </c>
      <c r="D123" s="23" t="s">
        <v>393</v>
      </c>
      <c r="E123" s="13" t="s">
        <v>394</v>
      </c>
      <c r="G123" s="14">
        <v>376.47</v>
      </c>
      <c r="H123" s="14">
        <v>313.72000000000003</v>
      </c>
      <c r="I123" s="14">
        <v>62.75</v>
      </c>
      <c r="J123" s="13" t="s">
        <v>35</v>
      </c>
      <c r="K123" s="13" t="s">
        <v>428</v>
      </c>
      <c r="M123" s="13" t="s">
        <v>38</v>
      </c>
      <c r="O123" s="13" t="s">
        <v>395</v>
      </c>
      <c r="P123" s="13" t="s">
        <v>463</v>
      </c>
      <c r="R123" s="12" t="s">
        <v>457</v>
      </c>
      <c r="W123" s="15"/>
      <c r="Z123" s="15"/>
      <c r="AB123" s="15"/>
      <c r="AC123" s="15"/>
      <c r="AD123" s="15">
        <v>42226.385049340279</v>
      </c>
      <c r="AF123" s="15">
        <v>42224</v>
      </c>
      <c r="AG123" s="13" t="s">
        <v>469</v>
      </c>
      <c r="AH123" s="15">
        <v>42216</v>
      </c>
      <c r="AJ123" s="11" t="s">
        <v>51</v>
      </c>
      <c r="AK123" s="13" t="s">
        <v>52</v>
      </c>
      <c r="AM123" s="30">
        <f t="shared" si="3"/>
        <v>3168.75</v>
      </c>
      <c r="AO123" s="16"/>
      <c r="AP123" s="16"/>
      <c r="AR123" s="26"/>
      <c r="AW123" s="16"/>
    </row>
    <row r="124" spans="1:49" s="13" customFormat="1" x14ac:dyDescent="0.25">
      <c r="A124" s="12" t="s">
        <v>392</v>
      </c>
      <c r="D124" s="23" t="s">
        <v>393</v>
      </c>
      <c r="E124" s="13" t="s">
        <v>394</v>
      </c>
      <c r="G124" s="14">
        <v>376.47</v>
      </c>
      <c r="H124" s="14">
        <v>313.72000000000003</v>
      </c>
      <c r="I124" s="14">
        <v>62.75</v>
      </c>
      <c r="J124" s="13" t="s">
        <v>35</v>
      </c>
      <c r="K124" s="13" t="s">
        <v>422</v>
      </c>
      <c r="M124" s="13" t="s">
        <v>38</v>
      </c>
      <c r="O124" s="13" t="s">
        <v>395</v>
      </c>
      <c r="P124" s="13" t="s">
        <v>464</v>
      </c>
      <c r="R124" s="12" t="s">
        <v>458</v>
      </c>
      <c r="W124" s="15"/>
      <c r="Z124" s="15"/>
      <c r="AB124" s="15"/>
      <c r="AC124" s="15"/>
      <c r="AD124" s="15">
        <v>42226.385082476852</v>
      </c>
      <c r="AF124" s="15">
        <v>42224</v>
      </c>
      <c r="AG124" s="13" t="s">
        <v>470</v>
      </c>
      <c r="AH124" s="15">
        <v>42216</v>
      </c>
      <c r="AJ124" s="11" t="s">
        <v>51</v>
      </c>
      <c r="AK124" s="13" t="s">
        <v>52</v>
      </c>
      <c r="AM124" s="30">
        <f t="shared" si="3"/>
        <v>3168.75</v>
      </c>
      <c r="AO124" s="16"/>
      <c r="AP124" s="16"/>
      <c r="AR124" s="26"/>
      <c r="AW124" s="16"/>
    </row>
    <row r="125" spans="1:49" s="13" customFormat="1" x14ac:dyDescent="0.25">
      <c r="A125" s="12" t="s">
        <v>392</v>
      </c>
      <c r="D125" s="23" t="s">
        <v>393</v>
      </c>
      <c r="E125" s="13" t="s">
        <v>394</v>
      </c>
      <c r="G125" s="14">
        <v>376.47</v>
      </c>
      <c r="H125" s="14">
        <v>313.72000000000003</v>
      </c>
      <c r="I125" s="14">
        <v>62.75</v>
      </c>
      <c r="J125" s="13" t="s">
        <v>35</v>
      </c>
      <c r="K125" s="13" t="s">
        <v>418</v>
      </c>
      <c r="M125" s="13" t="s">
        <v>38</v>
      </c>
      <c r="O125" s="13" t="s">
        <v>395</v>
      </c>
      <c r="P125" s="13" t="s">
        <v>465</v>
      </c>
      <c r="R125" s="12" t="s">
        <v>459</v>
      </c>
      <c r="W125" s="15"/>
      <c r="Z125" s="15"/>
      <c r="AB125" s="15"/>
      <c r="AC125" s="15"/>
      <c r="AD125" s="15">
        <v>42226.385115682868</v>
      </c>
      <c r="AF125" s="15">
        <v>42224</v>
      </c>
      <c r="AG125" s="13" t="s">
        <v>471</v>
      </c>
      <c r="AH125" s="15">
        <v>42216</v>
      </c>
      <c r="AJ125" s="11" t="s">
        <v>51</v>
      </c>
      <c r="AK125" s="13" t="s">
        <v>52</v>
      </c>
      <c r="AM125" s="30">
        <f t="shared" si="3"/>
        <v>3168.75</v>
      </c>
      <c r="AO125" s="16"/>
      <c r="AP125" s="16"/>
      <c r="AR125" s="26"/>
      <c r="AW125" s="16"/>
    </row>
    <row r="126" spans="1:49" s="13" customFormat="1" x14ac:dyDescent="0.25">
      <c r="A126" s="12" t="s">
        <v>392</v>
      </c>
      <c r="D126" s="23" t="s">
        <v>393</v>
      </c>
      <c r="E126" s="13" t="s">
        <v>394</v>
      </c>
      <c r="G126" s="14">
        <v>376.47</v>
      </c>
      <c r="H126" s="14">
        <v>313.72000000000003</v>
      </c>
      <c r="I126" s="14">
        <v>62.75</v>
      </c>
      <c r="J126" s="13" t="s">
        <v>35</v>
      </c>
      <c r="K126" s="13" t="s">
        <v>414</v>
      </c>
      <c r="M126" s="13" t="s">
        <v>38</v>
      </c>
      <c r="O126" s="13" t="s">
        <v>395</v>
      </c>
      <c r="P126" s="13" t="s">
        <v>466</v>
      </c>
      <c r="R126" s="12" t="s">
        <v>460</v>
      </c>
      <c r="W126" s="15"/>
      <c r="Z126" s="15"/>
      <c r="AB126" s="15"/>
      <c r="AC126" s="15"/>
      <c r="AD126" s="15">
        <v>42226.38513362268</v>
      </c>
      <c r="AF126" s="15">
        <v>42224</v>
      </c>
      <c r="AG126" s="13" t="s">
        <v>472</v>
      </c>
      <c r="AH126" s="15">
        <v>42216</v>
      </c>
      <c r="AJ126" s="11" t="s">
        <v>51</v>
      </c>
      <c r="AK126" s="13" t="s">
        <v>52</v>
      </c>
      <c r="AM126" s="30">
        <f t="shared" si="3"/>
        <v>3168.75</v>
      </c>
      <c r="AO126" s="16"/>
      <c r="AP126" s="16"/>
      <c r="AR126" s="26"/>
      <c r="AW126" s="16"/>
    </row>
    <row r="127" spans="1:49" s="13" customFormat="1" x14ac:dyDescent="0.25">
      <c r="A127" s="12" t="s">
        <v>392</v>
      </c>
      <c r="D127" s="23" t="s">
        <v>393</v>
      </c>
      <c r="E127" s="13" t="s">
        <v>394</v>
      </c>
      <c r="G127" s="14">
        <v>847.06</v>
      </c>
      <c r="H127" s="14">
        <v>705.88</v>
      </c>
      <c r="I127" s="14">
        <v>141.18</v>
      </c>
      <c r="J127" s="13" t="s">
        <v>35</v>
      </c>
      <c r="K127" s="13" t="s">
        <v>406</v>
      </c>
      <c r="M127" s="13" t="s">
        <v>38</v>
      </c>
      <c r="O127" s="13" t="s">
        <v>395</v>
      </c>
      <c r="P127" s="13" t="s">
        <v>467</v>
      </c>
      <c r="R127" s="12" t="s">
        <v>461</v>
      </c>
      <c r="W127" s="15"/>
      <c r="Z127" s="15"/>
      <c r="AB127" s="15"/>
      <c r="AC127" s="15"/>
      <c r="AD127" s="15">
        <v>42226.385185162035</v>
      </c>
      <c r="AF127" s="15">
        <v>42225</v>
      </c>
      <c r="AG127" s="13" t="s">
        <v>473</v>
      </c>
      <c r="AH127" s="15">
        <v>42216</v>
      </c>
      <c r="AJ127" s="11" t="s">
        <v>51</v>
      </c>
      <c r="AK127" s="13" t="s">
        <v>52</v>
      </c>
      <c r="AM127" s="30">
        <f t="shared" si="3"/>
        <v>3168.75</v>
      </c>
      <c r="AO127" s="16"/>
      <c r="AP127" s="16"/>
      <c r="AR127" s="26"/>
      <c r="AW127" s="16"/>
    </row>
    <row r="128" spans="1:49" s="13" customFormat="1" x14ac:dyDescent="0.25">
      <c r="A128" s="12" t="s">
        <v>392</v>
      </c>
      <c r="D128" s="23" t="s">
        <v>393</v>
      </c>
      <c r="E128" s="13" t="s">
        <v>394</v>
      </c>
      <c r="G128" s="14">
        <v>1600</v>
      </c>
      <c r="H128" s="14">
        <v>1333.33</v>
      </c>
      <c r="I128" s="14">
        <v>266.67</v>
      </c>
      <c r="J128" s="13" t="s">
        <v>35</v>
      </c>
      <c r="K128" s="13" t="s">
        <v>410</v>
      </c>
      <c r="M128" s="13" t="s">
        <v>38</v>
      </c>
      <c r="O128" s="13" t="s">
        <v>395</v>
      </c>
      <c r="P128" s="13" t="s">
        <v>468</v>
      </c>
      <c r="R128" s="12" t="s">
        <v>462</v>
      </c>
      <c r="W128" s="15"/>
      <c r="Z128" s="15"/>
      <c r="AB128" s="15"/>
      <c r="AC128" s="15"/>
      <c r="AD128" s="15">
        <v>42226.385218206015</v>
      </c>
      <c r="AF128" s="15">
        <v>42225</v>
      </c>
      <c r="AG128" s="13" t="s">
        <v>474</v>
      </c>
      <c r="AH128" s="15">
        <v>42216</v>
      </c>
      <c r="AJ128" s="11" t="s">
        <v>51</v>
      </c>
      <c r="AK128" s="13" t="s">
        <v>52</v>
      </c>
      <c r="AM128" s="30">
        <f t="shared" si="3"/>
        <v>3168.75</v>
      </c>
      <c r="AO128" s="16"/>
      <c r="AP128" s="16"/>
      <c r="AR128" s="26"/>
      <c r="AW128" s="16"/>
    </row>
    <row r="129" spans="1:49" s="13" customFormat="1" x14ac:dyDescent="0.25">
      <c r="A129" s="12" t="s">
        <v>174</v>
      </c>
      <c r="D129" s="23" t="s">
        <v>529</v>
      </c>
      <c r="E129" s="13" t="s">
        <v>175</v>
      </c>
      <c r="G129" s="14">
        <v>531.43000000000006</v>
      </c>
      <c r="H129" s="14">
        <v>442.86</v>
      </c>
      <c r="I129" s="14">
        <v>88.57</v>
      </c>
      <c r="J129" s="13" t="s">
        <v>559</v>
      </c>
      <c r="K129" s="13" t="s">
        <v>176</v>
      </c>
      <c r="M129" s="13" t="s">
        <v>38</v>
      </c>
      <c r="N129" s="13" t="s">
        <v>594</v>
      </c>
      <c r="O129" s="13" t="s">
        <v>177</v>
      </c>
      <c r="P129" s="13" t="s">
        <v>653</v>
      </c>
      <c r="R129" s="12" t="s">
        <v>700</v>
      </c>
      <c r="W129" s="15"/>
      <c r="Z129" s="15"/>
      <c r="AB129" s="15"/>
      <c r="AC129" s="15"/>
      <c r="AD129" s="15">
        <v>42227.357985486109</v>
      </c>
      <c r="AF129" s="15">
        <v>42226</v>
      </c>
      <c r="AG129" s="13" t="s">
        <v>746</v>
      </c>
      <c r="AH129" s="15">
        <v>42216</v>
      </c>
      <c r="AJ129" s="11" t="s">
        <v>51</v>
      </c>
      <c r="AK129" s="13" t="s">
        <v>52</v>
      </c>
      <c r="AM129" s="30">
        <f t="shared" si="3"/>
        <v>5977.4299999999994</v>
      </c>
      <c r="AO129" s="16"/>
      <c r="AP129" s="16"/>
      <c r="AR129" s="26"/>
      <c r="AW129" s="16"/>
    </row>
    <row r="130" spans="1:49" s="13" customFormat="1" x14ac:dyDescent="0.25">
      <c r="A130" s="12" t="s">
        <v>241</v>
      </c>
      <c r="D130" s="23" t="s">
        <v>530</v>
      </c>
      <c r="E130" s="13" t="s">
        <v>242</v>
      </c>
      <c r="G130" s="14">
        <v>720</v>
      </c>
      <c r="H130" s="14">
        <v>600</v>
      </c>
      <c r="I130" s="14">
        <v>120</v>
      </c>
      <c r="J130" s="13" t="s">
        <v>35</v>
      </c>
      <c r="K130" s="13" t="s">
        <v>243</v>
      </c>
      <c r="M130" s="13" t="s">
        <v>38</v>
      </c>
      <c r="O130" s="13" t="s">
        <v>244</v>
      </c>
      <c r="P130" s="13" t="s">
        <v>654</v>
      </c>
      <c r="R130" s="12" t="s">
        <v>701</v>
      </c>
      <c r="W130" s="15"/>
      <c r="Z130" s="15"/>
      <c r="AB130" s="15"/>
      <c r="AC130" s="15"/>
      <c r="AD130" s="15">
        <v>42234.58698969907</v>
      </c>
      <c r="AF130" s="15">
        <v>42227</v>
      </c>
      <c r="AG130" s="13" t="s">
        <v>747</v>
      </c>
      <c r="AH130" s="15">
        <v>42216</v>
      </c>
      <c r="AJ130" s="11" t="s">
        <v>51</v>
      </c>
      <c r="AK130" s="13" t="s">
        <v>52</v>
      </c>
      <c r="AM130" s="30">
        <f t="shared" si="3"/>
        <v>240</v>
      </c>
      <c r="AO130" s="16"/>
      <c r="AP130" s="16"/>
      <c r="AR130" s="26"/>
      <c r="AW130" s="16"/>
    </row>
    <row r="131" spans="1:49" s="13" customFormat="1" x14ac:dyDescent="0.25">
      <c r="A131" s="12" t="s">
        <v>320</v>
      </c>
      <c r="D131" s="23" t="s">
        <v>531</v>
      </c>
      <c r="E131" s="13" t="s">
        <v>321</v>
      </c>
      <c r="G131" s="14">
        <v>1296</v>
      </c>
      <c r="H131" s="14">
        <v>1080</v>
      </c>
      <c r="I131" s="14">
        <v>216</v>
      </c>
      <c r="J131" s="13" t="s">
        <v>35</v>
      </c>
      <c r="K131" s="13" t="s">
        <v>322</v>
      </c>
      <c r="M131" s="13" t="s">
        <v>38</v>
      </c>
      <c r="O131" s="13" t="s">
        <v>323</v>
      </c>
      <c r="P131" s="13" t="s">
        <v>655</v>
      </c>
      <c r="R131" s="12" t="s">
        <v>702</v>
      </c>
      <c r="W131" s="15"/>
      <c r="Z131" s="15"/>
      <c r="AB131" s="15"/>
      <c r="AC131" s="15"/>
      <c r="AD131" s="15">
        <v>42234.58635769676</v>
      </c>
      <c r="AF131" s="15">
        <v>42227</v>
      </c>
      <c r="AG131" s="13" t="s">
        <v>735</v>
      </c>
      <c r="AH131" s="15">
        <v>42216</v>
      </c>
      <c r="AJ131" s="11" t="s">
        <v>51</v>
      </c>
      <c r="AK131" s="13" t="s">
        <v>52</v>
      </c>
      <c r="AM131" s="30">
        <f t="shared" ref="AM131:AM139" si="4">SUMIF($D$3:$D$18362,$D131,I$3:I$18363)</f>
        <v>2148</v>
      </c>
      <c r="AO131" s="16"/>
      <c r="AP131" s="16"/>
      <c r="AR131" s="26"/>
      <c r="AW131" s="16"/>
    </row>
    <row r="132" spans="1:49" s="13" customFormat="1" x14ac:dyDescent="0.25">
      <c r="A132" s="12" t="s">
        <v>506</v>
      </c>
      <c r="D132" s="23" t="s">
        <v>532</v>
      </c>
      <c r="E132" s="13" t="s">
        <v>551</v>
      </c>
      <c r="G132" s="14">
        <v>420</v>
      </c>
      <c r="H132" s="14">
        <v>350</v>
      </c>
      <c r="I132" s="14">
        <v>70</v>
      </c>
      <c r="J132" s="13" t="s">
        <v>35</v>
      </c>
      <c r="K132" s="13" t="s">
        <v>580</v>
      </c>
      <c r="M132" s="13" t="s">
        <v>79</v>
      </c>
      <c r="N132" s="13" t="s">
        <v>595</v>
      </c>
      <c r="O132" s="13" t="s">
        <v>614</v>
      </c>
      <c r="P132" s="13" t="s">
        <v>656</v>
      </c>
      <c r="R132" s="12" t="s">
        <v>703</v>
      </c>
      <c r="W132" s="15"/>
      <c r="Z132" s="15"/>
      <c r="AB132" s="15"/>
      <c r="AC132" s="15"/>
      <c r="AD132" s="15">
        <v>42234.587458182868</v>
      </c>
      <c r="AF132" s="15">
        <v>42229</v>
      </c>
      <c r="AG132" s="13" t="s">
        <v>748</v>
      </c>
      <c r="AH132" s="15">
        <v>42216</v>
      </c>
      <c r="AJ132" s="11" t="s">
        <v>51</v>
      </c>
      <c r="AK132" s="13" t="s">
        <v>52</v>
      </c>
      <c r="AM132" s="30">
        <f t="shared" si="4"/>
        <v>251</v>
      </c>
      <c r="AO132" s="16"/>
      <c r="AP132" s="16"/>
      <c r="AR132" s="26"/>
      <c r="AW132" s="16"/>
    </row>
    <row r="133" spans="1:49" s="13" customFormat="1" x14ac:dyDescent="0.25">
      <c r="A133" s="12" t="s">
        <v>506</v>
      </c>
      <c r="D133" s="23" t="s">
        <v>532</v>
      </c>
      <c r="E133" s="13" t="s">
        <v>551</v>
      </c>
      <c r="G133" s="14">
        <v>1086</v>
      </c>
      <c r="H133" s="14">
        <v>905</v>
      </c>
      <c r="I133" s="14">
        <v>181</v>
      </c>
      <c r="J133" s="13" t="s">
        <v>35</v>
      </c>
      <c r="K133" s="13" t="s">
        <v>580</v>
      </c>
      <c r="M133" s="13" t="s">
        <v>79</v>
      </c>
      <c r="N133" s="13" t="s">
        <v>595</v>
      </c>
      <c r="O133" s="13" t="s">
        <v>614</v>
      </c>
      <c r="P133" s="13" t="s">
        <v>657</v>
      </c>
      <c r="R133" s="12" t="s">
        <v>704</v>
      </c>
      <c r="W133" s="15"/>
      <c r="Z133" s="15"/>
      <c r="AB133" s="15"/>
      <c r="AC133" s="15"/>
      <c r="AD133" s="15">
        <v>42234.587461909723</v>
      </c>
      <c r="AF133" s="15">
        <v>42229</v>
      </c>
      <c r="AG133" s="13" t="s">
        <v>749</v>
      </c>
      <c r="AH133" s="15">
        <v>42216</v>
      </c>
      <c r="AJ133" s="11" t="s">
        <v>51</v>
      </c>
      <c r="AK133" s="13" t="s">
        <v>52</v>
      </c>
      <c r="AM133" s="30">
        <f t="shared" si="4"/>
        <v>251</v>
      </c>
      <c r="AO133" s="16"/>
      <c r="AP133" s="16"/>
      <c r="AR133" s="26"/>
      <c r="AW133" s="16"/>
    </row>
    <row r="134" spans="1:49" s="13" customFormat="1" x14ac:dyDescent="0.25">
      <c r="A134" s="12" t="s">
        <v>192</v>
      </c>
      <c r="D134" s="23" t="s">
        <v>514</v>
      </c>
      <c r="E134" s="13" t="s">
        <v>193</v>
      </c>
      <c r="G134" s="14">
        <v>2404.15</v>
      </c>
      <c r="H134" s="14">
        <v>2003.46</v>
      </c>
      <c r="I134" s="14">
        <v>400.69</v>
      </c>
      <c r="J134" s="13" t="s">
        <v>35</v>
      </c>
      <c r="K134" s="13" t="s">
        <v>581</v>
      </c>
      <c r="M134" s="13" t="s">
        <v>79</v>
      </c>
      <c r="N134" s="13" t="s">
        <v>194</v>
      </c>
      <c r="O134" s="13" t="s">
        <v>195</v>
      </c>
      <c r="P134" s="13" t="s">
        <v>658</v>
      </c>
      <c r="R134" s="12" t="s">
        <v>705</v>
      </c>
      <c r="W134" s="15"/>
      <c r="Z134" s="15"/>
      <c r="AB134" s="15"/>
      <c r="AC134" s="15"/>
      <c r="AD134" s="15">
        <v>42234.600640138888</v>
      </c>
      <c r="AF134" s="15">
        <v>42229</v>
      </c>
      <c r="AG134" s="13" t="s">
        <v>750</v>
      </c>
      <c r="AH134" s="15">
        <v>42216</v>
      </c>
      <c r="AJ134" s="11" t="s">
        <v>51</v>
      </c>
      <c r="AK134" s="13" t="s">
        <v>52</v>
      </c>
      <c r="AM134" s="30">
        <f t="shared" si="4"/>
        <v>899.37</v>
      </c>
      <c r="AO134" s="16"/>
      <c r="AP134" s="16"/>
      <c r="AR134" s="26"/>
      <c r="AW134" s="16"/>
    </row>
    <row r="135" spans="1:49" s="13" customFormat="1" x14ac:dyDescent="0.25">
      <c r="A135" s="12" t="s">
        <v>327</v>
      </c>
      <c r="D135" s="23" t="s">
        <v>533</v>
      </c>
      <c r="E135" s="13" t="s">
        <v>328</v>
      </c>
      <c r="G135" s="14">
        <v>554.11</v>
      </c>
      <c r="H135" s="14">
        <v>461.76</v>
      </c>
      <c r="I135" s="14">
        <v>92.35</v>
      </c>
      <c r="J135" s="13" t="s">
        <v>35</v>
      </c>
      <c r="K135" s="13" t="s">
        <v>582</v>
      </c>
      <c r="M135" s="13" t="s">
        <v>38</v>
      </c>
      <c r="O135" s="13" t="s">
        <v>329</v>
      </c>
      <c r="P135" s="13" t="s">
        <v>659</v>
      </c>
      <c r="R135" s="12" t="s">
        <v>706</v>
      </c>
      <c r="W135" s="15"/>
      <c r="Z135" s="15"/>
      <c r="AB135" s="15"/>
      <c r="AC135" s="15"/>
      <c r="AD135" s="15">
        <v>42234.597746666666</v>
      </c>
      <c r="AF135" s="15">
        <v>42230</v>
      </c>
      <c r="AG135" s="13" t="s">
        <v>751</v>
      </c>
      <c r="AH135" s="15">
        <v>42216</v>
      </c>
      <c r="AJ135" s="11" t="s">
        <v>51</v>
      </c>
      <c r="AK135" s="13" t="s">
        <v>52</v>
      </c>
      <c r="AM135" s="30">
        <f t="shared" si="4"/>
        <v>124315.84</v>
      </c>
      <c r="AO135" s="16"/>
      <c r="AP135" s="16"/>
      <c r="AR135" s="26"/>
      <c r="AW135" s="16"/>
    </row>
    <row r="136" spans="1:49" s="13" customFormat="1" x14ac:dyDescent="0.25">
      <c r="A136" s="12" t="s">
        <v>507</v>
      </c>
      <c r="D136" s="23" t="s">
        <v>534</v>
      </c>
      <c r="E136" s="13" t="s">
        <v>552</v>
      </c>
      <c r="G136" s="14">
        <v>994.62</v>
      </c>
      <c r="H136" s="14">
        <v>828.85</v>
      </c>
      <c r="I136" s="14">
        <v>165.77</v>
      </c>
      <c r="J136" s="13" t="s">
        <v>35</v>
      </c>
      <c r="K136" s="13" t="s">
        <v>583</v>
      </c>
      <c r="M136" s="13" t="s">
        <v>79</v>
      </c>
      <c r="N136" s="13" t="s">
        <v>596</v>
      </c>
      <c r="O136" s="13" t="s">
        <v>615</v>
      </c>
      <c r="P136" s="13" t="s">
        <v>660</v>
      </c>
      <c r="R136" s="12" t="s">
        <v>707</v>
      </c>
      <c r="W136" s="15"/>
      <c r="Z136" s="15"/>
      <c r="AB136" s="15"/>
      <c r="AC136" s="15"/>
      <c r="AD136" s="15">
        <v>42234.597456203701</v>
      </c>
      <c r="AF136" s="15">
        <v>42230</v>
      </c>
      <c r="AG136" s="13" t="s">
        <v>752</v>
      </c>
      <c r="AH136" s="15">
        <v>42216</v>
      </c>
      <c r="AJ136" s="11" t="s">
        <v>51</v>
      </c>
      <c r="AK136" s="13" t="s">
        <v>52</v>
      </c>
      <c r="AM136" s="30">
        <f t="shared" si="4"/>
        <v>541.62</v>
      </c>
      <c r="AO136" s="16"/>
      <c r="AP136" s="16"/>
      <c r="AR136" s="26"/>
      <c r="AW136" s="16"/>
    </row>
    <row r="137" spans="1:49" s="13" customFormat="1" x14ac:dyDescent="0.25">
      <c r="A137" s="12" t="s">
        <v>209</v>
      </c>
      <c r="D137" s="23" t="s">
        <v>535</v>
      </c>
      <c r="E137" s="13" t="s">
        <v>210</v>
      </c>
      <c r="G137" s="14">
        <v>1565.04</v>
      </c>
      <c r="H137" s="14">
        <v>1304.2</v>
      </c>
      <c r="I137" s="14">
        <v>260.83999999999997</v>
      </c>
      <c r="J137" s="13" t="s">
        <v>35</v>
      </c>
      <c r="K137" s="13" t="s">
        <v>211</v>
      </c>
      <c r="M137" s="13" t="s">
        <v>38</v>
      </c>
      <c r="O137" s="13" t="s">
        <v>212</v>
      </c>
      <c r="P137" s="13" t="s">
        <v>661</v>
      </c>
      <c r="R137" s="12" t="s">
        <v>708</v>
      </c>
      <c r="W137" s="15"/>
      <c r="Z137" s="15"/>
      <c r="AB137" s="15"/>
      <c r="AC137" s="15"/>
      <c r="AD137" s="15">
        <v>42234.596608738422</v>
      </c>
      <c r="AF137" s="15">
        <v>42230</v>
      </c>
      <c r="AG137" s="13" t="s">
        <v>254</v>
      </c>
      <c r="AH137" s="15">
        <v>42216</v>
      </c>
      <c r="AJ137" s="11" t="s">
        <v>51</v>
      </c>
      <c r="AK137" s="13" t="s">
        <v>52</v>
      </c>
      <c r="AM137" s="30">
        <f t="shared" si="4"/>
        <v>630.44000000000005</v>
      </c>
      <c r="AO137" s="16"/>
      <c r="AP137" s="16"/>
      <c r="AR137" s="26"/>
      <c r="AW137" s="16"/>
    </row>
    <row r="138" spans="1:49" s="13" customFormat="1" x14ac:dyDescent="0.25">
      <c r="A138" s="12" t="s">
        <v>507</v>
      </c>
      <c r="D138" s="23" t="s">
        <v>534</v>
      </c>
      <c r="E138" s="13" t="s">
        <v>552</v>
      </c>
      <c r="G138" s="14">
        <v>2255.08</v>
      </c>
      <c r="H138" s="14">
        <v>1879.23</v>
      </c>
      <c r="I138" s="14">
        <v>375.85</v>
      </c>
      <c r="J138" s="13" t="s">
        <v>35</v>
      </c>
      <c r="K138" s="13" t="s">
        <v>583</v>
      </c>
      <c r="M138" s="13" t="s">
        <v>79</v>
      </c>
      <c r="N138" s="13" t="s">
        <v>596</v>
      </c>
      <c r="O138" s="13" t="s">
        <v>615</v>
      </c>
      <c r="P138" s="13" t="s">
        <v>662</v>
      </c>
      <c r="R138" s="12" t="s">
        <v>709</v>
      </c>
      <c r="W138" s="15"/>
      <c r="Z138" s="15"/>
      <c r="AB138" s="15"/>
      <c r="AC138" s="15"/>
      <c r="AD138" s="15">
        <v>42234.597487453699</v>
      </c>
      <c r="AF138" s="15">
        <v>42230</v>
      </c>
      <c r="AG138" s="13" t="s">
        <v>753</v>
      </c>
      <c r="AH138" s="15">
        <v>42216</v>
      </c>
      <c r="AJ138" s="11" t="s">
        <v>51</v>
      </c>
      <c r="AK138" s="13" t="s">
        <v>52</v>
      </c>
      <c r="AM138" s="30">
        <f t="shared" si="4"/>
        <v>541.62</v>
      </c>
      <c r="AO138" s="16"/>
      <c r="AP138" s="16"/>
      <c r="AR138" s="26"/>
      <c r="AW138" s="16"/>
    </row>
    <row r="139" spans="1:49" s="13" customFormat="1" x14ac:dyDescent="0.25">
      <c r="A139" s="12" t="s">
        <v>327</v>
      </c>
      <c r="D139" s="23" t="s">
        <v>533</v>
      </c>
      <c r="E139" s="13" t="s">
        <v>328</v>
      </c>
      <c r="G139" s="14">
        <v>252373.71</v>
      </c>
      <c r="H139" s="14">
        <v>210311.43</v>
      </c>
      <c r="I139" s="14">
        <v>42062.28</v>
      </c>
      <c r="J139" s="13" t="s">
        <v>35</v>
      </c>
      <c r="K139" s="13" t="s">
        <v>582</v>
      </c>
      <c r="M139" s="13" t="s">
        <v>38</v>
      </c>
      <c r="O139" s="13" t="s">
        <v>329</v>
      </c>
      <c r="P139" s="13" t="s">
        <v>663</v>
      </c>
      <c r="R139" s="12" t="s">
        <v>710</v>
      </c>
      <c r="W139" s="15"/>
      <c r="Z139" s="15"/>
      <c r="AB139" s="15"/>
      <c r="AC139" s="15"/>
      <c r="AD139" s="15">
        <v>42234.597752407404</v>
      </c>
      <c r="AF139" s="15">
        <v>42230</v>
      </c>
      <c r="AG139" s="13" t="s">
        <v>754</v>
      </c>
      <c r="AH139" s="15">
        <v>42216</v>
      </c>
      <c r="AJ139" s="11" t="s">
        <v>51</v>
      </c>
      <c r="AK139" s="13" t="s">
        <v>52</v>
      </c>
      <c r="AM139" s="30">
        <f t="shared" si="4"/>
        <v>124315.84</v>
      </c>
      <c r="AO139" s="16"/>
      <c r="AP139" s="16"/>
      <c r="AR139" s="26"/>
      <c r="AW139" s="16"/>
    </row>
    <row r="140" spans="1:49" x14ac:dyDescent="0.25">
      <c r="E140" s="13" t="s">
        <v>391</v>
      </c>
      <c r="F140" s="22"/>
      <c r="G140" s="22">
        <f>SUBTOTAL(9,G3:G139)</f>
        <v>2222506.6000000006</v>
      </c>
      <c r="H140" s="22">
        <f>SUBTOTAL(9,H3:H139)</f>
        <v>1852088.719999999</v>
      </c>
      <c r="I140" s="37">
        <f>SUBTOTAL(9,I3:I139)</f>
        <v>370417.88</v>
      </c>
    </row>
    <row r="142" spans="1:49" x14ac:dyDescent="0.25">
      <c r="I142">
        <v>370503.08999999991</v>
      </c>
      <c r="J142">
        <v>370203.08999999991</v>
      </c>
    </row>
    <row r="144" spans="1:49" x14ac:dyDescent="0.25">
      <c r="E144" t="s">
        <v>755</v>
      </c>
      <c r="I144" s="21">
        <f>I140-I142</f>
        <v>-85.209999999904539</v>
      </c>
    </row>
    <row r="145" spans="5:11" x14ac:dyDescent="0.25">
      <c r="J145" t="s">
        <v>756</v>
      </c>
    </row>
    <row r="146" spans="5:11" x14ac:dyDescent="0.25">
      <c r="E146" t="s">
        <v>486</v>
      </c>
      <c r="I146" s="36">
        <f>SUMIFS($I$3:$I$18268,$AH$3:$AH$18268,"&gt;=01.03.15",$AH$3:$AH$18268,"&lt;=31.03.15")</f>
        <v>874.67000000000007</v>
      </c>
      <c r="J146" s="38">
        <v>874.67000000000007</v>
      </c>
      <c r="K146" s="21">
        <f t="shared" ref="K146:K150" si="5">I146-J146</f>
        <v>0</v>
      </c>
    </row>
    <row r="147" spans="5:11" x14ac:dyDescent="0.25">
      <c r="E147" t="s">
        <v>487</v>
      </c>
      <c r="I147" s="36">
        <f>SUMIFS($I$3:$I$18268,$AH$3:$AH$18268,"&gt;=01.04.15",$AH$3:$AH$18268,"&lt;=30.04.15")</f>
        <v>10200.52</v>
      </c>
      <c r="J147" s="38">
        <v>10200.52</v>
      </c>
      <c r="K147" s="21">
        <f t="shared" si="5"/>
        <v>0</v>
      </c>
    </row>
    <row r="148" spans="5:11" x14ac:dyDescent="0.25">
      <c r="E148" t="s">
        <v>488</v>
      </c>
      <c r="I148" s="36">
        <f>SUMIFS($I$3:$I$18268,$AH$3:$AH$18268,"&gt;=01.05.15",$AH$3:$AH$18268,"&lt;=31.05.15")</f>
        <v>2242.15</v>
      </c>
      <c r="J148" s="38">
        <v>2242.15</v>
      </c>
      <c r="K148" s="21">
        <f t="shared" si="5"/>
        <v>0</v>
      </c>
    </row>
    <row r="149" spans="5:11" x14ac:dyDescent="0.25">
      <c r="E149" t="s">
        <v>489</v>
      </c>
      <c r="I149" s="36">
        <f>SUMIFS($I$3:$I$18268,$AH$3:$AH$18268,"&gt;=01.06.15",$AH$3:$AH$18268,"&lt;=30.06.15")</f>
        <v>142715.78000000003</v>
      </c>
      <c r="J149" s="38">
        <v>142800.99</v>
      </c>
      <c r="K149" s="21">
        <f>I149-J149</f>
        <v>-85.209999999962747</v>
      </c>
    </row>
    <row r="150" spans="5:11" x14ac:dyDescent="0.25">
      <c r="E150" t="s">
        <v>490</v>
      </c>
      <c r="I150" s="36">
        <f>SUMIFS($I$3:$I$18268,$AH$3:$AH$18268,"&gt;=01.07.15",$AH$3:$AH$18268,"&lt;=31.07.15")</f>
        <v>214384.76</v>
      </c>
      <c r="J150" s="38">
        <v>214384.75999999998</v>
      </c>
      <c r="K150" s="21">
        <f t="shared" si="5"/>
        <v>0</v>
      </c>
    </row>
    <row r="152" spans="5:11" x14ac:dyDescent="0.25">
      <c r="I152" s="36">
        <f>SUM(I146:I151)</f>
        <v>370417.88</v>
      </c>
      <c r="J152" s="36">
        <f>SUM(J146:J151)</f>
        <v>370503.08999999997</v>
      </c>
      <c r="K152" s="21">
        <f>SUM(K146:K151)</f>
        <v>-85.209999999962747</v>
      </c>
    </row>
    <row r="154" spans="5:11" x14ac:dyDescent="0.25">
      <c r="I154" s="21">
        <f>I140-I152</f>
        <v>0</v>
      </c>
    </row>
    <row r="161" spans="1:49" s="10" customFormat="1" x14ac:dyDescent="0.25">
      <c r="A161" s="6" t="s">
        <v>56</v>
      </c>
      <c r="B161" s="7"/>
      <c r="C161" s="7"/>
      <c r="D161" s="6" t="s">
        <v>57</v>
      </c>
      <c r="E161" s="7" t="s">
        <v>58</v>
      </c>
      <c r="F161" s="7"/>
      <c r="G161" s="8">
        <v>349.06</v>
      </c>
      <c r="H161" s="8">
        <v>290.88</v>
      </c>
      <c r="I161" s="8">
        <v>58.18</v>
      </c>
      <c r="J161" s="7" t="s">
        <v>35</v>
      </c>
      <c r="K161" s="7">
        <v>150</v>
      </c>
      <c r="L161" s="7" t="s">
        <v>37</v>
      </c>
      <c r="M161" s="7" t="s">
        <v>38</v>
      </c>
      <c r="N161" s="7"/>
      <c r="O161" s="7" t="s">
        <v>59</v>
      </c>
      <c r="P161" s="7" t="s">
        <v>60</v>
      </c>
      <c r="Q161" s="7" t="s">
        <v>42</v>
      </c>
      <c r="R161" s="6" t="s">
        <v>61</v>
      </c>
      <c r="S161" s="7" t="s">
        <v>44</v>
      </c>
      <c r="T161" s="7" t="s">
        <v>45</v>
      </c>
      <c r="U161" s="7" t="s">
        <v>46</v>
      </c>
      <c r="V161" s="7"/>
      <c r="W161" s="7"/>
      <c r="X161" s="7" t="s">
        <v>47</v>
      </c>
      <c r="Y161" s="7" t="s">
        <v>55</v>
      </c>
      <c r="Z161" s="7"/>
      <c r="AA161" s="7"/>
      <c r="AB161" s="7"/>
      <c r="AC161" s="9">
        <v>42103.858946759261</v>
      </c>
      <c r="AD161" s="9">
        <v>42103.858946759261</v>
      </c>
      <c r="AE161" s="7" t="s">
        <v>49</v>
      </c>
      <c r="AF161" s="9">
        <v>42103</v>
      </c>
      <c r="AG161" s="7">
        <v>35620</v>
      </c>
      <c r="AH161" s="9"/>
      <c r="AI161" s="10" t="s">
        <v>51</v>
      </c>
      <c r="AJ161" s="11" t="s">
        <v>51</v>
      </c>
      <c r="AK161" s="13"/>
      <c r="AM161" s="30">
        <f>SUMIF($D$3:$D$18362,$D161,I$3:I$18363)</f>
        <v>187.51000000000002</v>
      </c>
      <c r="AO161" s="9">
        <v>42094</v>
      </c>
      <c r="AS161" s="7"/>
      <c r="AU161" s="7"/>
    </row>
    <row r="162" spans="1:49" s="10" customFormat="1" x14ac:dyDescent="0.25">
      <c r="A162" s="31" t="s">
        <v>56</v>
      </c>
      <c r="D162" s="31" t="s">
        <v>57</v>
      </c>
      <c r="E162" s="10" t="s">
        <v>58</v>
      </c>
      <c r="G162" s="32">
        <v>269.76</v>
      </c>
      <c r="H162" s="32">
        <v>224.8</v>
      </c>
      <c r="I162" s="32">
        <v>44.96</v>
      </c>
      <c r="J162" s="10" t="s">
        <v>35</v>
      </c>
      <c r="K162" s="10" t="s">
        <v>62</v>
      </c>
      <c r="L162" s="10" t="s">
        <v>37</v>
      </c>
      <c r="M162" s="10" t="s">
        <v>38</v>
      </c>
      <c r="O162" s="10" t="s">
        <v>59</v>
      </c>
      <c r="P162" s="10" t="s">
        <v>63</v>
      </c>
      <c r="Q162" s="10" t="s">
        <v>42</v>
      </c>
      <c r="R162" s="31" t="s">
        <v>64</v>
      </c>
      <c r="S162" s="10" t="s">
        <v>44</v>
      </c>
      <c r="T162" s="10" t="s">
        <v>45</v>
      </c>
      <c r="U162" s="10" t="s">
        <v>46</v>
      </c>
      <c r="W162" s="33"/>
      <c r="X162" s="10" t="s">
        <v>47</v>
      </c>
      <c r="Y162" s="10" t="s">
        <v>55</v>
      </c>
      <c r="Z162" s="33"/>
      <c r="AB162" s="33">
        <v>42138.893765034722</v>
      </c>
      <c r="AD162" s="33">
        <v>42138.893768124995</v>
      </c>
      <c r="AE162" s="10" t="s">
        <v>49</v>
      </c>
      <c r="AF162" s="33">
        <v>42137</v>
      </c>
      <c r="AG162" s="10" t="s">
        <v>65</v>
      </c>
      <c r="AH162" s="33"/>
      <c r="AI162" s="10" t="s">
        <v>51</v>
      </c>
      <c r="AJ162" s="10" t="s">
        <v>51</v>
      </c>
      <c r="AM162" s="34">
        <f>SUMIF($D$3:$D$18362,$D162,I$3:I$18363)</f>
        <v>187.51000000000002</v>
      </c>
      <c r="AO162" s="33">
        <v>42124</v>
      </c>
    </row>
    <row r="164" spans="1:49" s="13" customFormat="1" x14ac:dyDescent="0.25">
      <c r="A164" s="12" t="str">
        <f>IFERROR(INDEX('Лист1 (2)'!$A3:$BJ3,MATCH(A$2,'Лист1 (2)'!$A$2:$BJ$2,)),"")</f>
        <v>1111111111</v>
      </c>
      <c r="B164" s="13">
        <f>IFERROR(INDEX('Лист1 (2)'!$A3:$BJ3,MATCH(B$2,'Лист1 (2)'!$A$2:$BJ$2,)),"")</f>
        <v>0</v>
      </c>
      <c r="C164" s="13">
        <f>IFERROR(INDEX('Лист1 (2)'!$A3:$BJ3,MATCH(C$2,'Лист1 (2)'!$A$2:$BJ$2,)),"")</f>
        <v>0</v>
      </c>
      <c r="D164" s="23" t="str">
        <f>IFERROR(INDEX('Лист1 (2)'!$A3:$BJ3,MATCH(D$2,'Лист1 (2)'!$A$2:$BJ$2,)),"")</f>
        <v>11111111</v>
      </c>
      <c r="E164" s="13" t="str">
        <f>IFERROR(INDEX('Лист1 (2)'!$A3:$BJ3,MATCH(E$2,'Лист1 (2)'!$A$2:$BJ$2,)),"")</f>
        <v>Вася</v>
      </c>
      <c r="F164" s="13" t="str">
        <f>IFERROR(INDEX('Лист1 (2)'!$A3:$BJ3,MATCH(F$2,'Лист1 (2)'!$A$2:$BJ$2,)),"")</f>
        <v/>
      </c>
      <c r="G164" s="14">
        <f>IFERROR(INDEX('Лист1 (2)'!$A3:$BJ3,MATCH(G$2,'Лист1 (2)'!$A$2:$BJ$2,)),"")</f>
        <v>1500</v>
      </c>
      <c r="H164" s="14">
        <f>IFERROR(INDEX('Лист1 (2)'!$A3:$BJ3,MATCH(H$2,'Лист1 (2)'!$A$2:$BJ$2,)),"")</f>
        <v>1250</v>
      </c>
      <c r="I164" s="14">
        <f>IFERROR(INDEX('Лист1 (2)'!$A3:$BJ3,MATCH(I$2,'Лист1 (2)'!$A$2:$BJ$2,)),"")</f>
        <v>250</v>
      </c>
      <c r="J164" s="13" t="str">
        <f>IFERROR(INDEX('Лист1 (2)'!$A3:$BJ3,MATCH(J$2,'Лист1 (2)'!$A$2:$BJ$2,)),"")</f>
        <v>//</v>
      </c>
      <c r="K164" s="13">
        <f>IFERROR(INDEX('Лист1 (2)'!$A3:$BJ3,MATCH(K$2,'Лист1 (2)'!$A$2:$BJ$2,)),"")</f>
        <v>1</v>
      </c>
      <c r="L164" s="13" t="str">
        <f>IFERROR(INDEX('Лист1 (2)'!$A3:$BJ3,MATCH(L$2,'Лист1 (2)'!$A$2:$BJ$2,)),"")</f>
        <v>Зареєстровано в ЄРПН</v>
      </c>
      <c r="M164" s="13" t="str">
        <f>IFERROR(INDEX('Лист1 (2)'!$A3:$BJ3,MATCH(M$2,'Лист1 (2)'!$A$2:$BJ$2,)),"")</f>
        <v>ЄРПН</v>
      </c>
      <c r="N164" s="13" t="str">
        <f>IFERROR(INDEX('Лист1 (2)'!$A3:$BJ3,MATCH(N$2,'Лист1 (2)'!$A$2:$BJ$2,)),"")</f>
        <v>Иванов</v>
      </c>
      <c r="O164" s="13" t="str">
        <f>IFERROR(INDEX('Лист1 (2)'!$A3:$BJ3,MATCH(O$2,'Лист1 (2)'!$A$2:$BJ$2,)),"")</f>
        <v>Иванов</v>
      </c>
      <c r="P164" s="13" t="str">
        <f>IFERROR(INDEX('Лист1 (2)'!$A3:$BJ3,MATCH(P$2,'Лист1 (2)'!$A$2:$BJ$2,)),"")</f>
        <v>Вася</v>
      </c>
      <c r="Q164" s="13" t="str">
        <f>IFERROR(INDEX('Лист1 (2)'!$A3:$BJ3,MATCH(Q$2,'Лист1 (2)'!$A$2:$BJ$2,)),"")</f>
        <v>Відсутній</v>
      </c>
      <c r="R164" s="12" t="str">
        <f>IFERROR(INDEX('Лист1 (2)'!$A3:$BJ3,MATCH(R$2,'Лист1 (2)'!$A$2:$BJ$2,)),"")</f>
        <v>1111111111</v>
      </c>
      <c r="S164" s="13" t="str">
        <f>IFERROR(INDEX('Лист1 (2)'!$A3:$BJ3,MATCH(S$2,'Лист1 (2)'!$A$2:$BJ$2,)),"")</f>
        <v xml:space="preserve">Вхідний </v>
      </c>
      <c r="T164" s="13" t="str">
        <f>IFERROR(INDEX('Лист1 (2)'!$A3:$BJ3,MATCH(T$2,'Лист1 (2)'!$A$2:$BJ$2,)),"")</f>
        <v>J1201007</v>
      </c>
      <c r="U164" s="13" t="str">
        <f>IFERROR(INDEX('Лист1 (2)'!$A3:$BJ3,MATCH(U$2,'Лист1 (2)'!$A$2:$BJ$2,)),"")</f>
        <v>Так</v>
      </c>
      <c r="V164" s="13">
        <f>IFERROR(INDEX('Лист1 (2)'!$A3:$BJ3,MATCH(V$2,'Лист1 (2)'!$A$2:$BJ$2,)),"")</f>
        <v>0</v>
      </c>
      <c r="W164" s="15">
        <f>IFERROR(INDEX('Лист1 (2)'!$A3:$BJ3,MATCH(W$2,'Лист1 (2)'!$A$2:$BJ$2,)),"")</f>
        <v>0</v>
      </c>
      <c r="X164" s="13" t="str">
        <f>IFERROR(INDEX('Лист1 (2)'!$A3:$BJ3,MATCH(X$2,'Лист1 (2)'!$A$2:$BJ$2,)),"")</f>
        <v>✔</v>
      </c>
      <c r="Y164" s="13" t="str">
        <f>IFERROR(INDEX('Лист1 (2)'!$A3:$BJ3,MATCH(Y$2,'Лист1 (2)'!$A$2:$BJ$2,)),"")</f>
        <v>иванов</v>
      </c>
      <c r="Z164" s="15">
        <f>IFERROR(INDEX('Лист1 (2)'!$A3:$BJ3,MATCH(Z$2,'Лист1 (2)'!$A$2:$BJ$2,)),"")</f>
        <v>0</v>
      </c>
      <c r="AA164" s="13">
        <f>IFERROR(INDEX('Лист1 (2)'!$A3:$BJ3,MATCH(AA$2,'Лист1 (2)'!$A$2:$BJ$2,)),"")</f>
        <v>0</v>
      </c>
      <c r="AB164" s="15">
        <f>IFERROR(INDEX('Лист1 (2)'!$A3:$BJ3,MATCH(AB$2,'Лист1 (2)'!$A$2:$BJ$2,)),"")</f>
        <v>0</v>
      </c>
      <c r="AC164" s="15">
        <f>IFERROR(INDEX('Лист1 (2)'!$A3:$BJ3,MATCH(AC$2,'Лист1 (2)'!$A$2:$BJ$2,)),"")</f>
        <v>42005</v>
      </c>
      <c r="AD164" s="15">
        <f>IFERROR(INDEX('Лист1 (2)'!$A3:$BJ3,MATCH(AD$2,'Лист1 (2)'!$A$2:$BJ$2,)),"")</f>
        <v>42005</v>
      </c>
      <c r="AE164" s="13" t="str">
        <f>IFERROR(INDEX('Лист1 (2)'!$A3:$BJ3,MATCH(AE$2,'Лист1 (2)'!$A$2:$BJ$2,)),"")</f>
        <v>Податкова накладна</v>
      </c>
      <c r="AF164" s="15">
        <f>IFERROR(INDEX('Лист1 (2)'!$A3:$BJ3,MATCH(AF$2,'Лист1 (2)'!$A$2:$BJ$2,)),"")</f>
        <v>42005</v>
      </c>
      <c r="AG164" s="13">
        <f>IFERROR(INDEX('Лист1 (2)'!$A3:$BJ3,MATCH(AG$2,'Лист1 (2)'!$A$2:$BJ$2,)),"")</f>
        <v>1</v>
      </c>
      <c r="AH164" s="15">
        <f>IFERROR(INDEX('Лист1 (2)'!$A3:$BJ3,MATCH(AH$2,'Лист1 (2)'!$A$2:$BJ$2,)),"")</f>
        <v>42005</v>
      </c>
      <c r="AI164" s="15" t="str">
        <f>IFERROR(INDEX('Лист1 (2)'!$A3:$BJ3,MATCH(AI$2,'Лист1 (2)'!$A$2:$BJ$2,)),"")</f>
        <v/>
      </c>
      <c r="AJ164" s="15" t="str">
        <f>IFERROR(INDEX('Лист1 (2)'!$A3:$BJ3,MATCH(AJ$2,'Лист1 (2)'!$A$2:$BJ$2,)),"")</f>
        <v/>
      </c>
      <c r="AK164" s="15" t="str">
        <f>IFERROR(INDEX('Лист1 (2)'!$A3:$BJ3,MATCH(AK$2,'Лист1 (2)'!$A$2:$BJ$2,)),"")</f>
        <v/>
      </c>
      <c r="AL164" s="15" t="str">
        <f>IFERROR(INDEX('Лист1 (2)'!$A3:$BJ3,MATCH(AL$2,'Лист1 (2)'!$A$2:$BJ$2,)),"")</f>
        <v/>
      </c>
      <c r="AM164" s="15" t="str">
        <f>IFERROR(INDEX('Лист1 (2)'!$A3:$BJ3,MATCH(AM$2,'Лист1 (2)'!$A$2:$BJ$2,)),"")</f>
        <v/>
      </c>
      <c r="AN164" s="15" t="str">
        <f>IFERROR(INDEX('Лист1 (2)'!$A3:$BJ3,MATCH(AN$2,'Лист1 (2)'!$A$2:$BJ$2,)),"")</f>
        <v/>
      </c>
      <c r="AO164" s="15" t="str">
        <f>IFERROR(INDEX('Лист1 (2)'!$A3:$BJ3,MATCH(AO$2,'Лист1 (2)'!$A$2:$BJ$2,)),"")</f>
        <v/>
      </c>
      <c r="AP164" s="15" t="str">
        <f>IFERROR(INDEX('Лист1 (2)'!$A3:$BJ3,MATCH(AP$2,'Лист1 (2)'!$A$2:$BJ$2,)),"")</f>
        <v/>
      </c>
      <c r="AQ164" s="15" t="str">
        <f>IFERROR(INDEX('Лист1 (2)'!$A3:$BJ3,MATCH(AQ$2,'Лист1 (2)'!$A$2:$BJ$2,)),"")</f>
        <v/>
      </c>
      <c r="AR164" s="15" t="str">
        <f>IFERROR(INDEX('Лист1 (2)'!$A3:$BJ3,MATCH(AR$2,'Лист1 (2)'!$A$2:$BJ$2,)),"")</f>
        <v/>
      </c>
      <c r="AW164" s="16"/>
    </row>
  </sheetData>
  <autoFilter ref="A2:BN139"/>
  <conditionalFormatting sqref="R5:R8">
    <cfRule type="duplicateValues" dxfId="27" priority="33" stopIfTrue="1"/>
  </conditionalFormatting>
  <conditionalFormatting sqref="R8">
    <cfRule type="duplicateValues" dxfId="26" priority="31" stopIfTrue="1"/>
  </conditionalFormatting>
  <conditionalFormatting sqref="AG8">
    <cfRule type="duplicateValues" dxfId="25" priority="32" stopIfTrue="1"/>
  </conditionalFormatting>
  <conditionalFormatting sqref="R9:R10">
    <cfRule type="duplicateValues" dxfId="24" priority="30"/>
  </conditionalFormatting>
  <conditionalFormatting sqref="R10">
    <cfRule type="duplicateValues" dxfId="23" priority="29" stopIfTrue="1"/>
  </conditionalFormatting>
  <conditionalFormatting sqref="R54">
    <cfRule type="duplicateValues" dxfId="22" priority="24" stopIfTrue="1"/>
  </conditionalFormatting>
  <conditionalFormatting sqref="R54">
    <cfRule type="duplicateValues" dxfId="21" priority="23" stopIfTrue="1"/>
  </conditionalFormatting>
  <conditionalFormatting sqref="S55">
    <cfRule type="duplicateValues" dxfId="20" priority="18" stopIfTrue="1"/>
  </conditionalFormatting>
  <conditionalFormatting sqref="S55">
    <cfRule type="duplicateValues" dxfId="19" priority="17" stopIfTrue="1"/>
  </conditionalFormatting>
  <conditionalFormatting sqref="R69:R70">
    <cfRule type="duplicateValues" dxfId="18" priority="14" stopIfTrue="1"/>
  </conditionalFormatting>
  <conditionalFormatting sqref="R69:R70">
    <cfRule type="duplicateValues" dxfId="17" priority="15" stopIfTrue="1"/>
  </conditionalFormatting>
  <conditionalFormatting sqref="AG69:AG70">
    <cfRule type="duplicateValues" dxfId="16" priority="16" stopIfTrue="1"/>
  </conditionalFormatting>
  <conditionalFormatting sqref="R71:R76">
    <cfRule type="duplicateValues" dxfId="15" priority="11" stopIfTrue="1"/>
  </conditionalFormatting>
  <conditionalFormatting sqref="R71:R76">
    <cfRule type="duplicateValues" dxfId="14" priority="12" stopIfTrue="1"/>
  </conditionalFormatting>
  <conditionalFormatting sqref="R68">
    <cfRule type="duplicateValues" dxfId="13" priority="8" stopIfTrue="1"/>
  </conditionalFormatting>
  <conditionalFormatting sqref="R68">
    <cfRule type="duplicateValues" dxfId="12" priority="9" stopIfTrue="1"/>
  </conditionalFormatting>
  <conditionalFormatting sqref="AG68">
    <cfRule type="duplicateValues" dxfId="11" priority="10" stopIfTrue="1"/>
  </conditionalFormatting>
  <conditionalFormatting sqref="R162">
    <cfRule type="duplicateValues" dxfId="10" priority="7" stopIfTrue="1"/>
  </conditionalFormatting>
  <conditionalFormatting sqref="R162">
    <cfRule type="duplicateValues" dxfId="9" priority="5" stopIfTrue="1"/>
  </conditionalFormatting>
  <conditionalFormatting sqref="AG162">
    <cfRule type="duplicateValues" dxfId="8" priority="6" stopIfTrue="1"/>
  </conditionalFormatting>
  <conditionalFormatting sqref="R83:R84">
    <cfRule type="duplicateValues" dxfId="7" priority="3" stopIfTrue="1"/>
  </conditionalFormatting>
  <conditionalFormatting sqref="R83:R84">
    <cfRule type="duplicateValues" dxfId="6" priority="4" stopIfTrue="1"/>
  </conditionalFormatting>
  <conditionalFormatting sqref="R85:R139 R56:R67 R11:R53 S77:S82">
    <cfRule type="duplicateValues" dxfId="5" priority="49" stopIfTrue="1"/>
  </conditionalFormatting>
  <conditionalFormatting sqref="R85:R139 R42:R53 R56:R67 S77:S82">
    <cfRule type="duplicateValues" dxfId="4" priority="53" stopIfTrue="1"/>
  </conditionalFormatting>
  <conditionalFormatting sqref="R164">
    <cfRule type="duplicateValues" dxfId="3" priority="1" stopIfTrue="1"/>
  </conditionalFormatting>
  <conditionalFormatting sqref="R164">
    <cfRule type="duplicateValues" dxfId="1" priority="2" stopIfTrue="1"/>
  </conditionalFormatting>
  <pageMargins left="0.31496062992125984" right="0.11811023622047245" top="0" bottom="0" header="0.31496062992125984" footer="0.31496062992125984"/>
  <pageSetup paperSize="9" scale="65" orientation="landscape" r:id="rId1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 (2)</vt:lpstr>
      <vt:lpstr>Лист1</vt:lpstr>
      <vt:lpstr>Лист1!Область_печати</vt:lpstr>
      <vt:lpstr>'Лист1 (2)'!Область_печати</vt:lpstr>
    </vt:vector>
  </TitlesOfParts>
  <Company>ГОК Укрмеханобр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Овсиенко</dc:creator>
  <cp:lastModifiedBy>_Boroda_</cp:lastModifiedBy>
  <cp:lastPrinted>2015-08-27T12:29:10Z</cp:lastPrinted>
  <dcterms:created xsi:type="dcterms:W3CDTF">2015-08-10T12:35:50Z</dcterms:created>
  <dcterms:modified xsi:type="dcterms:W3CDTF">2015-09-10T11:49:37Z</dcterms:modified>
</cp:coreProperties>
</file>