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17235" windowHeight="12075"/>
  </bookViews>
  <sheets>
    <sheet name="KPI фин.директор" sheetId="1" r:id="rId1"/>
    <sheet name="Лист1" sheetId="4" r:id="rId2"/>
  </sheets>
  <calcPr calcId="145621"/>
</workbook>
</file>

<file path=xl/calcChain.xml><?xml version="1.0" encoding="utf-8"?>
<calcChain xmlns="http://schemas.openxmlformats.org/spreadsheetml/2006/main">
  <c r="G11" i="1" l="1"/>
  <c r="P11" i="1" s="1"/>
  <c r="Q11" i="1" s="1"/>
  <c r="P10" i="1"/>
  <c r="G10" i="1"/>
  <c r="G13" i="1"/>
  <c r="P13" i="1" s="1"/>
  <c r="Q13" i="1" s="1"/>
  <c r="E17" i="4"/>
  <c r="E16" i="4"/>
  <c r="E15" i="4"/>
  <c r="E14" i="4"/>
  <c r="E13" i="4"/>
  <c r="E12" i="4"/>
  <c r="E11" i="4"/>
  <c r="E10" i="4"/>
  <c r="E8" i="4"/>
  <c r="G14" i="1"/>
  <c r="P14" i="1" s="1"/>
  <c r="Q14" i="1" s="1"/>
  <c r="G12" i="1"/>
  <c r="P12" i="1" s="1"/>
  <c r="Q12" i="1" s="1"/>
  <c r="G9" i="1"/>
  <c r="P9" i="1" s="1"/>
  <c r="Q9" i="1" s="1"/>
  <c r="G8" i="1"/>
  <c r="P8" i="1" s="1"/>
  <c r="Q8" i="1" s="1"/>
  <c r="G7" i="1"/>
  <c r="P7" i="1" s="1"/>
  <c r="Q7" i="1" s="1"/>
  <c r="Q15" i="1" s="1"/>
  <c r="Q10" i="1" l="1"/>
</calcChain>
</file>

<file path=xl/comments1.xml><?xml version="1.0" encoding="utf-8"?>
<comments xmlns="http://schemas.openxmlformats.org/spreadsheetml/2006/main">
  <authors>
    <author>Александр Б. Наринян</author>
  </authors>
  <commentList>
    <comment ref="H7" authorId="0">
      <text>
        <r>
          <rPr>
            <b/>
            <sz val="9"/>
            <color indexed="81"/>
            <rFont val="Tahoma"/>
            <family val="2"/>
            <charset val="204"/>
          </rPr>
          <t>Александр Б. Наринян:</t>
        </r>
        <r>
          <rPr>
            <sz val="9"/>
            <color indexed="81"/>
            <rFont val="Tahoma"/>
            <family val="2"/>
            <charset val="204"/>
          </rPr>
          <t xml:space="preserve">
Меннее 70% бонус не выплачивается</t>
        </r>
      </text>
    </comment>
    <comment ref="C10" authorId="0">
      <text>
        <r>
          <rPr>
            <b/>
            <sz val="9"/>
            <color indexed="81"/>
            <rFont val="Tahoma"/>
            <family val="2"/>
            <charset val="204"/>
          </rPr>
          <t>Александр Б. Наринян:</t>
        </r>
        <r>
          <rPr>
            <sz val="9"/>
            <color indexed="81"/>
            <rFont val="Tahoma"/>
            <family val="2"/>
            <charset val="204"/>
          </rPr>
          <t xml:space="preserve">
Может быть демотиватором(уменьшать размер бонуса общего)</t>
        </r>
      </text>
    </comment>
    <comment ref="D10" authorId="0">
      <text>
        <r>
          <rPr>
            <b/>
            <sz val="9"/>
            <color indexed="81"/>
            <rFont val="Tahoma"/>
            <family val="2"/>
            <charset val="204"/>
          </rPr>
          <t>Александр Б. Наринян:</t>
        </r>
        <r>
          <rPr>
            <sz val="9"/>
            <color indexed="81"/>
            <rFont val="Tahoma"/>
            <family val="2"/>
            <charset val="204"/>
          </rPr>
          <t xml:space="preserve">
Пример : 
сегодня день оплаты, а денег нет, т.е.мне нужно срочно каким-то образом покрыть разрыв, если к примеру в течении 7 дней не произвели платежи нашим поставщикам,а на 8-й день оплатили, кассовый разрыв закрылся, соответственно кассовый разрыв длился 7 дней.</t>
        </r>
      </text>
    </comment>
    <comment ref="E10" authorId="0">
      <text>
        <r>
          <rPr>
            <b/>
            <sz val="9"/>
            <color indexed="81"/>
            <rFont val="Tahoma"/>
            <family val="2"/>
            <charset val="204"/>
          </rPr>
          <t>Александр Б. Наринян:</t>
        </r>
        <r>
          <rPr>
            <sz val="9"/>
            <color indexed="81"/>
            <rFont val="Tahoma"/>
            <family val="2"/>
            <charset val="204"/>
          </rPr>
          <t xml:space="preserve">
Дни</t>
        </r>
      </text>
    </comment>
    <comment ref="F10" authorId="0">
      <text>
        <r>
          <rPr>
            <b/>
            <sz val="9"/>
            <color indexed="81"/>
            <rFont val="Tahoma"/>
            <family val="2"/>
            <charset val="204"/>
          </rPr>
          <t>Александр Б. Наринян:</t>
        </r>
        <r>
          <rPr>
            <sz val="9"/>
            <color indexed="81"/>
            <rFont val="Tahoma"/>
            <family val="2"/>
            <charset val="204"/>
          </rPr>
          <t xml:space="preserve">
Кол-во дней факт.разрывов</t>
        </r>
      </text>
    </comment>
    <comment ref="H10" authorId="0">
      <text>
        <r>
          <rPr>
            <b/>
            <sz val="9"/>
            <color indexed="81"/>
            <rFont val="Tahoma"/>
            <family val="2"/>
            <charset val="204"/>
          </rPr>
          <t>Александр Б. Наринян:</t>
        </r>
        <r>
          <rPr>
            <sz val="9"/>
            <color indexed="81"/>
            <rFont val="Tahoma"/>
            <family val="2"/>
            <charset val="204"/>
          </rPr>
          <t xml:space="preserve">
Более 30 дней демотиватор бонус -12%</t>
        </r>
      </text>
    </comment>
    <comment ref="I10" authorId="0">
      <text>
        <r>
          <rPr>
            <b/>
            <sz val="9"/>
            <color indexed="81"/>
            <rFont val="Tahoma"/>
            <family val="2"/>
            <charset val="204"/>
          </rPr>
          <t>Александр Б. Наринян:</t>
        </r>
        <r>
          <rPr>
            <sz val="9"/>
            <color indexed="81"/>
            <rFont val="Tahoma"/>
            <family val="2"/>
            <charset val="204"/>
          </rPr>
          <t xml:space="preserve">
От 29 до 15 дней демотиватор бонус -10%</t>
        </r>
      </text>
    </comment>
    <comment ref="K10" authorId="0">
      <text>
        <r>
          <rPr>
            <b/>
            <sz val="9"/>
            <color indexed="81"/>
            <rFont val="Tahoma"/>
            <family val="2"/>
            <charset val="204"/>
          </rPr>
          <t>Александр Б. Наринян:</t>
        </r>
        <r>
          <rPr>
            <sz val="9"/>
            <color indexed="81"/>
            <rFont val="Tahoma"/>
            <family val="2"/>
            <charset val="204"/>
          </rPr>
          <t xml:space="preserve">
От 15 до 1 дней демотиватор бонус -5%</t>
        </r>
      </text>
    </comment>
    <comment ref="M10" authorId="0">
      <text>
        <r>
          <rPr>
            <b/>
            <sz val="9"/>
            <color indexed="81"/>
            <rFont val="Tahoma"/>
            <family val="2"/>
            <charset val="204"/>
          </rPr>
          <t>Александр Б. Наринян:</t>
        </r>
        <r>
          <rPr>
            <sz val="9"/>
            <color indexed="81"/>
            <rFont val="Tahoma"/>
            <family val="2"/>
            <charset val="204"/>
          </rPr>
          <t xml:space="preserve">
1 день разрыв, мотиватор бонус 20%</t>
        </r>
      </text>
    </comment>
    <comment ref="H11" authorId="0">
      <text>
        <r>
          <rPr>
            <b/>
            <sz val="9"/>
            <color indexed="81"/>
            <rFont val="Tahoma"/>
            <family val="2"/>
            <charset val="204"/>
          </rPr>
          <t>Александр Б. Наринян:</t>
        </r>
        <r>
          <rPr>
            <sz val="9"/>
            <color indexed="81"/>
            <rFont val="Tahoma"/>
            <family val="2"/>
            <charset val="204"/>
          </rPr>
          <t xml:space="preserve">
Более 15 дней демотиватор бонус -12%</t>
        </r>
      </text>
    </comment>
    <comment ref="I11" authorId="0">
      <text>
        <r>
          <rPr>
            <b/>
            <sz val="9"/>
            <color indexed="81"/>
            <rFont val="Tahoma"/>
            <family val="2"/>
            <charset val="204"/>
          </rPr>
          <t>Александр Б. Наринян:</t>
        </r>
        <r>
          <rPr>
            <sz val="9"/>
            <color indexed="81"/>
            <rFont val="Tahoma"/>
            <family val="2"/>
            <charset val="204"/>
          </rPr>
          <t xml:space="preserve">
До 15-го числа</t>
        </r>
      </text>
    </comment>
    <comment ref="K11" authorId="0">
      <text>
        <r>
          <rPr>
            <b/>
            <sz val="9"/>
            <color indexed="81"/>
            <rFont val="Tahoma"/>
            <family val="2"/>
            <charset val="204"/>
          </rPr>
          <t>Александр Б. Наринян:</t>
        </r>
        <r>
          <rPr>
            <sz val="9"/>
            <color indexed="81"/>
            <rFont val="Tahoma"/>
            <family val="2"/>
            <charset val="204"/>
          </rPr>
          <t xml:space="preserve">
До 10-го числа</t>
        </r>
      </text>
    </comment>
    <comment ref="M11" authorId="0">
      <text>
        <r>
          <rPr>
            <b/>
            <sz val="9"/>
            <color indexed="81"/>
            <rFont val="Tahoma"/>
            <family val="2"/>
            <charset val="204"/>
          </rPr>
          <t>Александр Б. Наринян:</t>
        </r>
        <r>
          <rPr>
            <sz val="9"/>
            <color indexed="81"/>
            <rFont val="Tahoma"/>
            <family val="2"/>
            <charset val="204"/>
          </rPr>
          <t xml:space="preserve">
До 5-го числа</t>
        </r>
      </text>
    </comment>
  </commentList>
</comments>
</file>

<file path=xl/sharedStrings.xml><?xml version="1.0" encoding="utf-8"?>
<sst xmlns="http://schemas.openxmlformats.org/spreadsheetml/2006/main" count="52" uniqueCount="39">
  <si>
    <t>Образец расчета бонуса фин.директора по KPI</t>
  </si>
  <si>
    <t>Соответственно для достижения этих KPI, нужна возможность управлять бухгалтерией и т.д.</t>
  </si>
  <si>
    <t>Поставленная задача</t>
  </si>
  <si>
    <t>Показатель</t>
  </si>
  <si>
    <t>Плановое значение</t>
  </si>
  <si>
    <t>Фактическое значение</t>
  </si>
  <si>
    <t>Период выполнения KPI</t>
  </si>
  <si>
    <t>Выдерживание размера чистой прибыли до выплаты дивидендов собственнику, по управленческому отчету</t>
  </si>
  <si>
    <t>Чистая прибыль до выплат дивидендов</t>
  </si>
  <si>
    <t>год</t>
  </si>
  <si>
    <t>Автоматизация финансового блока (казначейство,бюджетирование,упр.отчеты)</t>
  </si>
  <si>
    <t>Внедрённое програмное обеспечение</t>
  </si>
  <si>
    <t>Вес показателя  (% выполнения)</t>
  </si>
  <si>
    <t>% выполнения показателя менее которого бонус не выплачивается</t>
  </si>
  <si>
    <r>
      <t xml:space="preserve">% выполнения показателя при котором бонус выплачивается в размере </t>
    </r>
    <r>
      <rPr>
        <b/>
        <sz val="11"/>
        <color theme="1"/>
        <rFont val="Calibri"/>
        <family val="2"/>
        <charset val="204"/>
        <scheme val="minor"/>
      </rPr>
      <t>10%</t>
    </r>
  </si>
  <si>
    <r>
      <t xml:space="preserve">% выполнения показателя при котором бонус выплачивается в размере </t>
    </r>
    <r>
      <rPr>
        <b/>
        <sz val="11"/>
        <color theme="1"/>
        <rFont val="Calibri"/>
        <family val="2"/>
        <charset val="204"/>
        <scheme val="minor"/>
      </rPr>
      <t>1</t>
    </r>
    <r>
      <rPr>
        <sz val="11"/>
        <color theme="1"/>
        <rFont val="Calibri"/>
        <family val="2"/>
        <charset val="204"/>
        <scheme val="minor"/>
      </rPr>
      <t>5</t>
    </r>
    <r>
      <rPr>
        <b/>
        <sz val="11"/>
        <color theme="1"/>
        <rFont val="Calibri"/>
        <family val="2"/>
        <charset val="204"/>
        <scheme val="minor"/>
      </rPr>
      <t>%</t>
    </r>
  </si>
  <si>
    <r>
      <t xml:space="preserve">% выполнения показателя при котором бонус выплачивается в размере </t>
    </r>
    <r>
      <rPr>
        <b/>
        <sz val="11"/>
        <color theme="1"/>
        <rFont val="Calibri"/>
        <family val="2"/>
        <charset val="204"/>
        <scheme val="minor"/>
      </rPr>
      <t>20%</t>
    </r>
  </si>
  <si>
    <t>51-70%</t>
  </si>
  <si>
    <t>71-80%</t>
  </si>
  <si>
    <t>81-100%</t>
  </si>
  <si>
    <t>размер бонуса</t>
  </si>
  <si>
    <r>
      <t xml:space="preserve">Вес показателя </t>
    </r>
    <r>
      <rPr>
        <sz val="9"/>
        <color theme="1"/>
        <rFont val="Calibri"/>
        <family val="2"/>
        <charset val="204"/>
        <scheme val="minor"/>
      </rPr>
      <t xml:space="preserve">   (% выполнения)</t>
    </r>
  </si>
  <si>
    <t>% выполнения</t>
  </si>
  <si>
    <t>% выполнения при котором бонус выплачивается и размер</t>
  </si>
  <si>
    <t>Размер бонуса</t>
  </si>
  <si>
    <r>
      <t xml:space="preserve">% выполнения </t>
    </r>
    <r>
      <rPr>
        <b/>
        <sz val="9"/>
        <color rgb="FFFF0000"/>
        <rFont val="Calibri"/>
        <family val="2"/>
        <charset val="204"/>
        <scheme val="minor"/>
      </rPr>
      <t>от</t>
    </r>
  </si>
  <si>
    <r>
      <t xml:space="preserve">% выполнения </t>
    </r>
    <r>
      <rPr>
        <b/>
        <sz val="9"/>
        <color rgb="FFFF0000"/>
        <rFont val="Calibri"/>
        <family val="2"/>
        <charset val="204"/>
        <scheme val="minor"/>
      </rPr>
      <t>до</t>
    </r>
  </si>
  <si>
    <t>Процент бонуса к выплате</t>
  </si>
  <si>
    <t>Сумма бонуса к оплате</t>
  </si>
  <si>
    <t>Оклад</t>
  </si>
  <si>
    <t>Коэффициент оборачиваемости дебиторской  задолженности</t>
  </si>
  <si>
    <t>Коэффициент кредиторской задолженности</t>
  </si>
  <si>
    <t>Выполнение бюджета по компании в целом</t>
  </si>
  <si>
    <t>Запасы</t>
  </si>
  <si>
    <t>Отсутствие кассовых разрывов в платежном календаре</t>
  </si>
  <si>
    <t>Управление денежными средствами</t>
  </si>
  <si>
    <t>выполнения веса показателя</t>
  </si>
  <si>
    <t>Формирование отчетов                                              (срок в днях после окончание отчетного месяца)</t>
  </si>
  <si>
    <t>Дата закрытия отчетов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</si>
</sst>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[$-419]mmmm\ yyyy;@"/>
  </numFmts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9"/>
      <color rgb="FFFF000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2" fontId="0" fillId="0" borderId="0" xfId="0" applyNumberFormat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9" fontId="0" fillId="0" borderId="0" xfId="0" applyNumberFormat="1"/>
    <xf numFmtId="165" fontId="0" fillId="0" borderId="1" xfId="0" applyNumberFormat="1" applyBorder="1" applyAlignment="1">
      <alignment horizontal="center" vertical="center" wrapText="1"/>
    </xf>
    <xf numFmtId="9" fontId="0" fillId="2" borderId="1" xfId="0" applyNumberFormat="1" applyFill="1" applyBorder="1" applyAlignment="1">
      <alignment horizontal="center" vertical="center" wrapText="1"/>
    </xf>
    <xf numFmtId="9" fontId="0" fillId="3" borderId="1" xfId="0" applyNumberForma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2" fontId="0" fillId="0" borderId="4" xfId="0" applyNumberFormat="1" applyBorder="1" applyAlignment="1">
      <alignment horizontal="center" vertical="center" wrapText="1"/>
    </xf>
    <xf numFmtId="2" fontId="0" fillId="0" borderId="5" xfId="0" applyNumberFormat="1" applyBorder="1" applyAlignment="1">
      <alignment horizontal="center" vertical="center" wrapText="1"/>
    </xf>
    <xf numFmtId="3" fontId="0" fillId="0" borderId="2" xfId="0" applyNumberFormat="1" applyBorder="1" applyAlignment="1">
      <alignment horizontal="center" vertical="center" wrapText="1"/>
    </xf>
    <xf numFmtId="3" fontId="0" fillId="0" borderId="3" xfId="0" applyNumberFormat="1" applyBorder="1" applyAlignment="1">
      <alignment horizontal="center" vertical="center" wrapText="1"/>
    </xf>
    <xf numFmtId="9" fontId="0" fillId="2" borderId="2" xfId="0" applyNumberFormat="1" applyFill="1" applyBorder="1" applyAlignment="1">
      <alignment horizontal="center" vertical="center" wrapText="1"/>
    </xf>
    <xf numFmtId="9" fontId="0" fillId="2" borderId="3" xfId="0" applyNumberFormat="1" applyFill="1" applyBorder="1" applyAlignment="1">
      <alignment horizontal="center" vertical="center" wrapText="1"/>
    </xf>
    <xf numFmtId="9" fontId="0" fillId="0" borderId="2" xfId="0" applyNumberFormat="1" applyBorder="1" applyAlignment="1">
      <alignment horizontal="center" vertical="center" wrapText="1"/>
    </xf>
    <xf numFmtId="9" fontId="0" fillId="0" borderId="3" xfId="0" applyNumberFormat="1" applyBorder="1" applyAlignment="1">
      <alignment horizontal="center" vertical="center" wrapText="1"/>
    </xf>
    <xf numFmtId="2" fontId="0" fillId="0" borderId="2" xfId="0" applyNumberFormat="1" applyBorder="1" applyAlignment="1">
      <alignment horizontal="center" vertical="center" wrapText="1"/>
    </xf>
    <xf numFmtId="2" fontId="0" fillId="0" borderId="3" xfId="0" applyNumberFormat="1" applyBorder="1" applyAlignment="1">
      <alignment horizontal="center" vertical="center" wrapText="1"/>
    </xf>
    <xf numFmtId="2" fontId="0" fillId="0" borderId="7" xfId="0" applyNumberFormat="1" applyBorder="1" applyAlignment="1">
      <alignment horizontal="center" vertical="center" wrapText="1"/>
    </xf>
    <xf numFmtId="2" fontId="0" fillId="0" borderId="8" xfId="0" applyNumberFormat="1" applyBorder="1" applyAlignment="1">
      <alignment horizontal="center" vertical="center" wrapText="1"/>
    </xf>
    <xf numFmtId="2" fontId="0" fillId="0" borderId="9" xfId="0" applyNumberFormat="1" applyBorder="1" applyAlignment="1">
      <alignment horizontal="center" vertical="center" wrapText="1"/>
    </xf>
    <xf numFmtId="2" fontId="0" fillId="0" borderId="10" xfId="0" applyNumberFormat="1" applyBorder="1" applyAlignment="1">
      <alignment horizontal="center" vertical="center" wrapText="1"/>
    </xf>
    <xf numFmtId="2" fontId="0" fillId="0" borderId="11" xfId="0" applyNumberFormat="1" applyBorder="1" applyAlignment="1">
      <alignment horizontal="center" vertical="center" wrapText="1"/>
    </xf>
    <xf numFmtId="2" fontId="0" fillId="0" borderId="12" xfId="0" applyNumberFormat="1" applyBorder="1" applyAlignment="1">
      <alignment horizontal="center" vertical="center" wrapText="1"/>
    </xf>
    <xf numFmtId="2" fontId="0" fillId="0" borderId="13" xfId="0" applyNumberFormat="1" applyBorder="1" applyAlignment="1">
      <alignment horizontal="center" vertical="center" wrapText="1"/>
    </xf>
    <xf numFmtId="2" fontId="0" fillId="0" borderId="14" xfId="0" applyNumberFormat="1" applyBorder="1" applyAlignment="1">
      <alignment horizontal="center" vertical="center" wrapText="1"/>
    </xf>
    <xf numFmtId="2" fontId="0" fillId="0" borderId="15" xfId="0" applyNumberFormat="1" applyBorder="1" applyAlignment="1">
      <alignment horizontal="center" vertical="center" wrapText="1"/>
    </xf>
    <xf numFmtId="2" fontId="2" fillId="0" borderId="16" xfId="0" applyNumberFormat="1" applyFont="1" applyBorder="1" applyAlignment="1">
      <alignment horizontal="center" vertical="center" wrapText="1"/>
    </xf>
    <xf numFmtId="2" fontId="2" fillId="0" borderId="17" xfId="0" applyNumberFormat="1" applyFont="1" applyBorder="1" applyAlignment="1">
      <alignment horizontal="center" vertical="center" wrapText="1"/>
    </xf>
    <xf numFmtId="0" fontId="0" fillId="0" borderId="16" xfId="0" applyBorder="1" applyAlignment="1">
      <alignment vertical="center" wrapText="1"/>
    </xf>
    <xf numFmtId="0" fontId="0" fillId="0" borderId="18" xfId="0" applyBorder="1" applyAlignment="1">
      <alignment horizontal="center" vertical="center" wrapText="1"/>
    </xf>
    <xf numFmtId="3" fontId="0" fillId="0" borderId="18" xfId="0" applyNumberFormat="1" applyBorder="1" applyAlignment="1">
      <alignment horizontal="center" vertical="center" wrapText="1"/>
    </xf>
    <xf numFmtId="9" fontId="0" fillId="2" borderId="18" xfId="0" applyNumberFormat="1" applyFill="1" applyBorder="1" applyAlignment="1">
      <alignment horizontal="center" vertical="center" wrapText="1"/>
    </xf>
    <xf numFmtId="9" fontId="0" fillId="0" borderId="19" xfId="0" applyNumberFormat="1" applyBorder="1" applyAlignment="1">
      <alignment horizontal="center" vertical="center" wrapText="1"/>
    </xf>
    <xf numFmtId="9" fontId="0" fillId="3" borderId="16" xfId="0" applyNumberFormat="1" applyFill="1" applyBorder="1" applyAlignment="1">
      <alignment horizontal="center" vertical="center" wrapText="1"/>
    </xf>
    <xf numFmtId="9" fontId="0" fillId="3" borderId="17" xfId="0" applyNumberFormat="1" applyFill="1" applyBorder="1" applyAlignment="1">
      <alignment horizontal="center" vertical="center" wrapText="1"/>
    </xf>
    <xf numFmtId="9" fontId="0" fillId="0" borderId="16" xfId="0" applyNumberFormat="1" applyBorder="1" applyAlignment="1">
      <alignment horizontal="center" vertical="center" wrapText="1"/>
    </xf>
    <xf numFmtId="9" fontId="0" fillId="0" borderId="17" xfId="0" applyNumberFormat="1" applyBorder="1" applyAlignment="1">
      <alignment horizontal="center" vertical="center" wrapText="1"/>
    </xf>
    <xf numFmtId="9" fontId="0" fillId="0" borderId="18" xfId="0" applyNumberFormat="1" applyBorder="1" applyAlignment="1">
      <alignment horizontal="center" vertical="center" wrapText="1"/>
    </xf>
    <xf numFmtId="2" fontId="0" fillId="0" borderId="20" xfId="0" applyNumberFormat="1" applyBorder="1" applyAlignment="1">
      <alignment horizontal="center" vertical="center" wrapText="1"/>
    </xf>
    <xf numFmtId="2" fontId="0" fillId="0" borderId="21" xfId="0" applyNumberFormat="1" applyBorder="1" applyAlignment="1">
      <alignment horizontal="center" vertical="center" wrapText="1"/>
    </xf>
    <xf numFmtId="2" fontId="0" fillId="0" borderId="22" xfId="0" applyNumberFormat="1" applyBorder="1" applyAlignment="1">
      <alignment horizontal="center" vertical="center" wrapText="1"/>
    </xf>
    <xf numFmtId="2" fontId="0" fillId="0" borderId="23" xfId="0" applyNumberFormat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0" fillId="0" borderId="1" xfId="0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1" fontId="0" fillId="0" borderId="18" xfId="0" applyNumberFormat="1" applyBorder="1" applyAlignment="1">
      <alignment horizontal="center" vertical="center" wrapText="1"/>
    </xf>
    <xf numFmtId="1" fontId="0" fillId="2" borderId="18" xfId="0" applyNumberFormat="1" applyFill="1" applyBorder="1" applyAlignment="1">
      <alignment horizontal="center" vertical="center" wrapText="1"/>
    </xf>
    <xf numFmtId="2" fontId="0" fillId="0" borderId="24" xfId="0" applyNumberFormat="1" applyBorder="1" applyAlignment="1">
      <alignment horizontal="center" vertical="center" wrapText="1"/>
    </xf>
    <xf numFmtId="2" fontId="0" fillId="0" borderId="25" xfId="0" applyNumberFormat="1" applyBorder="1" applyAlignment="1">
      <alignment horizontal="center" vertical="center" wrapText="1"/>
    </xf>
    <xf numFmtId="9" fontId="0" fillId="2" borderId="8" xfId="0" applyNumberFormat="1" applyFill="1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165" fontId="0" fillId="0" borderId="6" xfId="0" applyNumberFormat="1" applyBorder="1" applyAlignment="1">
      <alignment horizontal="center" vertical="center" wrapText="1"/>
    </xf>
    <xf numFmtId="3" fontId="0" fillId="0" borderId="19" xfId="0" applyNumberFormat="1" applyBorder="1" applyAlignment="1">
      <alignment horizontal="center" vertical="center" wrapText="1"/>
    </xf>
    <xf numFmtId="3" fontId="0" fillId="0" borderId="16" xfId="0" applyNumberFormat="1" applyBorder="1" applyAlignment="1">
      <alignment horizontal="center" vertical="center" wrapText="1"/>
    </xf>
    <xf numFmtId="3" fontId="0" fillId="2" borderId="17" xfId="0" applyNumberFormat="1" applyFill="1" applyBorder="1" applyAlignment="1">
      <alignment horizontal="center" vertical="center"/>
    </xf>
    <xf numFmtId="3" fontId="1" fillId="2" borderId="6" xfId="0" applyNumberFormat="1" applyFont="1" applyFill="1" applyBorder="1"/>
    <xf numFmtId="9" fontId="0" fillId="4" borderId="8" xfId="0" applyNumberForma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C3:Q21"/>
  <sheetViews>
    <sheetView tabSelected="1" topLeftCell="B1" workbookViewId="0">
      <selection activeCell="I16" sqref="I16"/>
    </sheetView>
  </sheetViews>
  <sheetFormatPr defaultRowHeight="15" x14ac:dyDescent="0.25"/>
  <cols>
    <col min="2" max="2" width="3" customWidth="1"/>
    <col min="3" max="3" width="46" customWidth="1"/>
    <col min="4" max="4" width="13" customWidth="1"/>
    <col min="5" max="5" width="12.85546875" customWidth="1"/>
    <col min="6" max="6" width="13.42578125" customWidth="1"/>
    <col min="7" max="7" width="16.140625" customWidth="1"/>
    <col min="8" max="8" width="14.42578125" customWidth="1"/>
    <col min="9" max="9" width="10.140625" customWidth="1"/>
    <col min="10" max="10" width="9.7109375" customWidth="1"/>
    <col min="11" max="11" width="9.85546875" customWidth="1"/>
    <col min="12" max="12" width="9.7109375" customWidth="1"/>
    <col min="13" max="13" width="9.85546875" customWidth="1"/>
    <col min="14" max="14" width="9.7109375" customWidth="1"/>
    <col min="15" max="15" width="12.140625" customWidth="1"/>
    <col min="16" max="16" width="12" customWidth="1"/>
    <col min="17" max="17" width="13.42578125" customWidth="1"/>
  </cols>
  <sheetData>
    <row r="3" spans="3:17" x14ac:dyDescent="0.25">
      <c r="C3" s="49" t="s">
        <v>0</v>
      </c>
      <c r="D3" s="49"/>
      <c r="E3" s="50" t="s">
        <v>29</v>
      </c>
      <c r="F3" s="51">
        <v>85000</v>
      </c>
    </row>
    <row r="4" spans="3:17" ht="15.75" thickBot="1" x14ac:dyDescent="0.3"/>
    <row r="5" spans="3:17" s="1" customFormat="1" ht="22.5" customHeight="1" thickBot="1" x14ac:dyDescent="0.3">
      <c r="C5" s="27" t="s">
        <v>2</v>
      </c>
      <c r="D5" s="28" t="s">
        <v>3</v>
      </c>
      <c r="E5" s="28" t="s">
        <v>4</v>
      </c>
      <c r="F5" s="28" t="s">
        <v>5</v>
      </c>
      <c r="G5" s="28" t="s">
        <v>12</v>
      </c>
      <c r="H5" s="29" t="s">
        <v>36</v>
      </c>
      <c r="I5" s="24" t="s">
        <v>23</v>
      </c>
      <c r="J5" s="25"/>
      <c r="K5" s="25"/>
      <c r="L5" s="25"/>
      <c r="M5" s="25"/>
      <c r="N5" s="26"/>
      <c r="O5" s="45" t="s">
        <v>6</v>
      </c>
      <c r="P5" s="54" t="s">
        <v>27</v>
      </c>
      <c r="Q5" s="47" t="s">
        <v>28</v>
      </c>
    </row>
    <row r="6" spans="3:17" s="1" customFormat="1" ht="39" customHeight="1" thickBot="1" x14ac:dyDescent="0.3">
      <c r="C6" s="30"/>
      <c r="D6" s="31"/>
      <c r="E6" s="31"/>
      <c r="F6" s="31"/>
      <c r="G6" s="31"/>
      <c r="H6" s="32"/>
      <c r="I6" s="33" t="s">
        <v>26</v>
      </c>
      <c r="J6" s="34" t="s">
        <v>24</v>
      </c>
      <c r="K6" s="33" t="s">
        <v>26</v>
      </c>
      <c r="L6" s="34" t="s">
        <v>24</v>
      </c>
      <c r="M6" s="33" t="s">
        <v>25</v>
      </c>
      <c r="N6" s="34" t="s">
        <v>24</v>
      </c>
      <c r="O6" s="46"/>
      <c r="P6" s="55"/>
      <c r="Q6" s="48"/>
    </row>
    <row r="7" spans="3:17" ht="61.5" customHeight="1" thickBot="1" x14ac:dyDescent="0.3">
      <c r="C7" s="35" t="s">
        <v>7</v>
      </c>
      <c r="D7" s="36" t="s">
        <v>8</v>
      </c>
      <c r="E7" s="37">
        <v>15000000</v>
      </c>
      <c r="F7" s="37">
        <v>14500000</v>
      </c>
      <c r="G7" s="38">
        <f>(F7/E7)*100%</f>
        <v>0.96666666666666667</v>
      </c>
      <c r="H7" s="39">
        <v>0.7</v>
      </c>
      <c r="I7" s="40">
        <v>0.9</v>
      </c>
      <c r="J7" s="41">
        <v>0.2</v>
      </c>
      <c r="K7" s="42">
        <v>0.99</v>
      </c>
      <c r="L7" s="43">
        <v>0.5</v>
      </c>
      <c r="M7" s="42">
        <v>1</v>
      </c>
      <c r="N7" s="43">
        <v>1</v>
      </c>
      <c r="O7" s="57" t="s">
        <v>9</v>
      </c>
      <c r="P7" s="56">
        <f>IF(H7&gt;G7,0,IF(G7&lt;I7,J7,IF(G7&lt;K7,L7,IF(G7&gt;M7,N7))))</f>
        <v>0.5</v>
      </c>
      <c r="Q7" s="61">
        <f>F3*P7</f>
        <v>42500</v>
      </c>
    </row>
    <row r="8" spans="3:17" ht="34.5" customHeight="1" thickBot="1" x14ac:dyDescent="0.3">
      <c r="C8" s="35" t="s">
        <v>30</v>
      </c>
      <c r="D8" s="36"/>
      <c r="E8" s="44">
        <v>1</v>
      </c>
      <c r="F8" s="44">
        <v>1</v>
      </c>
      <c r="G8" s="38">
        <f t="shared" ref="G8:G14" si="0">(F8/E8)*100%</f>
        <v>1</v>
      </c>
      <c r="H8" s="39">
        <v>0.7</v>
      </c>
      <c r="I8" s="42"/>
      <c r="J8" s="43"/>
      <c r="K8" s="42"/>
      <c r="L8" s="43"/>
      <c r="M8" s="42"/>
      <c r="N8" s="43"/>
      <c r="O8" s="58"/>
      <c r="P8" s="56">
        <f t="shared" ref="P8:P14" si="1">IF(H8&gt;G8,0,IF(G8&lt;I8,J8,IF(G8&lt;K8,L8,IF(G8&gt;M8,N8))))</f>
        <v>0</v>
      </c>
      <c r="Q8" s="61">
        <f>F3*P8</f>
        <v>0</v>
      </c>
    </row>
    <row r="9" spans="3:17" ht="21" customHeight="1" thickBot="1" x14ac:dyDescent="0.3">
      <c r="C9" s="35" t="s">
        <v>31</v>
      </c>
      <c r="D9" s="36"/>
      <c r="E9" s="44"/>
      <c r="F9" s="44"/>
      <c r="G9" s="38" t="e">
        <f t="shared" si="0"/>
        <v>#DIV/0!</v>
      </c>
      <c r="H9" s="39"/>
      <c r="I9" s="42"/>
      <c r="J9" s="43"/>
      <c r="K9" s="42"/>
      <c r="L9" s="43"/>
      <c r="M9" s="42"/>
      <c r="N9" s="43"/>
      <c r="O9" s="57"/>
      <c r="P9" s="56" t="e">
        <f t="shared" si="1"/>
        <v>#DIV/0!</v>
      </c>
      <c r="Q9" s="61" t="e">
        <f>F3*P9</f>
        <v>#DIV/0!</v>
      </c>
    </row>
    <row r="10" spans="3:17" ht="76.5" customHeight="1" thickBot="1" x14ac:dyDescent="0.3">
      <c r="C10" s="35" t="s">
        <v>35</v>
      </c>
      <c r="D10" s="36" t="s">
        <v>34</v>
      </c>
      <c r="E10" s="52">
        <v>1</v>
      </c>
      <c r="F10" s="52">
        <v>15</v>
      </c>
      <c r="G10" s="53">
        <f>(F10/E10)*100%</f>
        <v>15</v>
      </c>
      <c r="H10" s="59">
        <v>30</v>
      </c>
      <c r="I10" s="60">
        <v>29</v>
      </c>
      <c r="J10" s="43">
        <v>-0.1</v>
      </c>
      <c r="K10" s="60">
        <v>15</v>
      </c>
      <c r="L10" s="43">
        <v>-0.05</v>
      </c>
      <c r="M10" s="60">
        <v>1</v>
      </c>
      <c r="N10" s="43">
        <v>0.2</v>
      </c>
      <c r="O10" s="57"/>
      <c r="P10" s="63">
        <f>IF(G10&gt;=H10,-12%,IF(G10&lt;=I10,J10,IF(G10&lt;=K10,L10,IF(G10&lt;=M10,N10))))</f>
        <v>-0.1</v>
      </c>
      <c r="Q10" s="61">
        <f>F3*P10</f>
        <v>-8500</v>
      </c>
    </row>
    <row r="11" spans="3:17" ht="45" customHeight="1" thickBot="1" x14ac:dyDescent="0.3">
      <c r="C11" s="35" t="s">
        <v>37</v>
      </c>
      <c r="D11" s="36" t="s">
        <v>38</v>
      </c>
      <c r="E11" s="37"/>
      <c r="F11" s="37">
        <v>5</v>
      </c>
      <c r="G11" s="53">
        <f>F11</f>
        <v>5</v>
      </c>
      <c r="H11" s="59">
        <v>16</v>
      </c>
      <c r="I11" s="60">
        <v>15</v>
      </c>
      <c r="J11" s="43">
        <v>-0.1</v>
      </c>
      <c r="K11" s="60">
        <v>10</v>
      </c>
      <c r="L11" s="43">
        <v>-0.05</v>
      </c>
      <c r="M11" s="60">
        <v>5</v>
      </c>
      <c r="N11" s="43">
        <v>0.1</v>
      </c>
      <c r="O11" s="57"/>
      <c r="P11" s="63">
        <f>IF(G11&gt;=H11,-12%,IF(G11&lt;=I11,J11,IF(G11&lt;=K11,L11,IF(G11&lt;=M11,N11))))</f>
        <v>-0.1</v>
      </c>
      <c r="Q11" s="61">
        <f>F3*P11</f>
        <v>-8500</v>
      </c>
    </row>
    <row r="12" spans="3:17" ht="22.5" customHeight="1" thickBot="1" x14ac:dyDescent="0.3">
      <c r="C12" s="35" t="s">
        <v>32</v>
      </c>
      <c r="D12" s="36"/>
      <c r="E12" s="44"/>
      <c r="F12" s="44"/>
      <c r="G12" s="38" t="e">
        <f t="shared" si="0"/>
        <v>#DIV/0!</v>
      </c>
      <c r="H12" s="39"/>
      <c r="I12" s="42"/>
      <c r="J12" s="43"/>
      <c r="K12" s="42"/>
      <c r="L12" s="43"/>
      <c r="M12" s="42"/>
      <c r="N12" s="43"/>
      <c r="O12" s="57"/>
      <c r="P12" s="56" t="e">
        <f t="shared" si="1"/>
        <v>#DIV/0!</v>
      </c>
      <c r="Q12" s="61" t="e">
        <f>F3*P12</f>
        <v>#DIV/0!</v>
      </c>
    </row>
    <row r="13" spans="3:17" ht="22.5" customHeight="1" thickBot="1" x14ac:dyDescent="0.3">
      <c r="C13" s="35" t="s">
        <v>33</v>
      </c>
      <c r="D13" s="36"/>
      <c r="E13" s="44"/>
      <c r="F13" s="44"/>
      <c r="G13" s="38" t="e">
        <f t="shared" si="0"/>
        <v>#DIV/0!</v>
      </c>
      <c r="H13" s="39"/>
      <c r="I13" s="42"/>
      <c r="J13" s="43"/>
      <c r="K13" s="42"/>
      <c r="L13" s="43"/>
      <c r="M13" s="42"/>
      <c r="N13" s="43"/>
      <c r="O13" s="57"/>
      <c r="P13" s="56" t="e">
        <f t="shared" ref="P13" si="2">IF(H13&gt;G13,0,IF(G13&lt;I13,J13,IF(G13&lt;K13,L13,IF(G13&gt;M13,N13))))</f>
        <v>#DIV/0!</v>
      </c>
      <c r="Q13" s="61" t="e">
        <f>F4*P13</f>
        <v>#DIV/0!</v>
      </c>
    </row>
    <row r="14" spans="3:17" ht="48" customHeight="1" thickBot="1" x14ac:dyDescent="0.3">
      <c r="C14" s="35" t="s">
        <v>10</v>
      </c>
      <c r="D14" s="36" t="s">
        <v>11</v>
      </c>
      <c r="E14" s="44"/>
      <c r="F14" s="44"/>
      <c r="G14" s="38" t="e">
        <f t="shared" si="0"/>
        <v>#DIV/0!</v>
      </c>
      <c r="H14" s="39"/>
      <c r="I14" s="42"/>
      <c r="J14" s="43"/>
      <c r="K14" s="42"/>
      <c r="L14" s="43"/>
      <c r="M14" s="42"/>
      <c r="N14" s="43"/>
      <c r="O14" s="57"/>
      <c r="P14" s="56" t="e">
        <f t="shared" si="1"/>
        <v>#DIV/0!</v>
      </c>
      <c r="Q14" s="61" t="e">
        <f>F3*P14</f>
        <v>#DIV/0!</v>
      </c>
    </row>
    <row r="15" spans="3:17" ht="20.25" customHeight="1" thickBot="1" x14ac:dyDescent="0.3">
      <c r="E15" s="5"/>
      <c r="F15" s="5"/>
      <c r="Q15" s="62" t="e">
        <f>SUM(Q7:Q14)</f>
        <v>#DIV/0!</v>
      </c>
    </row>
    <row r="21" spans="3:3" x14ac:dyDescent="0.25">
      <c r="C21" t="s">
        <v>1</v>
      </c>
    </row>
  </sheetData>
  <mergeCells count="11">
    <mergeCell ref="Q5:Q6"/>
    <mergeCell ref="C3:D3"/>
    <mergeCell ref="I5:N5"/>
    <mergeCell ref="O5:O6"/>
    <mergeCell ref="P5:P6"/>
    <mergeCell ref="C5:C6"/>
    <mergeCell ref="D5:D6"/>
    <mergeCell ref="E5:E6"/>
    <mergeCell ref="F5:F6"/>
    <mergeCell ref="G5:G6"/>
    <mergeCell ref="H5:H6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M18"/>
  <sheetViews>
    <sheetView workbookViewId="0">
      <selection activeCell="G8" sqref="G8"/>
    </sheetView>
  </sheetViews>
  <sheetFormatPr defaultRowHeight="15" x14ac:dyDescent="0.25"/>
  <cols>
    <col min="1" max="1" width="49.7109375" customWidth="1"/>
    <col min="2" max="2" width="13.7109375" customWidth="1"/>
    <col min="3" max="3" width="11.85546875" customWidth="1"/>
    <col min="4" max="5" width="13" customWidth="1"/>
    <col min="6" max="6" width="16.5703125" customWidth="1"/>
    <col min="7" max="8" width="15.5703125" customWidth="1"/>
    <col min="9" max="10" width="15.140625" customWidth="1"/>
    <col min="11" max="12" width="15" customWidth="1"/>
    <col min="13" max="13" width="13.7109375" customWidth="1"/>
  </cols>
  <sheetData>
    <row r="6" spans="1:13" ht="54" customHeight="1" x14ac:dyDescent="0.25">
      <c r="A6" s="22" t="s">
        <v>2</v>
      </c>
      <c r="B6" s="22" t="s">
        <v>3</v>
      </c>
      <c r="C6" s="22" t="s">
        <v>4</v>
      </c>
      <c r="D6" s="22" t="s">
        <v>5</v>
      </c>
      <c r="E6" s="22" t="s">
        <v>21</v>
      </c>
      <c r="F6" s="22" t="s">
        <v>13</v>
      </c>
      <c r="G6" s="14" t="s">
        <v>14</v>
      </c>
      <c r="H6" s="15"/>
      <c r="I6" s="14" t="s">
        <v>15</v>
      </c>
      <c r="J6" s="15"/>
      <c r="K6" s="14" t="s">
        <v>16</v>
      </c>
      <c r="L6" s="15"/>
      <c r="M6" s="2" t="s">
        <v>6</v>
      </c>
    </row>
    <row r="7" spans="1:13" ht="24" customHeight="1" x14ac:dyDescent="0.25">
      <c r="A7" s="23"/>
      <c r="B7" s="23"/>
      <c r="C7" s="23"/>
      <c r="D7" s="23"/>
      <c r="E7" s="23"/>
      <c r="F7" s="23"/>
      <c r="G7" s="2" t="s">
        <v>22</v>
      </c>
      <c r="H7" s="2" t="s">
        <v>20</v>
      </c>
      <c r="I7" s="2"/>
      <c r="J7" s="2"/>
      <c r="K7" s="2"/>
      <c r="L7" s="2"/>
      <c r="M7" s="2"/>
    </row>
    <row r="8" spans="1:13" ht="30" customHeight="1" x14ac:dyDescent="0.25">
      <c r="A8" s="12" t="s">
        <v>7</v>
      </c>
      <c r="B8" s="10" t="s">
        <v>8</v>
      </c>
      <c r="C8" s="16"/>
      <c r="D8" s="16"/>
      <c r="E8" s="18" t="e">
        <f>(D8/C8)*100%</f>
        <v>#DIV/0!</v>
      </c>
      <c r="F8" s="20">
        <v>0.5</v>
      </c>
      <c r="G8" s="8" t="s">
        <v>17</v>
      </c>
      <c r="H8" s="8">
        <v>0.3</v>
      </c>
      <c r="I8" s="4" t="s">
        <v>18</v>
      </c>
      <c r="J8" s="4">
        <v>0.7</v>
      </c>
      <c r="K8" s="4" t="s">
        <v>19</v>
      </c>
      <c r="L8" s="4">
        <v>1</v>
      </c>
      <c r="M8" s="3" t="s">
        <v>9</v>
      </c>
    </row>
    <row r="9" spans="1:13" ht="27.75" customHeight="1" x14ac:dyDescent="0.25">
      <c r="A9" s="13"/>
      <c r="B9" s="11"/>
      <c r="C9" s="17"/>
      <c r="D9" s="17"/>
      <c r="E9" s="19"/>
      <c r="F9" s="21"/>
      <c r="G9" s="8"/>
      <c r="H9" s="8"/>
      <c r="I9" s="4"/>
      <c r="J9" s="4"/>
      <c r="K9" s="4"/>
      <c r="L9" s="4"/>
      <c r="M9" s="3"/>
    </row>
    <row r="10" spans="1:13" ht="55.5" customHeight="1" x14ac:dyDescent="0.25">
      <c r="A10" s="9" t="s">
        <v>10</v>
      </c>
      <c r="B10" s="3" t="s">
        <v>11</v>
      </c>
      <c r="C10" s="4">
        <v>1</v>
      </c>
      <c r="D10" s="4">
        <v>1</v>
      </c>
      <c r="E10" s="7">
        <f t="shared" ref="E10:E17" si="0">(D10/C10)*100%</f>
        <v>1</v>
      </c>
      <c r="F10" s="4"/>
      <c r="G10" s="4"/>
      <c r="H10" s="4"/>
      <c r="I10" s="4"/>
      <c r="J10" s="4"/>
      <c r="K10" s="4"/>
      <c r="L10" s="4"/>
      <c r="M10" s="6">
        <v>42522</v>
      </c>
    </row>
    <row r="11" spans="1:13" x14ac:dyDescent="0.25">
      <c r="A11" s="9"/>
      <c r="B11" s="3"/>
      <c r="C11" s="4"/>
      <c r="D11" s="4"/>
      <c r="E11" s="7" t="e">
        <f t="shared" si="0"/>
        <v>#DIV/0!</v>
      </c>
      <c r="F11" s="4"/>
      <c r="G11" s="4"/>
      <c r="H11" s="4"/>
      <c r="I11" s="4"/>
      <c r="J11" s="4"/>
      <c r="K11" s="4"/>
      <c r="L11" s="4"/>
      <c r="M11" s="3"/>
    </row>
    <row r="12" spans="1:13" x14ac:dyDescent="0.25">
      <c r="A12" s="9"/>
      <c r="B12" s="3"/>
      <c r="C12" s="4"/>
      <c r="D12" s="4"/>
      <c r="E12" s="7" t="e">
        <f t="shared" si="0"/>
        <v>#DIV/0!</v>
      </c>
      <c r="F12" s="4"/>
      <c r="G12" s="4"/>
      <c r="H12" s="4"/>
      <c r="I12" s="4"/>
      <c r="J12" s="4"/>
      <c r="K12" s="4"/>
      <c r="L12" s="4"/>
      <c r="M12" s="3"/>
    </row>
    <row r="13" spans="1:13" x14ac:dyDescent="0.25">
      <c r="A13" s="9"/>
      <c r="B13" s="3"/>
      <c r="C13" s="4"/>
      <c r="D13" s="4"/>
      <c r="E13" s="7" t="e">
        <f t="shared" si="0"/>
        <v>#DIV/0!</v>
      </c>
      <c r="F13" s="4"/>
      <c r="G13" s="4"/>
      <c r="H13" s="4"/>
      <c r="I13" s="4"/>
      <c r="J13" s="4"/>
      <c r="K13" s="4"/>
      <c r="L13" s="4"/>
      <c r="M13" s="3"/>
    </row>
    <row r="14" spans="1:13" x14ac:dyDescent="0.25">
      <c r="A14" s="9"/>
      <c r="B14" s="3"/>
      <c r="C14" s="4"/>
      <c r="D14" s="4"/>
      <c r="E14" s="7" t="e">
        <f t="shared" si="0"/>
        <v>#DIV/0!</v>
      </c>
      <c r="F14" s="4"/>
      <c r="G14" s="4"/>
      <c r="H14" s="4"/>
      <c r="I14" s="4"/>
      <c r="J14" s="4"/>
      <c r="K14" s="4"/>
      <c r="L14" s="4"/>
      <c r="M14" s="3"/>
    </row>
    <row r="15" spans="1:13" x14ac:dyDescent="0.25">
      <c r="A15" s="9"/>
      <c r="B15" s="3"/>
      <c r="C15" s="4"/>
      <c r="D15" s="4"/>
      <c r="E15" s="7" t="e">
        <f t="shared" si="0"/>
        <v>#DIV/0!</v>
      </c>
      <c r="F15" s="4"/>
      <c r="G15" s="4"/>
      <c r="H15" s="4"/>
      <c r="I15" s="4"/>
      <c r="J15" s="4"/>
      <c r="K15" s="4"/>
      <c r="L15" s="4"/>
      <c r="M15" s="3"/>
    </row>
    <row r="16" spans="1:13" x14ac:dyDescent="0.25">
      <c r="A16" s="9"/>
      <c r="B16" s="3"/>
      <c r="C16" s="4"/>
      <c r="D16" s="4"/>
      <c r="E16" s="7" t="e">
        <f t="shared" si="0"/>
        <v>#DIV/0!</v>
      </c>
      <c r="F16" s="4"/>
      <c r="G16" s="4"/>
      <c r="H16" s="4"/>
      <c r="I16" s="4"/>
      <c r="J16" s="4"/>
      <c r="K16" s="4"/>
      <c r="L16" s="4"/>
      <c r="M16" s="3"/>
    </row>
    <row r="17" spans="1:13" x14ac:dyDescent="0.25">
      <c r="A17" s="9"/>
      <c r="B17" s="3"/>
      <c r="C17" s="4"/>
      <c r="D17" s="4"/>
      <c r="E17" s="7" t="e">
        <f t="shared" si="0"/>
        <v>#DIV/0!</v>
      </c>
      <c r="F17" s="4"/>
      <c r="G17" s="4"/>
      <c r="H17" s="4"/>
      <c r="I17" s="4"/>
      <c r="J17" s="4"/>
      <c r="K17" s="4"/>
      <c r="L17" s="4"/>
      <c r="M17" s="3"/>
    </row>
    <row r="18" spans="1:13" x14ac:dyDescent="0.25">
      <c r="C18" s="5"/>
      <c r="D18" s="5"/>
    </row>
  </sheetData>
  <mergeCells count="15">
    <mergeCell ref="D6:D7"/>
    <mergeCell ref="E6:E7"/>
    <mergeCell ref="F6:F7"/>
    <mergeCell ref="I6:J6"/>
    <mergeCell ref="K6:L6"/>
    <mergeCell ref="A8:A9"/>
    <mergeCell ref="B8:B9"/>
    <mergeCell ref="G6:H6"/>
    <mergeCell ref="C8:C9"/>
    <mergeCell ref="D8:D9"/>
    <mergeCell ref="E8:E9"/>
    <mergeCell ref="F8:F9"/>
    <mergeCell ref="A6:A7"/>
    <mergeCell ref="B6:B7"/>
    <mergeCell ref="C6:C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KPI фин.директор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 Б. Наринян</dc:creator>
  <cp:lastModifiedBy>Александр Б. Наринян</cp:lastModifiedBy>
  <dcterms:created xsi:type="dcterms:W3CDTF">2015-09-22T11:44:25Z</dcterms:created>
  <dcterms:modified xsi:type="dcterms:W3CDTF">2015-09-22T15:16:35Z</dcterms:modified>
</cp:coreProperties>
</file>