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defaultThemeVersion="124226"/>
  <bookViews>
    <workbookView xWindow="0" yWindow="30" windowWidth="27795" windowHeight="13350"/>
  </bookViews>
  <sheets>
    <sheet name="30  (8)" sheetId="1" r:id="rId1"/>
  </sheets>
  <definedNames>
    <definedName name="_xlnm._FilterDatabase" localSheetId="0" hidden="1">'30  (8)'!$L$1:$L$117</definedName>
    <definedName name="Z_08CF051C_9427_425C_95DE_9850C9A0BCA9_.wvu.Cols" localSheetId="0" hidden="1">'30  (8)'!$C:$C</definedName>
    <definedName name="Z_08CF051C_9427_425C_95DE_9850C9A0BCA9_.wvu.FilterData" localSheetId="0" hidden="1">'30  (8)'!$L$1:$L$117</definedName>
    <definedName name="Z_08CF051C_9427_425C_95DE_9850C9A0BCA9_.wvu.PrintArea" localSheetId="0" hidden="1">'30  (8)'!$A$1:$AC$107</definedName>
    <definedName name="Z_08CF051C_9427_425C_95DE_9850C9A0BCA9_.wvu.Rows" localSheetId="0" hidden="1">'30  (8)'!$38:$39,'30  (8)'!$72:$79</definedName>
    <definedName name="_xlnm.Print_Area" localSheetId="0">'30  (8)'!$A$1:$AC$94</definedName>
  </definedNames>
  <calcPr calcId="152511"/>
</workbook>
</file>

<file path=xl/calcChain.xml><?xml version="1.0" encoding="utf-8"?>
<calcChain xmlns="http://schemas.openxmlformats.org/spreadsheetml/2006/main">
  <c r="AK3" i="1" l="1"/>
  <c r="AI30" i="1" l="1"/>
  <c r="AG30" i="1"/>
  <c r="AG33" i="1"/>
  <c r="AI37" i="1"/>
  <c r="AI9" i="1"/>
  <c r="AG9" i="1"/>
  <c r="AI8" i="1"/>
  <c r="AG22" i="1"/>
  <c r="AG25" i="1"/>
  <c r="AI17" i="1"/>
  <c r="AI16" i="1"/>
  <c r="AG16" i="1"/>
  <c r="AI13" i="1"/>
  <c r="AG13" i="1"/>
  <c r="AG12" i="1"/>
  <c r="AI29" i="1"/>
  <c r="AG29" i="1"/>
  <c r="AG32" i="1"/>
  <c r="AI36" i="1"/>
  <c r="AG36" i="1"/>
  <c r="AG21" i="1"/>
  <c r="AI27" i="1"/>
  <c r="AG27" i="1"/>
  <c r="AI19" i="1"/>
  <c r="AI15" i="1"/>
  <c r="AI7" i="1" l="1"/>
  <c r="AG7" i="1"/>
  <c r="AG8" i="1"/>
  <c r="AG11" i="1"/>
  <c r="AI11" i="1"/>
  <c r="AG15" i="1"/>
  <c r="AG19" i="1"/>
  <c r="AG24" i="1"/>
  <c r="AI12" i="1"/>
  <c r="AI25" i="1"/>
  <c r="AI24" i="1"/>
  <c r="AG17" i="1"/>
  <c r="AI21" i="1"/>
  <c r="AI22" i="1"/>
  <c r="AG37" i="1"/>
  <c r="AI32" i="1"/>
  <c r="AI33" i="1"/>
  <c r="AI34" i="1"/>
  <c r="AG34" i="1"/>
  <c r="AG39" i="1" l="1"/>
  <c r="AI39" i="1" l="1"/>
</calcChain>
</file>

<file path=xl/sharedStrings.xml><?xml version="1.0" encoding="utf-8"?>
<sst xmlns="http://schemas.openxmlformats.org/spreadsheetml/2006/main" count="31" uniqueCount="8">
  <si>
    <t>тонны</t>
  </si>
  <si>
    <t>К</t>
  </si>
  <si>
    <t>Н</t>
  </si>
  <si>
    <t xml:space="preserve">К </t>
  </si>
  <si>
    <t xml:space="preserve">Н </t>
  </si>
  <si>
    <t xml:space="preserve"> </t>
  </si>
  <si>
    <t>Месяц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</si>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</sst>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_ ;[Red]\-#,##0\ "/>
    <numFmt numFmtId="165" formatCode="0_ ;[Red]\-0\ "/>
    <numFmt numFmtId="166" formatCode="#,##0.0"/>
    <numFmt numFmtId="167" formatCode="#,##0.0_ ;[Red]\-#,##0.0\ "/>
    <numFmt numFmtId="168" formatCode="#,##0.00_ ;[Red]\-#,##0.00\ "/>
    <numFmt numFmtId="169" formatCode="0.0"/>
    <numFmt numFmtId="170" formatCode="0.0_ ;[Red]\-0.0\ "/>
    <numFmt numFmtId="171" formatCode="#,##0.000"/>
    <numFmt numFmtId="172" formatCode="#\ 0,00\ #,#00"/>
  </numFmts>
  <fonts count="59" x14ac:knownFonts="1">
    <font>
      <sz val="10"/>
      <name val="Arial Cyr"/>
      <charset val="204"/>
    </font>
    <font>
      <sz val="10"/>
      <name val="Arial Cyr"/>
      <charset val="204"/>
    </font>
    <font>
      <b/>
      <sz val="26"/>
      <color indexed="10"/>
      <name val="Arial"/>
      <family val="2"/>
      <charset val="204"/>
    </font>
    <font>
      <b/>
      <sz val="26"/>
      <name val="Arial"/>
      <family val="2"/>
      <charset val="204"/>
    </font>
    <font>
      <b/>
      <sz val="36"/>
      <color indexed="10"/>
      <name val="Arial Cyr"/>
      <family val="2"/>
      <charset val="204"/>
    </font>
    <font>
      <b/>
      <sz val="26"/>
      <name val="Arial Cyr"/>
      <family val="2"/>
      <charset val="204"/>
    </font>
    <font>
      <b/>
      <i/>
      <sz val="26"/>
      <name val="Arial Cyr"/>
      <charset val="204"/>
    </font>
    <font>
      <sz val="20"/>
      <color theme="0"/>
      <name val="Arial Cyr"/>
      <charset val="204"/>
    </font>
    <font>
      <b/>
      <sz val="26"/>
      <color theme="0"/>
      <name val="Arial"/>
      <family val="2"/>
      <charset val="204"/>
    </font>
    <font>
      <b/>
      <sz val="30"/>
      <color indexed="10"/>
      <name val="Arial Cyr"/>
      <family val="2"/>
      <charset val="204"/>
    </font>
    <font>
      <b/>
      <sz val="24"/>
      <name val="Arial Cyr"/>
      <family val="2"/>
      <charset val="204"/>
    </font>
    <font>
      <b/>
      <sz val="18"/>
      <name val="Arial Cyr"/>
      <family val="2"/>
      <charset val="204"/>
    </font>
    <font>
      <b/>
      <sz val="18"/>
      <color indexed="8"/>
      <name val="Arial Cyr"/>
      <charset val="204"/>
    </font>
    <font>
      <b/>
      <sz val="18"/>
      <name val="Arial Cyr"/>
      <charset val="204"/>
    </font>
    <font>
      <b/>
      <sz val="20"/>
      <name val="Arial Cyr"/>
      <family val="2"/>
      <charset val="204"/>
    </font>
    <font>
      <sz val="18"/>
      <name val="Arial Cyr"/>
      <family val="2"/>
      <charset val="204"/>
    </font>
    <font>
      <b/>
      <sz val="20"/>
      <name val="Arial Cyr"/>
      <charset val="204"/>
    </font>
    <font>
      <sz val="20"/>
      <name val="Arial Cyr"/>
      <family val="2"/>
      <charset val="204"/>
    </font>
    <font>
      <b/>
      <sz val="20"/>
      <color indexed="12"/>
      <name val="Arial Cyr"/>
      <family val="2"/>
      <charset val="204"/>
    </font>
    <font>
      <b/>
      <sz val="20"/>
      <color indexed="8"/>
      <name val="Arial Cyr"/>
      <family val="2"/>
      <charset val="204"/>
    </font>
    <font>
      <b/>
      <sz val="20"/>
      <color rgb="FF0033CC"/>
      <name val="Arial Cyr"/>
      <family val="2"/>
      <charset val="204"/>
    </font>
    <font>
      <b/>
      <sz val="20"/>
      <color indexed="12"/>
      <name val="Arial Cyr"/>
      <charset val="204"/>
    </font>
    <font>
      <b/>
      <sz val="20"/>
      <color rgb="FF0000FF"/>
      <name val="Arial Cyr"/>
      <charset val="204"/>
    </font>
    <font>
      <b/>
      <sz val="22"/>
      <color rgb="FFFF0000"/>
      <name val="Arial Cyr"/>
      <family val="2"/>
      <charset val="204"/>
    </font>
    <font>
      <b/>
      <sz val="20"/>
      <color indexed="10"/>
      <name val="Arial Cyr"/>
      <family val="2"/>
      <charset val="204"/>
    </font>
    <font>
      <b/>
      <sz val="22"/>
      <name val="Arial CYR"/>
      <family val="2"/>
      <charset val="204"/>
    </font>
    <font>
      <b/>
      <sz val="20"/>
      <color indexed="48"/>
      <name val="Arial Cyr"/>
      <family val="2"/>
      <charset val="204"/>
    </font>
    <font>
      <b/>
      <sz val="20"/>
      <color indexed="48"/>
      <name val="Arial Cyr"/>
      <charset val="204"/>
    </font>
    <font>
      <b/>
      <sz val="10"/>
      <name val="Arial Cyr"/>
      <charset val="204"/>
    </font>
    <font>
      <b/>
      <sz val="22"/>
      <name val="Arial Cyr"/>
      <charset val="204"/>
    </font>
    <font>
      <b/>
      <sz val="20"/>
      <color rgb="FF0000FF"/>
      <name val="Arial Cyr"/>
      <family val="2"/>
      <charset val="204"/>
    </font>
    <font>
      <b/>
      <i/>
      <sz val="22"/>
      <name val="Arial Cyr"/>
      <charset val="204"/>
    </font>
    <font>
      <b/>
      <i/>
      <sz val="26"/>
      <color indexed="8"/>
      <name val="Arial Cyr"/>
      <charset val="204"/>
    </font>
    <font>
      <b/>
      <sz val="20"/>
      <name val="Arial"/>
      <family val="2"/>
      <charset val="204"/>
    </font>
    <font>
      <b/>
      <sz val="20"/>
      <color indexed="12"/>
      <name val="Arial"/>
      <family val="2"/>
      <charset val="204"/>
    </font>
    <font>
      <sz val="20"/>
      <name val="Arial Cyr"/>
      <charset val="204"/>
    </font>
    <font>
      <sz val="8"/>
      <name val="Arial"/>
      <family val="2"/>
      <charset val="204"/>
    </font>
    <font>
      <b/>
      <sz val="26"/>
      <name val="Arial Cyr"/>
      <charset val="204"/>
    </font>
    <font>
      <b/>
      <i/>
      <sz val="24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6"/>
      <name val="Arial Cyr"/>
      <charset val="204"/>
    </font>
    <font>
      <sz val="16"/>
      <color rgb="FF0000FF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36" fillId="0" borderId="0">
      <alignment horizontal="left"/>
    </xf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2" borderId="0" applyNumberFormat="0" applyBorder="0" applyAlignment="0" applyProtection="0"/>
    <xf numFmtId="0" fontId="41" fillId="10" borderId="68" applyNumberFormat="0" applyAlignment="0" applyProtection="0"/>
    <xf numFmtId="0" fontId="42" fillId="23" borderId="69" applyNumberFormat="0" applyAlignment="0" applyProtection="0"/>
    <xf numFmtId="0" fontId="43" fillId="23" borderId="68" applyNumberFormat="0" applyAlignment="0" applyProtection="0"/>
    <xf numFmtId="0" fontId="44" fillId="0" borderId="70" applyNumberFormat="0" applyFill="0" applyAlignment="0" applyProtection="0"/>
    <xf numFmtId="0" fontId="45" fillId="0" borderId="71" applyNumberFormat="0" applyFill="0" applyAlignment="0" applyProtection="0"/>
    <xf numFmtId="0" fontId="46" fillId="0" borderId="72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73" applyNumberFormat="0" applyFill="0" applyAlignment="0" applyProtection="0"/>
    <xf numFmtId="0" fontId="48" fillId="24" borderId="74" applyNumberFormat="0" applyAlignment="0" applyProtection="0"/>
    <xf numFmtId="0" fontId="49" fillId="0" borderId="0" applyNumberFormat="0" applyFill="0" applyBorder="0" applyAlignment="0" applyProtection="0"/>
    <xf numFmtId="0" fontId="50" fillId="25" borderId="0" applyNumberFormat="0" applyBorder="0" applyAlignment="0" applyProtection="0"/>
    <xf numFmtId="0" fontId="51" fillId="0" borderId="0"/>
    <xf numFmtId="0" fontId="52" fillId="6" borderId="0" applyNumberFormat="0" applyBorder="0" applyAlignment="0" applyProtection="0"/>
    <xf numFmtId="0" fontId="53" fillId="0" borderId="0" applyNumberFormat="0" applyFill="0" applyBorder="0" applyAlignment="0" applyProtection="0"/>
    <xf numFmtId="0" fontId="1" fillId="26" borderId="75" applyNumberFormat="0" applyFont="0" applyAlignment="0" applyProtection="0"/>
    <xf numFmtId="0" fontId="54" fillId="0" borderId="76" applyNumberFormat="0" applyFill="0" applyAlignment="0" applyProtection="0"/>
    <xf numFmtId="0" fontId="55" fillId="0" borderId="0" applyNumberFormat="0" applyFill="0" applyBorder="0" applyAlignment="0" applyProtection="0"/>
    <xf numFmtId="0" fontId="56" fillId="7" borderId="0" applyNumberFormat="0" applyBorder="0" applyAlignment="0" applyProtection="0"/>
    <xf numFmtId="0" fontId="1" fillId="0" borderId="0"/>
  </cellStyleXfs>
  <cellXfs count="500">
    <xf numFmtId="0" fontId="0" fillId="0" borderId="0" xfId="0"/>
    <xf numFmtId="1" fontId="5" fillId="0" borderId="0" xfId="0" applyNumberFormat="1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1" fontId="0" fillId="0" borderId="0" xfId="0" applyNumberFormat="1" applyBorder="1"/>
    <xf numFmtId="1" fontId="0" fillId="0" borderId="0" xfId="0" applyNumberFormat="1"/>
    <xf numFmtId="164" fontId="6" fillId="0" borderId="0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13" fillId="0" borderId="18" xfId="0" applyNumberFormat="1" applyFont="1" applyBorder="1" applyAlignment="1">
      <alignment horizontal="center" vertical="center"/>
    </xf>
    <xf numFmtId="1" fontId="13" fillId="0" borderId="19" xfId="0" applyNumberFormat="1" applyFont="1" applyBorder="1" applyAlignment="1">
      <alignment horizontal="center" vertical="center"/>
    </xf>
    <xf numFmtId="1" fontId="13" fillId="0" borderId="20" xfId="0" applyNumberFormat="1" applyFont="1" applyBorder="1" applyAlignment="1">
      <alignment horizontal="center" vertical="center"/>
    </xf>
    <xf numFmtId="1" fontId="13" fillId="0" borderId="21" xfId="0" applyNumberFormat="1" applyFont="1" applyBorder="1" applyAlignment="1">
      <alignment horizontal="center" vertical="center"/>
    </xf>
    <xf numFmtId="164" fontId="13" fillId="3" borderId="18" xfId="0" applyNumberFormat="1" applyFont="1" applyFill="1" applyBorder="1" applyAlignment="1">
      <alignment horizontal="center" vertical="center"/>
    </xf>
    <xf numFmtId="164" fontId="13" fillId="3" borderId="19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164" fontId="11" fillId="2" borderId="19" xfId="0" applyNumberFormat="1" applyFont="1" applyFill="1" applyBorder="1" applyAlignment="1">
      <alignment horizontal="center" vertical="center"/>
    </xf>
    <xf numFmtId="164" fontId="13" fillId="3" borderId="20" xfId="0" applyNumberFormat="1" applyFont="1" applyFill="1" applyBorder="1" applyAlignment="1">
      <alignment horizontal="center" vertical="center"/>
    </xf>
    <xf numFmtId="164" fontId="13" fillId="2" borderId="22" xfId="0" applyNumberFormat="1" applyFont="1" applyFill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 vertical="center"/>
    </xf>
    <xf numFmtId="164" fontId="11" fillId="0" borderId="21" xfId="0" applyNumberFormat="1" applyFont="1" applyBorder="1" applyAlignment="1">
      <alignment horizontal="center" vertical="center"/>
    </xf>
    <xf numFmtId="3" fontId="18" fillId="2" borderId="23" xfId="0" applyNumberFormat="1" applyFont="1" applyFill="1" applyBorder="1" applyAlignment="1">
      <alignment horizontal="center"/>
    </xf>
    <xf numFmtId="3" fontId="14" fillId="0" borderId="12" xfId="0" applyNumberFormat="1" applyFont="1" applyFill="1" applyBorder="1" applyAlignment="1">
      <alignment horizontal="center" vertical="center"/>
    </xf>
    <xf numFmtId="3" fontId="19" fillId="3" borderId="23" xfId="0" applyNumberFormat="1" applyFont="1" applyFill="1" applyBorder="1" applyAlignment="1">
      <alignment horizontal="center"/>
    </xf>
    <xf numFmtId="164" fontId="14" fillId="0" borderId="8" xfId="0" applyNumberFormat="1" applyFont="1" applyBorder="1" applyAlignment="1" applyProtection="1">
      <alignment horizontal="center"/>
      <protection locked="0"/>
    </xf>
    <xf numFmtId="164" fontId="14" fillId="0" borderId="9" xfId="0" applyNumberFormat="1" applyFont="1" applyBorder="1" applyAlignment="1" applyProtection="1">
      <alignment horizontal="center"/>
      <protection locked="0"/>
    </xf>
    <xf numFmtId="164" fontId="19" fillId="0" borderId="8" xfId="0" applyNumberFormat="1" applyFont="1" applyBorder="1" applyAlignment="1" applyProtection="1">
      <alignment horizontal="center"/>
      <protection locked="0"/>
    </xf>
    <xf numFmtId="164" fontId="14" fillId="3" borderId="8" xfId="0" applyNumberFormat="1" applyFont="1" applyFill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3" fontId="18" fillId="2" borderId="28" xfId="0" applyNumberFormat="1" applyFont="1" applyFill="1" applyBorder="1" applyAlignment="1">
      <alignment horizontal="center"/>
    </xf>
    <xf numFmtId="3" fontId="14" fillId="0" borderId="29" xfId="0" applyNumberFormat="1" applyFont="1" applyFill="1" applyBorder="1" applyAlignment="1">
      <alignment horizontal="center" vertical="center"/>
    </xf>
    <xf numFmtId="3" fontId="19" fillId="3" borderId="28" xfId="0" applyNumberFormat="1" applyFont="1" applyFill="1" applyBorder="1" applyAlignment="1">
      <alignment horizontal="center"/>
    </xf>
    <xf numFmtId="164" fontId="18" fillId="0" borderId="30" xfId="0" applyNumberFormat="1" applyFont="1" applyBorder="1" applyAlignment="1" applyProtection="1">
      <alignment horizontal="center"/>
      <protection locked="0"/>
    </xf>
    <xf numFmtId="164" fontId="18" fillId="0" borderId="32" xfId="0" applyNumberFormat="1" applyFont="1" applyBorder="1" applyAlignment="1" applyProtection="1">
      <alignment horizontal="center"/>
      <protection locked="0"/>
    </xf>
    <xf numFmtId="164" fontId="18" fillId="3" borderId="34" xfId="0" applyNumberFormat="1" applyFont="1" applyFill="1" applyBorder="1" applyAlignment="1">
      <alignment horizontal="center"/>
    </xf>
    <xf numFmtId="164" fontId="18" fillId="0" borderId="34" xfId="0" applyNumberFormat="1" applyFont="1" applyBorder="1" applyAlignment="1">
      <alignment horizontal="center"/>
    </xf>
    <xf numFmtId="3" fontId="21" fillId="2" borderId="28" xfId="0" applyNumberFormat="1" applyFont="1" applyFill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164" fontId="14" fillId="0" borderId="32" xfId="0" applyNumberFormat="1" applyFont="1" applyBorder="1" applyAlignment="1">
      <alignment horizontal="center"/>
    </xf>
    <xf numFmtId="164" fontId="19" fillId="0" borderId="30" xfId="0" applyNumberFormat="1" applyFont="1" applyBorder="1" applyAlignment="1">
      <alignment horizontal="center"/>
    </xf>
    <xf numFmtId="164" fontId="14" fillId="3" borderId="30" xfId="0" applyNumberFormat="1" applyFont="1" applyFill="1" applyBorder="1" applyAlignment="1">
      <alignment horizontal="center"/>
    </xf>
    <xf numFmtId="3" fontId="21" fillId="2" borderId="38" xfId="0" applyNumberFormat="1" applyFont="1" applyFill="1" applyBorder="1" applyAlignment="1">
      <alignment horizontal="center"/>
    </xf>
    <xf numFmtId="3" fontId="19" fillId="3" borderId="38" xfId="0" applyNumberFormat="1" applyFont="1" applyFill="1" applyBorder="1" applyAlignment="1">
      <alignment horizontal="center"/>
    </xf>
    <xf numFmtId="164" fontId="18" fillId="0" borderId="32" xfId="0" applyNumberFormat="1" applyFont="1" applyBorder="1" applyAlignment="1">
      <alignment horizontal="center"/>
    </xf>
    <xf numFmtId="164" fontId="18" fillId="0" borderId="30" xfId="0" applyNumberFormat="1" applyFont="1" applyBorder="1" applyAlignment="1">
      <alignment horizontal="center"/>
    </xf>
    <xf numFmtId="164" fontId="18" fillId="0" borderId="34" xfId="0" applyNumberFormat="1" applyFont="1" applyBorder="1" applyAlignment="1" applyProtection="1">
      <alignment horizontal="center"/>
      <protection locked="0"/>
    </xf>
    <xf numFmtId="164" fontId="14" fillId="3" borderId="34" xfId="0" applyNumberFormat="1" applyFont="1" applyFill="1" applyBorder="1" applyAlignment="1">
      <alignment horizontal="center"/>
    </xf>
    <xf numFmtId="164" fontId="14" fillId="0" borderId="34" xfId="0" applyNumberFormat="1" applyFont="1" applyBorder="1" applyAlignment="1">
      <alignment horizontal="center"/>
    </xf>
    <xf numFmtId="3" fontId="18" fillId="2" borderId="38" xfId="0" applyNumberFormat="1" applyFont="1" applyFill="1" applyBorder="1" applyAlignment="1">
      <alignment horizontal="center"/>
    </xf>
    <xf numFmtId="3" fontId="14" fillId="0" borderId="38" xfId="0" applyNumberFormat="1" applyFont="1" applyFill="1" applyBorder="1" applyAlignment="1">
      <alignment horizontal="center" vertical="center"/>
    </xf>
    <xf numFmtId="164" fontId="14" fillId="0" borderId="43" xfId="0" applyNumberFormat="1" applyFont="1" applyBorder="1" applyAlignment="1">
      <alignment horizontal="center"/>
    </xf>
    <xf numFmtId="3" fontId="14" fillId="0" borderId="28" xfId="0" applyNumberFormat="1" applyFont="1" applyFill="1" applyBorder="1" applyAlignment="1">
      <alignment horizontal="center" vertical="center"/>
    </xf>
    <xf numFmtId="164" fontId="18" fillId="0" borderId="43" xfId="0" applyNumberFormat="1" applyFont="1" applyBorder="1" applyAlignment="1">
      <alignment horizontal="center"/>
    </xf>
    <xf numFmtId="3" fontId="14" fillId="0" borderId="44" xfId="0" applyNumberFormat="1" applyFont="1" applyFill="1" applyBorder="1" applyAlignment="1">
      <alignment horizontal="center" vertical="center"/>
    </xf>
    <xf numFmtId="164" fontId="19" fillId="0" borderId="34" xfId="0" applyNumberFormat="1" applyFont="1" applyBorder="1" applyAlignment="1">
      <alignment horizontal="center"/>
    </xf>
    <xf numFmtId="3" fontId="18" fillId="2" borderId="45" xfId="0" applyNumberFormat="1" applyFont="1" applyFill="1" applyBorder="1" applyAlignment="1">
      <alignment horizontal="center"/>
    </xf>
    <xf numFmtId="3" fontId="19" fillId="3" borderId="7" xfId="0" applyNumberFormat="1" applyFont="1" applyFill="1" applyBorder="1" applyAlignment="1">
      <alignment horizontal="center"/>
    </xf>
    <xf numFmtId="3" fontId="19" fillId="3" borderId="45" xfId="0" applyNumberFormat="1" applyFont="1" applyFill="1" applyBorder="1" applyAlignment="1">
      <alignment horizontal="center"/>
    </xf>
    <xf numFmtId="164" fontId="18" fillId="0" borderId="46" xfId="0" applyNumberFormat="1" applyFont="1" applyBorder="1" applyAlignment="1" applyProtection="1">
      <alignment horizontal="center"/>
      <protection locked="0"/>
    </xf>
    <xf numFmtId="164" fontId="18" fillId="0" borderId="18" xfId="0" applyNumberFormat="1" applyFont="1" applyBorder="1" applyAlignment="1" applyProtection="1">
      <alignment horizontal="center"/>
      <protection locked="0"/>
    </xf>
    <xf numFmtId="164" fontId="18" fillId="0" borderId="37" xfId="0" applyNumberFormat="1" applyFont="1" applyBorder="1" applyAlignment="1">
      <alignment horizontal="center"/>
    </xf>
    <xf numFmtId="164" fontId="18" fillId="0" borderId="48" xfId="0" applyNumberFormat="1" applyFont="1" applyBorder="1" applyAlignment="1">
      <alignment horizontal="center"/>
    </xf>
    <xf numFmtId="164" fontId="18" fillId="3" borderId="46" xfId="0" applyNumberFormat="1" applyFont="1" applyFill="1" applyBorder="1" applyAlignment="1">
      <alignment horizontal="center"/>
    </xf>
    <xf numFmtId="164" fontId="18" fillId="0" borderId="46" xfId="0" applyNumberFormat="1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164" fontId="19" fillId="0" borderId="8" xfId="0" applyNumberFormat="1" applyFont="1" applyBorder="1" applyAlignment="1">
      <alignment horizontal="center"/>
    </xf>
    <xf numFmtId="3" fontId="18" fillId="2" borderId="17" xfId="0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 vertical="center"/>
    </xf>
    <xf numFmtId="3" fontId="19" fillId="3" borderId="17" xfId="0" applyNumberFormat="1" applyFont="1" applyFill="1" applyBorder="1" applyAlignment="1">
      <alignment horizontal="center"/>
    </xf>
    <xf numFmtId="164" fontId="18" fillId="0" borderId="48" xfId="0" applyNumberFormat="1" applyFont="1" applyBorder="1" applyAlignment="1" applyProtection="1">
      <alignment horizontal="center"/>
      <protection locked="0"/>
    </xf>
    <xf numFmtId="3" fontId="18" fillId="0" borderId="18" xfId="0" applyNumberFormat="1" applyFont="1" applyBorder="1" applyAlignment="1" applyProtection="1">
      <alignment horizontal="center"/>
      <protection locked="0"/>
    </xf>
    <xf numFmtId="164" fontId="18" fillId="0" borderId="49" xfId="0" applyNumberFormat="1" applyFont="1" applyBorder="1" applyAlignment="1">
      <alignment horizontal="center"/>
    </xf>
    <xf numFmtId="164" fontId="18" fillId="0" borderId="18" xfId="0" applyNumberFormat="1" applyFont="1" applyBorder="1" applyAlignment="1">
      <alignment horizontal="center"/>
    </xf>
    <xf numFmtId="164" fontId="18" fillId="3" borderId="18" xfId="0" applyNumberFormat="1" applyFont="1" applyFill="1" applyBorder="1" applyAlignment="1">
      <alignment horizontal="center"/>
    </xf>
    <xf numFmtId="3" fontId="14" fillId="0" borderId="51" xfId="0" applyNumberFormat="1" applyFont="1" applyFill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/>
    </xf>
    <xf numFmtId="164" fontId="18" fillId="0" borderId="52" xfId="0" applyNumberFormat="1" applyFont="1" applyBorder="1" applyAlignment="1" applyProtection="1">
      <alignment horizontal="center"/>
      <protection locked="0"/>
    </xf>
    <xf numFmtId="0" fontId="25" fillId="0" borderId="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3" fontId="18" fillId="0" borderId="3" xfId="0" applyNumberFormat="1" applyFont="1" applyFill="1" applyBorder="1" applyAlignment="1">
      <alignment horizontal="center"/>
    </xf>
    <xf numFmtId="164" fontId="18" fillId="0" borderId="0" xfId="0" applyNumberFormat="1" applyFont="1" applyBorder="1" applyAlignment="1" applyProtection="1">
      <alignment horizontal="center"/>
      <protection locked="0"/>
    </xf>
    <xf numFmtId="164" fontId="14" fillId="0" borderId="0" xfId="0" applyNumberFormat="1" applyFont="1" applyBorder="1" applyAlignment="1">
      <alignment horizontal="center" vertical="center"/>
    </xf>
    <xf numFmtId="164" fontId="18" fillId="0" borderId="3" xfId="0" applyNumberFormat="1" applyFont="1" applyBorder="1" applyAlignment="1">
      <alignment horizontal="center"/>
    </xf>
    <xf numFmtId="164" fontId="14" fillId="0" borderId="3" xfId="0" applyNumberFormat="1" applyFont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/>
    </xf>
    <xf numFmtId="164" fontId="18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 vertical="center"/>
    </xf>
    <xf numFmtId="164" fontId="26" fillId="0" borderId="0" xfId="0" applyNumberFormat="1" applyFont="1" applyFill="1" applyBorder="1" applyAlignment="1">
      <alignment horizontal="center" vertical="center"/>
    </xf>
    <xf numFmtId="164" fontId="14" fillId="0" borderId="3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/>
    </xf>
    <xf numFmtId="0" fontId="17" fillId="0" borderId="1" xfId="0" applyFont="1" applyFill="1" applyBorder="1"/>
    <xf numFmtId="0" fontId="14" fillId="0" borderId="1" xfId="0" applyFont="1" applyFill="1" applyBorder="1"/>
    <xf numFmtId="1" fontId="24" fillId="0" borderId="1" xfId="0" applyNumberFormat="1" applyFont="1" applyFill="1" applyBorder="1" applyAlignment="1">
      <alignment horizontal="center"/>
    </xf>
    <xf numFmtId="1" fontId="15" fillId="0" borderId="1" xfId="0" applyNumberFormat="1" applyFont="1" applyFill="1" applyBorder="1"/>
    <xf numFmtId="164" fontId="11" fillId="0" borderId="1" xfId="0" applyNumberFormat="1" applyFont="1" applyFill="1" applyBorder="1"/>
    <xf numFmtId="1" fontId="0" fillId="0" borderId="0" xfId="0" applyNumberFormat="1" applyFill="1"/>
    <xf numFmtId="1" fontId="13" fillId="0" borderId="52" xfId="0" applyNumberFormat="1" applyFont="1" applyBorder="1" applyAlignment="1">
      <alignment horizontal="center" vertical="center"/>
    </xf>
    <xf numFmtId="164" fontId="13" fillId="3" borderId="52" xfId="0" applyNumberFormat="1" applyFont="1" applyFill="1" applyBorder="1" applyAlignment="1">
      <alignment horizontal="center" vertical="center"/>
    </xf>
    <xf numFmtId="164" fontId="11" fillId="2" borderId="21" xfId="0" applyNumberFormat="1" applyFont="1" applyFill="1" applyBorder="1" applyAlignment="1">
      <alignment horizontal="center" vertical="center"/>
    </xf>
    <xf numFmtId="3" fontId="19" fillId="3" borderId="11" xfId="0" applyNumberFormat="1" applyFont="1" applyFill="1" applyBorder="1" applyAlignment="1">
      <alignment horizontal="center"/>
    </xf>
    <xf numFmtId="3" fontId="14" fillId="0" borderId="8" xfId="0" applyNumberFormat="1" applyFont="1" applyBorder="1" applyAlignment="1" applyProtection="1">
      <alignment horizontal="center"/>
      <protection locked="0"/>
    </xf>
    <xf numFmtId="164" fontId="14" fillId="0" borderId="14" xfId="0" applyNumberFormat="1" applyFont="1" applyBorder="1" applyAlignment="1" applyProtection="1">
      <alignment horizontal="center"/>
      <protection locked="0"/>
    </xf>
    <xf numFmtId="3" fontId="19" fillId="3" borderId="26" xfId="0" applyNumberFormat="1" applyFont="1" applyFill="1" applyBorder="1" applyAlignment="1">
      <alignment horizontal="center"/>
    </xf>
    <xf numFmtId="164" fontId="18" fillId="0" borderId="56" xfId="0" applyNumberFormat="1" applyFont="1" applyBorder="1" applyAlignment="1" applyProtection="1">
      <alignment horizontal="center"/>
      <protection locked="0"/>
    </xf>
    <xf numFmtId="3" fontId="18" fillId="2" borderId="26" xfId="0" applyNumberFormat="1" applyFont="1" applyFill="1" applyBorder="1" applyAlignment="1">
      <alignment horizontal="center"/>
    </xf>
    <xf numFmtId="3" fontId="14" fillId="0" borderId="30" xfId="0" applyNumberFormat="1" applyFont="1" applyBorder="1" applyAlignment="1">
      <alignment horizontal="center"/>
    </xf>
    <xf numFmtId="164" fontId="14" fillId="0" borderId="0" xfId="0" applyNumberFormat="1" applyFont="1" applyBorder="1" applyAlignment="1">
      <alignment horizontal="center" vertical="center"/>
    </xf>
    <xf numFmtId="3" fontId="18" fillId="2" borderId="57" xfId="0" applyNumberFormat="1" applyFont="1" applyFill="1" applyBorder="1" applyAlignment="1">
      <alignment horizontal="center"/>
    </xf>
    <xf numFmtId="3" fontId="19" fillId="3" borderId="57" xfId="0" applyNumberFormat="1" applyFont="1" applyFill="1" applyBorder="1" applyAlignment="1">
      <alignment horizontal="center"/>
    </xf>
    <xf numFmtId="3" fontId="18" fillId="0" borderId="34" xfId="0" applyNumberFormat="1" applyFont="1" applyBorder="1" applyAlignment="1" applyProtection="1">
      <alignment horizontal="center"/>
      <protection locked="0"/>
    </xf>
    <xf numFmtId="164" fontId="18" fillId="0" borderId="43" xfId="0" applyNumberFormat="1" applyFont="1" applyBorder="1" applyAlignment="1" applyProtection="1">
      <alignment horizontal="center"/>
      <protection locked="0"/>
    </xf>
    <xf numFmtId="3" fontId="14" fillId="0" borderId="34" xfId="0" applyNumberFormat="1" applyFont="1" applyBorder="1" applyAlignment="1">
      <alignment horizontal="center"/>
    </xf>
    <xf numFmtId="164" fontId="18" fillId="0" borderId="56" xfId="0" applyNumberFormat="1" applyFont="1" applyBorder="1" applyAlignment="1">
      <alignment horizontal="center"/>
    </xf>
    <xf numFmtId="164" fontId="14" fillId="0" borderId="56" xfId="0" applyNumberFormat="1" applyFont="1" applyBorder="1" applyAlignment="1">
      <alignment horizontal="center"/>
    </xf>
    <xf numFmtId="3" fontId="17" fillId="0" borderId="27" xfId="0" applyNumberFormat="1" applyFont="1" applyFill="1" applyBorder="1" applyAlignment="1">
      <alignment horizontal="center" vertical="center"/>
    </xf>
    <xf numFmtId="164" fontId="18" fillId="0" borderId="58" xfId="0" applyNumberFormat="1" applyFont="1" applyBorder="1" applyAlignment="1" applyProtection="1">
      <alignment horizontal="center"/>
      <protection locked="0"/>
    </xf>
    <xf numFmtId="164" fontId="18" fillId="0" borderId="43" xfId="0" applyNumberFormat="1" applyFont="1" applyBorder="1" applyAlignment="1" applyProtection="1">
      <alignment horizontal="center"/>
    </xf>
    <xf numFmtId="3" fontId="18" fillId="2" borderId="59" xfId="0" applyNumberFormat="1" applyFont="1" applyFill="1" applyBorder="1" applyAlignment="1">
      <alignment horizontal="center"/>
    </xf>
    <xf numFmtId="3" fontId="17" fillId="0" borderId="1" xfId="0" applyNumberFormat="1" applyFont="1" applyFill="1" applyBorder="1" applyAlignment="1">
      <alignment horizontal="center" vertical="center"/>
    </xf>
    <xf numFmtId="3" fontId="19" fillId="3" borderId="16" xfId="0" applyNumberFormat="1" applyFont="1" applyFill="1" applyBorder="1" applyAlignment="1">
      <alignment horizontal="center"/>
    </xf>
    <xf numFmtId="164" fontId="18" fillId="0" borderId="19" xfId="0" applyNumberFormat="1" applyFont="1" applyBorder="1" applyAlignment="1" applyProtection="1">
      <alignment horizontal="center"/>
    </xf>
    <xf numFmtId="3" fontId="14" fillId="0" borderId="8" xfId="0" applyNumberFormat="1" applyFont="1" applyBorder="1" applyAlignment="1">
      <alignment horizontal="center"/>
    </xf>
    <xf numFmtId="3" fontId="18" fillId="2" borderId="11" xfId="0" applyNumberFormat="1" applyFont="1" applyFill="1" applyBorder="1" applyAlignment="1">
      <alignment horizontal="center"/>
    </xf>
    <xf numFmtId="3" fontId="18" fillId="2" borderId="16" xfId="0" applyNumberFormat="1" applyFont="1" applyFill="1" applyBorder="1" applyAlignment="1">
      <alignment horizontal="center"/>
    </xf>
    <xf numFmtId="3" fontId="14" fillId="0" borderId="45" xfId="0" applyNumberFormat="1" applyFont="1" applyFill="1" applyBorder="1" applyAlignment="1">
      <alignment horizontal="center" vertical="center"/>
    </xf>
    <xf numFmtId="164" fontId="18" fillId="0" borderId="19" xfId="0" applyNumberFormat="1" applyFont="1" applyBorder="1" applyAlignment="1" applyProtection="1">
      <alignment horizontal="center"/>
      <protection locked="0"/>
    </xf>
    <xf numFmtId="3" fontId="14" fillId="0" borderId="23" xfId="0" applyNumberFormat="1" applyFont="1" applyFill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/>
    </xf>
    <xf numFmtId="3" fontId="18" fillId="0" borderId="46" xfId="0" applyNumberFormat="1" applyFont="1" applyBorder="1" applyAlignment="1" applyProtection="1">
      <alignment horizontal="center"/>
      <protection locked="0"/>
    </xf>
    <xf numFmtId="3" fontId="18" fillId="0" borderId="60" xfId="0" applyNumberFormat="1" applyFont="1" applyBorder="1" applyAlignment="1" applyProtection="1">
      <alignment horizontal="center"/>
      <protection locked="0"/>
    </xf>
    <xf numFmtId="164" fontId="18" fillId="0" borderId="60" xfId="0" applyNumberFormat="1" applyFont="1" applyBorder="1" applyAlignment="1" applyProtection="1">
      <alignment horizontal="center"/>
      <protection locked="0"/>
    </xf>
    <xf numFmtId="0" fontId="14" fillId="2" borderId="6" xfId="0" applyFont="1" applyFill="1" applyBorder="1" applyAlignment="1">
      <alignment horizontal="center" vertical="center" wrapText="1"/>
    </xf>
    <xf numFmtId="3" fontId="14" fillId="2" borderId="8" xfId="0" applyNumberFormat="1" applyFont="1" applyFill="1" applyBorder="1" applyAlignment="1">
      <alignment horizontal="center"/>
    </xf>
    <xf numFmtId="164" fontId="14" fillId="2" borderId="9" xfId="0" applyNumberFormat="1" applyFont="1" applyFill="1" applyBorder="1" applyAlignment="1">
      <alignment horizontal="center"/>
    </xf>
    <xf numFmtId="164" fontId="19" fillId="2" borderId="8" xfId="0" applyNumberFormat="1" applyFont="1" applyFill="1" applyBorder="1" applyAlignment="1">
      <alignment horizontal="center"/>
    </xf>
    <xf numFmtId="164" fontId="14" fillId="2" borderId="8" xfId="0" applyNumberFormat="1" applyFont="1" applyFill="1" applyBorder="1" applyAlignment="1">
      <alignment horizontal="center"/>
    </xf>
    <xf numFmtId="3" fontId="18" fillId="2" borderId="7" xfId="0" applyNumberFormat="1" applyFont="1" applyFill="1" applyBorder="1" applyAlignment="1">
      <alignment horizontal="center"/>
    </xf>
    <xf numFmtId="164" fontId="18" fillId="2" borderId="18" xfId="0" applyNumberFormat="1" applyFont="1" applyFill="1" applyBorder="1" applyAlignment="1" applyProtection="1">
      <alignment horizontal="center"/>
      <protection locked="0"/>
    </xf>
    <xf numFmtId="164" fontId="18" fillId="2" borderId="49" xfId="0" applyNumberFormat="1" applyFont="1" applyFill="1" applyBorder="1" applyAlignment="1">
      <alignment horizontal="center"/>
    </xf>
    <xf numFmtId="164" fontId="18" fillId="2" borderId="18" xfId="0" applyNumberFormat="1" applyFont="1" applyFill="1" applyBorder="1" applyAlignment="1">
      <alignment horizontal="center"/>
    </xf>
    <xf numFmtId="3" fontId="18" fillId="2" borderId="4" xfId="0" applyNumberFormat="1" applyFont="1" applyFill="1" applyBorder="1" applyAlignment="1">
      <alignment horizontal="center"/>
    </xf>
    <xf numFmtId="3" fontId="14" fillId="2" borderId="30" xfId="0" applyNumberFormat="1" applyFont="1" applyFill="1" applyBorder="1" applyAlignment="1">
      <alignment horizontal="center"/>
    </xf>
    <xf numFmtId="164" fontId="14" fillId="2" borderId="32" xfId="0" applyNumberFormat="1" applyFont="1" applyFill="1" applyBorder="1" applyAlignment="1">
      <alignment horizontal="center"/>
    </xf>
    <xf numFmtId="164" fontId="19" fillId="2" borderId="30" xfId="0" applyNumberFormat="1" applyFont="1" applyFill="1" applyBorder="1" applyAlignment="1">
      <alignment horizontal="center"/>
    </xf>
    <xf numFmtId="164" fontId="18" fillId="2" borderId="19" xfId="0" applyNumberFormat="1" applyFont="1" applyFill="1" applyBorder="1" applyAlignment="1">
      <alignment horizontal="center"/>
    </xf>
    <xf numFmtId="164" fontId="18" fillId="2" borderId="30" xfId="0" applyNumberFormat="1" applyFont="1" applyFill="1" applyBorder="1" applyAlignment="1" applyProtection="1">
      <alignment horizontal="center"/>
      <protection locked="0"/>
    </xf>
    <xf numFmtId="164" fontId="18" fillId="2" borderId="32" xfId="0" applyNumberFormat="1" applyFont="1" applyFill="1" applyBorder="1" applyAlignment="1">
      <alignment horizontal="center"/>
    </xf>
    <xf numFmtId="164" fontId="18" fillId="2" borderId="30" xfId="0" applyNumberFormat="1" applyFont="1" applyFill="1" applyBorder="1" applyAlignment="1">
      <alignment horizontal="center"/>
    </xf>
    <xf numFmtId="3" fontId="18" fillId="2" borderId="18" xfId="0" applyNumberFormat="1" applyFont="1" applyFill="1" applyBorder="1" applyAlignment="1">
      <alignment horizontal="center"/>
    </xf>
    <xf numFmtId="164" fontId="18" fillId="2" borderId="61" xfId="0" applyNumberFormat="1" applyFont="1" applyFill="1" applyBorder="1" applyAlignment="1" applyProtection="1">
      <alignment horizontal="center"/>
      <protection locked="0"/>
    </xf>
    <xf numFmtId="164" fontId="18" fillId="2" borderId="61" xfId="0" applyNumberFormat="1" applyFont="1" applyFill="1" applyBorder="1" applyAlignment="1">
      <alignment horizontal="center"/>
    </xf>
    <xf numFmtId="3" fontId="14" fillId="0" borderId="13" xfId="0" applyNumberFormat="1" applyFont="1" applyFill="1" applyBorder="1" applyAlignment="1">
      <alignment horizontal="center" vertical="center"/>
    </xf>
    <xf numFmtId="3" fontId="18" fillId="2" borderId="6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center"/>
    </xf>
    <xf numFmtId="164" fontId="18" fillId="0" borderId="61" xfId="0" applyNumberFormat="1" applyFont="1" applyBorder="1" applyAlignment="1">
      <alignment horizontal="center"/>
    </xf>
    <xf numFmtId="164" fontId="21" fillId="0" borderId="3" xfId="0" applyNumberFormat="1" applyFont="1" applyFill="1" applyBorder="1" applyAlignment="1">
      <alignment horizontal="center"/>
    </xf>
    <xf numFmtId="0" fontId="25" fillId="0" borderId="3" xfId="0" applyFont="1" applyFill="1" applyBorder="1" applyAlignment="1">
      <alignment horizontal="center" vertical="distributed"/>
    </xf>
    <xf numFmtId="164" fontId="21" fillId="0" borderId="0" xfId="0" applyNumberFormat="1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 vertical="center"/>
    </xf>
    <xf numFmtId="164" fontId="27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distributed"/>
    </xf>
    <xf numFmtId="0" fontId="25" fillId="0" borderId="62" xfId="0" applyFont="1" applyFill="1" applyBorder="1" applyAlignment="1">
      <alignment horizontal="center" vertical="center"/>
    </xf>
    <xf numFmtId="164" fontId="28" fillId="0" borderId="0" xfId="0" applyNumberFormat="1" applyFont="1" applyAlignment="1">
      <alignment horizontal="center"/>
    </xf>
    <xf numFmtId="0" fontId="25" fillId="0" borderId="0" xfId="0" applyFont="1" applyFill="1" applyBorder="1" applyAlignment="1">
      <alignment vertical="top"/>
    </xf>
    <xf numFmtId="164" fontId="29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" fontId="13" fillId="0" borderId="53" xfId="0" applyNumberFormat="1" applyFont="1" applyFill="1" applyBorder="1" applyAlignment="1">
      <alignment horizontal="center" vertical="center"/>
    </xf>
    <xf numFmtId="1" fontId="13" fillId="0" borderId="63" xfId="0" applyNumberFormat="1" applyFont="1" applyFill="1" applyBorder="1" applyAlignment="1">
      <alignment horizontal="center" vertical="center"/>
    </xf>
    <xf numFmtId="1" fontId="13" fillId="2" borderId="64" xfId="0" applyNumberFormat="1" applyFont="1" applyFill="1" applyBorder="1" applyAlignment="1">
      <alignment horizontal="center" vertical="center"/>
    </xf>
    <xf numFmtId="1" fontId="13" fillId="2" borderId="65" xfId="0" applyNumberFormat="1" applyFont="1" applyFill="1" applyBorder="1" applyAlignment="1">
      <alignment horizontal="center" vertical="center"/>
    </xf>
    <xf numFmtId="1" fontId="13" fillId="0" borderId="65" xfId="0" applyNumberFormat="1" applyFont="1" applyFill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center" vertical="center"/>
    </xf>
    <xf numFmtId="3" fontId="21" fillId="0" borderId="0" xfId="0" applyNumberFormat="1" applyFont="1" applyBorder="1" applyAlignment="1">
      <alignment vertical="center"/>
    </xf>
    <xf numFmtId="164" fontId="14" fillId="3" borderId="11" xfId="0" applyNumberFormat="1" applyFont="1" applyFill="1" applyBorder="1" applyAlignment="1">
      <alignment horizontal="center"/>
    </xf>
    <xf numFmtId="0" fontId="13" fillId="0" borderId="6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64" fontId="28" fillId="0" borderId="0" xfId="0" applyNumberFormat="1" applyFont="1" applyBorder="1"/>
    <xf numFmtId="3" fontId="21" fillId="0" borderId="0" xfId="0" applyNumberFormat="1" applyFont="1" applyBorder="1" applyAlignment="1">
      <alignment horizontal="center" vertical="center"/>
    </xf>
    <xf numFmtId="164" fontId="21" fillId="0" borderId="0" xfId="0" applyNumberFormat="1" applyFont="1" applyBorder="1" applyAlignment="1" applyProtection="1">
      <alignment horizontal="center" vertical="center"/>
      <protection locked="0"/>
    </xf>
    <xf numFmtId="0" fontId="16" fillId="2" borderId="16" xfId="0" applyFont="1" applyFill="1" applyBorder="1" applyAlignment="1">
      <alignment horizontal="center" vertical="center"/>
    </xf>
    <xf numFmtId="1" fontId="13" fillId="0" borderId="23" xfId="0" applyNumberFormat="1" applyFont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3" fontId="14" fillId="0" borderId="30" xfId="0" applyNumberFormat="1" applyFont="1" applyFill="1" applyBorder="1" applyAlignment="1">
      <alignment horizontal="center"/>
    </xf>
    <xf numFmtId="3" fontId="19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/>
    </xf>
    <xf numFmtId="164" fontId="28" fillId="0" borderId="0" xfId="0" applyNumberFormat="1" applyFont="1"/>
    <xf numFmtId="3" fontId="21" fillId="0" borderId="17" xfId="0" applyNumberFormat="1" applyFont="1" applyBorder="1" applyAlignment="1">
      <alignment horizontal="center" vertical="center"/>
    </xf>
    <xf numFmtId="3" fontId="21" fillId="0" borderId="0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 vertical="center"/>
    </xf>
    <xf numFmtId="3" fontId="18" fillId="0" borderId="16" xfId="0" applyNumberFormat="1" applyFont="1" applyBorder="1" applyAlignment="1" applyProtection="1">
      <alignment horizontal="center"/>
      <protection locked="0"/>
    </xf>
    <xf numFmtId="3" fontId="18" fillId="0" borderId="18" xfId="0" applyNumberFormat="1" applyFont="1" applyFill="1" applyBorder="1" applyAlignment="1">
      <alignment horizontal="center"/>
    </xf>
    <xf numFmtId="0" fontId="25" fillId="0" borderId="6" xfId="0" applyFont="1" applyFill="1" applyBorder="1" applyAlignment="1">
      <alignment vertical="top"/>
    </xf>
    <xf numFmtId="0" fontId="25" fillId="0" borderId="62" xfId="0" applyFont="1" applyFill="1" applyBorder="1" applyAlignment="1">
      <alignment vertical="top"/>
    </xf>
    <xf numFmtId="164" fontId="30" fillId="3" borderId="23" xfId="0" applyNumberFormat="1" applyFont="1" applyFill="1" applyBorder="1" applyAlignment="1">
      <alignment horizontal="center"/>
    </xf>
    <xf numFmtId="164" fontId="13" fillId="0" borderId="23" xfId="0" applyNumberFormat="1" applyFont="1" applyBorder="1" applyAlignment="1">
      <alignment horizontal="center" vertical="center"/>
    </xf>
    <xf numFmtId="3" fontId="22" fillId="2" borderId="16" xfId="0" applyNumberFormat="1" applyFont="1" applyFill="1" applyBorder="1" applyAlignment="1">
      <alignment horizontal="center"/>
    </xf>
    <xf numFmtId="164" fontId="30" fillId="2" borderId="17" xfId="0" applyNumberFormat="1" applyFont="1" applyFill="1" applyBorder="1" applyAlignment="1">
      <alignment horizontal="center"/>
    </xf>
    <xf numFmtId="3" fontId="14" fillId="0" borderId="8" xfId="0" applyNumberFormat="1" applyFont="1" applyFill="1" applyBorder="1" applyAlignment="1">
      <alignment horizontal="center"/>
    </xf>
    <xf numFmtId="164" fontId="11" fillId="0" borderId="23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/>
    </xf>
    <xf numFmtId="164" fontId="16" fillId="0" borderId="0" xfId="0" applyNumberFormat="1" applyFont="1" applyBorder="1" applyAlignment="1" applyProtection="1">
      <alignment horizontal="center" vertical="center"/>
      <protection locked="0"/>
    </xf>
    <xf numFmtId="164" fontId="16" fillId="0" borderId="0" xfId="0" applyNumberFormat="1" applyFont="1" applyFill="1" applyBorder="1" applyAlignment="1"/>
    <xf numFmtId="3" fontId="30" fillId="2" borderId="16" xfId="0" applyNumberFormat="1" applyFont="1" applyFill="1" applyBorder="1" applyAlignment="1">
      <alignment horizontal="center" vertical="center"/>
    </xf>
    <xf numFmtId="164" fontId="30" fillId="2" borderId="17" xfId="0" applyNumberFormat="1" applyFont="1" applyFill="1" applyBorder="1" applyAlignment="1">
      <alignment horizontal="center" vertical="center"/>
    </xf>
    <xf numFmtId="3" fontId="21" fillId="0" borderId="62" xfId="0" applyNumberFormat="1" applyFont="1" applyBorder="1" applyAlignment="1">
      <alignment horizontal="center" vertical="center"/>
    </xf>
    <xf numFmtId="164" fontId="16" fillId="0" borderId="0" xfId="0" applyNumberFormat="1" applyFont="1" applyFill="1" applyBorder="1"/>
    <xf numFmtId="1" fontId="13" fillId="0" borderId="0" xfId="0" applyNumberFormat="1" applyFont="1" applyBorder="1" applyAlignment="1"/>
    <xf numFmtId="1" fontId="13" fillId="0" borderId="62" xfId="0" applyNumberFormat="1" applyFont="1" applyBorder="1" applyAlignment="1"/>
    <xf numFmtId="0" fontId="29" fillId="0" borderId="0" xfId="0" applyFont="1" applyFill="1" applyBorder="1" applyAlignment="1">
      <alignment horizontal="center" vertical="center"/>
    </xf>
    <xf numFmtId="164" fontId="31" fillId="0" borderId="0" xfId="0" applyNumberFormat="1" applyFont="1" applyFill="1" applyAlignment="1">
      <alignment horizontal="left"/>
    </xf>
    <xf numFmtId="164" fontId="14" fillId="3" borderId="53" xfId="0" applyNumberFormat="1" applyFont="1" applyFill="1" applyBorder="1" applyAlignment="1">
      <alignment horizontal="center"/>
    </xf>
    <xf numFmtId="3" fontId="21" fillId="0" borderId="65" xfId="0" applyNumberFormat="1" applyFont="1" applyBorder="1" applyAlignment="1">
      <alignment horizontal="center" vertical="center"/>
    </xf>
    <xf numFmtId="164" fontId="30" fillId="3" borderId="66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 vertical="center" wrapText="1"/>
    </xf>
    <xf numFmtId="164" fontId="24" fillId="0" borderId="0" xfId="0" applyNumberFormat="1" applyFont="1" applyFill="1" applyBorder="1" applyAlignment="1">
      <alignment wrapText="1"/>
    </xf>
    <xf numFmtId="3" fontId="30" fillId="0" borderId="3" xfId="0" applyNumberFormat="1" applyFont="1" applyFill="1" applyBorder="1" applyAlignment="1">
      <alignment horizontal="center" vertical="center"/>
    </xf>
    <xf numFmtId="3" fontId="21" fillId="0" borderId="3" xfId="0" applyNumberFormat="1" applyFont="1" applyBorder="1" applyAlignment="1">
      <alignment vertical="center"/>
    </xf>
    <xf numFmtId="164" fontId="30" fillId="0" borderId="3" xfId="0" applyNumberFormat="1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164" fontId="32" fillId="0" borderId="0" xfId="0" applyNumberFormat="1" applyFont="1" applyAlignment="1">
      <alignment horizontal="left"/>
    </xf>
    <xf numFmtId="164" fontId="30" fillId="0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/>
    </xf>
    <xf numFmtId="164" fontId="25" fillId="0" borderId="0" xfId="0" applyNumberFormat="1" applyFont="1" applyFill="1" applyBorder="1" applyAlignment="1">
      <alignment vertical="center" wrapText="1"/>
    </xf>
    <xf numFmtId="3" fontId="30" fillId="0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vertical="center"/>
    </xf>
    <xf numFmtId="1" fontId="13" fillId="0" borderId="0" xfId="0" applyNumberFormat="1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164" fontId="28" fillId="0" borderId="0" xfId="0" applyNumberFormat="1" applyFont="1" applyFill="1"/>
    <xf numFmtId="164" fontId="28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/>
    <xf numFmtId="0" fontId="31" fillId="0" borderId="0" xfId="0" applyFont="1" applyFill="1" applyBorder="1" applyAlignment="1">
      <alignment horizontal="left"/>
    </xf>
    <xf numFmtId="166" fontId="33" fillId="0" borderId="0" xfId="0" applyNumberFormat="1" applyFont="1" applyFill="1" applyBorder="1" applyAlignment="1">
      <alignment horizontal="center"/>
    </xf>
    <xf numFmtId="167" fontId="33" fillId="0" borderId="0" xfId="0" applyNumberFormat="1" applyFont="1" applyBorder="1" applyAlignment="1">
      <alignment vertical="center"/>
    </xf>
    <xf numFmtId="166" fontId="33" fillId="0" borderId="0" xfId="0" applyNumberFormat="1" applyFont="1" applyBorder="1" applyAlignment="1">
      <alignment horizontal="center"/>
    </xf>
    <xf numFmtId="166" fontId="16" fillId="0" borderId="0" xfId="0" applyNumberFormat="1" applyFont="1" applyFill="1" applyBorder="1" applyAlignment="1">
      <alignment vertical="center"/>
    </xf>
    <xf numFmtId="168" fontId="16" fillId="0" borderId="0" xfId="0" applyNumberFormat="1" applyFont="1" applyFill="1" applyBorder="1" applyAlignment="1">
      <alignment horizontal="center" vertical="center"/>
    </xf>
    <xf numFmtId="168" fontId="1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66" fontId="21" fillId="0" borderId="0" xfId="0" applyNumberFormat="1" applyFont="1" applyFill="1" applyBorder="1" applyAlignment="1">
      <alignment horizontal="center"/>
    </xf>
    <xf numFmtId="166" fontId="21" fillId="0" borderId="0" xfId="0" applyNumberFormat="1" applyFont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 vertical="center" wrapText="1"/>
    </xf>
    <xf numFmtId="168" fontId="28" fillId="0" borderId="0" xfId="0" applyNumberFormat="1" applyFont="1" applyFill="1"/>
    <xf numFmtId="164" fontId="14" fillId="0" borderId="0" xfId="0" applyNumberFormat="1" applyFont="1" applyFill="1" applyBorder="1"/>
    <xf numFmtId="1" fontId="0" fillId="0" borderId="0" xfId="0" applyNumberFormat="1" applyFill="1" applyBorder="1"/>
    <xf numFmtId="166" fontId="34" fillId="0" borderId="0" xfId="0" applyNumberFormat="1" applyFont="1" applyFill="1" applyBorder="1" applyAlignment="1">
      <alignment horizontal="center"/>
    </xf>
    <xf numFmtId="164" fontId="28" fillId="0" borderId="0" xfId="0" applyNumberFormat="1" applyFont="1" applyAlignment="1">
      <alignment horizontal="left"/>
    </xf>
    <xf numFmtId="0" fontId="6" fillId="0" borderId="0" xfId="0" applyFont="1" applyAlignment="1"/>
    <xf numFmtId="0" fontId="33" fillId="0" borderId="0" xfId="1" applyFont="1" applyBorder="1" applyAlignment="1">
      <alignment vertical="center"/>
    </xf>
    <xf numFmtId="168" fontId="28" fillId="0" borderId="0" xfId="0" applyNumberFormat="1" applyFont="1"/>
    <xf numFmtId="169" fontId="21" fillId="0" borderId="0" xfId="0" applyNumberFormat="1" applyFont="1" applyBorder="1" applyAlignment="1">
      <alignment horizontal="center"/>
    </xf>
    <xf numFmtId="164" fontId="37" fillId="0" borderId="0" xfId="0" applyNumberFormat="1" applyFont="1" applyBorder="1"/>
    <xf numFmtId="0" fontId="0" fillId="0" borderId="0" xfId="0" applyBorder="1"/>
    <xf numFmtId="164" fontId="28" fillId="0" borderId="0" xfId="0" applyNumberFormat="1" applyFont="1" applyFill="1" applyBorder="1"/>
    <xf numFmtId="0" fontId="31" fillId="0" borderId="0" xfId="0" applyFont="1" applyAlignment="1">
      <alignment horizontal="center"/>
    </xf>
    <xf numFmtId="164" fontId="28" fillId="0" borderId="0" xfId="0" applyNumberFormat="1" applyFont="1" applyAlignment="1"/>
    <xf numFmtId="0" fontId="38" fillId="0" borderId="0" xfId="0" applyFont="1" applyAlignment="1"/>
    <xf numFmtId="164" fontId="37" fillId="0" borderId="0" xfId="0" applyNumberFormat="1" applyFont="1" applyBorder="1" applyAlignment="1"/>
    <xf numFmtId="0" fontId="16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left" vertical="center"/>
    </xf>
    <xf numFmtId="169" fontId="33" fillId="0" borderId="0" xfId="0" applyNumberFormat="1" applyFont="1" applyFill="1" applyBorder="1" applyAlignment="1">
      <alignment horizontal="center"/>
    </xf>
    <xf numFmtId="170" fontId="33" fillId="0" borderId="0" xfId="0" applyNumberFormat="1" applyFont="1" applyFill="1" applyBorder="1" applyAlignment="1">
      <alignment horizontal="center" vertical="center"/>
    </xf>
    <xf numFmtId="170" fontId="33" fillId="0" borderId="0" xfId="0" applyNumberFormat="1" applyFont="1" applyFill="1" applyBorder="1" applyAlignment="1">
      <alignment horizontal="center"/>
    </xf>
    <xf numFmtId="169" fontId="21" fillId="0" borderId="0" xfId="0" applyNumberFormat="1" applyFont="1" applyFill="1" applyBorder="1" applyAlignment="1">
      <alignment horizontal="center"/>
    </xf>
    <xf numFmtId="170" fontId="21" fillId="0" borderId="0" xfId="0" applyNumberFormat="1" applyFont="1" applyFill="1" applyBorder="1" applyAlignment="1">
      <alignment horizontal="center"/>
    </xf>
    <xf numFmtId="169" fontId="34" fillId="0" borderId="0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/>
    <xf numFmtId="3" fontId="35" fillId="0" borderId="0" xfId="0" applyNumberFormat="1" applyFont="1"/>
    <xf numFmtId="3" fontId="35" fillId="0" borderId="0" xfId="0" applyNumberFormat="1" applyFont="1" applyAlignment="1">
      <alignment horizontal="right"/>
    </xf>
    <xf numFmtId="171" fontId="35" fillId="0" borderId="0" xfId="0" applyNumberFormat="1" applyFont="1"/>
    <xf numFmtId="0" fontId="58" fillId="0" borderId="0" xfId="44" applyNumberFormat="1" applyFont="1" applyBorder="1" applyAlignment="1">
      <alignment horizontal="left"/>
    </xf>
    <xf numFmtId="169" fontId="57" fillId="0" borderId="0" xfId="44" applyNumberFormat="1" applyFont="1" applyBorder="1" applyAlignment="1">
      <alignment horizontal="right" vertical="center"/>
    </xf>
    <xf numFmtId="49" fontId="58" fillId="0" borderId="0" xfId="44" applyNumberFormat="1" applyFont="1" applyBorder="1" applyAlignment="1">
      <alignment horizontal="left"/>
    </xf>
    <xf numFmtId="0" fontId="58" fillId="0" borderId="0" xfId="44" applyFont="1" applyBorder="1" applyAlignment="1">
      <alignment horizontal="left"/>
    </xf>
    <xf numFmtId="1" fontId="15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14" fillId="2" borderId="0" xfId="0" applyNumberFormat="1" applyFont="1" applyFill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14" fillId="0" borderId="31" xfId="0" applyNumberFormat="1" applyFont="1" applyBorder="1" applyAlignment="1">
      <alignment horizontal="center" vertical="center"/>
    </xf>
    <xf numFmtId="164" fontId="14" fillId="0" borderId="33" xfId="0" applyNumberFormat="1" applyFont="1" applyBorder="1" applyAlignment="1">
      <alignment horizontal="center" vertical="center"/>
    </xf>
    <xf numFmtId="164" fontId="14" fillId="0" borderId="35" xfId="0" applyNumberFormat="1" applyFont="1" applyBorder="1" applyAlignment="1">
      <alignment horizontal="center" vertical="center"/>
    </xf>
    <xf numFmtId="164" fontId="14" fillId="0" borderId="36" xfId="0" applyNumberFormat="1" applyFont="1" applyBorder="1" applyAlignment="1">
      <alignment horizontal="center" vertical="center"/>
    </xf>
    <xf numFmtId="164" fontId="14" fillId="0" borderId="40" xfId="0" applyNumberFormat="1" applyFont="1" applyBorder="1" applyAlignment="1">
      <alignment horizontal="center" vertical="center"/>
    </xf>
    <xf numFmtId="165" fontId="14" fillId="0" borderId="31" xfId="0" applyNumberFormat="1" applyFont="1" applyBorder="1" applyAlignment="1">
      <alignment horizontal="center" vertical="center"/>
    </xf>
    <xf numFmtId="164" fontId="14" fillId="0" borderId="22" xfId="0" applyNumberFormat="1" applyFont="1" applyBorder="1" applyAlignment="1">
      <alignment horizontal="center" vertical="center"/>
    </xf>
    <xf numFmtId="165" fontId="14" fillId="0" borderId="35" xfId="0" applyNumberFormat="1" applyFont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/>
    </xf>
    <xf numFmtId="164" fontId="18" fillId="0" borderId="0" xfId="0" applyNumberFormat="1" applyFont="1" applyBorder="1" applyAlignment="1" applyProtection="1">
      <alignment horizontal="center"/>
      <protection locked="0"/>
    </xf>
    <xf numFmtId="164" fontId="14" fillId="2" borderId="35" xfId="0" applyNumberFormat="1" applyFont="1" applyFill="1" applyBorder="1" applyAlignment="1">
      <alignment horizontal="center" vertical="center"/>
    </xf>
    <xf numFmtId="164" fontId="14" fillId="2" borderId="36" xfId="0" applyNumberFormat="1" applyFont="1" applyFill="1" applyBorder="1" applyAlignment="1">
      <alignment horizontal="center" vertical="center"/>
    </xf>
    <xf numFmtId="164" fontId="14" fillId="2" borderId="37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72" fontId="35" fillId="0" borderId="0" xfId="0" applyNumberFormat="1" applyFont="1"/>
    <xf numFmtId="2" fontId="35" fillId="0" borderId="0" xfId="0" applyNumberFormat="1" applyFont="1"/>
    <xf numFmtId="3" fontId="16" fillId="0" borderId="67" xfId="0" applyNumberFormat="1" applyFont="1" applyFill="1" applyBorder="1" applyAlignment="1">
      <alignment horizontal="center" vertical="center"/>
    </xf>
    <xf numFmtId="3" fontId="16" fillId="0" borderId="48" xfId="0" applyNumberFormat="1" applyFont="1" applyFill="1" applyBorder="1" applyAlignment="1">
      <alignment horizontal="center" vertical="center"/>
    </xf>
    <xf numFmtId="3" fontId="16" fillId="0" borderId="24" xfId="0" applyNumberFormat="1" applyFont="1" applyFill="1" applyBorder="1" applyAlignment="1">
      <alignment horizontal="center" vertical="center"/>
    </xf>
    <xf numFmtId="3" fontId="16" fillId="0" borderId="47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64" fontId="31" fillId="0" borderId="0" xfId="0" applyNumberFormat="1" applyFont="1" applyFill="1" applyAlignment="1">
      <alignment horizontal="center"/>
    </xf>
    <xf numFmtId="3" fontId="30" fillId="2" borderId="49" xfId="0" applyNumberFormat="1" applyFont="1" applyFill="1" applyBorder="1" applyAlignment="1">
      <alignment horizontal="center" vertical="center"/>
    </xf>
    <xf numFmtId="164" fontId="30" fillId="2" borderId="47" xfId="0" applyNumberFormat="1" applyFont="1" applyFill="1" applyBorder="1" applyAlignment="1">
      <alignment horizontal="center" vertical="center"/>
    </xf>
    <xf numFmtId="3" fontId="18" fillId="2" borderId="4" xfId="0" applyNumberFormat="1" applyFont="1" applyFill="1" applyBorder="1" applyAlignment="1">
      <alignment horizontal="center" vertical="center"/>
    </xf>
    <xf numFmtId="3" fontId="18" fillId="2" borderId="17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3" fontId="19" fillId="3" borderId="4" xfId="0" applyNumberFormat="1" applyFont="1" applyFill="1" applyBorder="1" applyAlignment="1">
      <alignment horizontal="center" vertical="center"/>
    </xf>
    <xf numFmtId="3" fontId="19" fillId="3" borderId="17" xfId="0" applyNumberFormat="1" applyFont="1" applyFill="1" applyBorder="1" applyAlignment="1">
      <alignment horizontal="center" vertical="center"/>
    </xf>
    <xf numFmtId="3" fontId="16" fillId="0" borderId="67" xfId="0" applyNumberFormat="1" applyFont="1" applyFill="1" applyBorder="1" applyAlignment="1">
      <alignment horizontal="center" vertical="center" wrapText="1"/>
    </xf>
    <xf numFmtId="3" fontId="16" fillId="0" borderId="48" xfId="0" applyNumberFormat="1" applyFont="1" applyFill="1" applyBorder="1" applyAlignment="1">
      <alignment horizontal="center" vertical="center" wrapText="1"/>
    </xf>
    <xf numFmtId="3" fontId="16" fillId="0" borderId="24" xfId="0" applyNumberFormat="1" applyFont="1" applyFill="1" applyBorder="1" applyAlignment="1">
      <alignment horizontal="center" vertical="center" wrapText="1"/>
    </xf>
    <xf numFmtId="3" fontId="16" fillId="0" borderId="47" xfId="0" applyNumberFormat="1" applyFont="1" applyFill="1" applyBorder="1" applyAlignment="1">
      <alignment horizontal="center" vertical="center" wrapText="1"/>
    </xf>
    <xf numFmtId="1" fontId="13" fillId="0" borderId="53" xfId="0" applyNumberFormat="1" applyFont="1" applyBorder="1" applyAlignment="1">
      <alignment horizontal="center" vertical="center"/>
    </xf>
    <xf numFmtId="1" fontId="13" fillId="0" borderId="54" xfId="0" applyNumberFormat="1" applyFont="1" applyBorder="1" applyAlignment="1">
      <alignment horizontal="center" vertical="center"/>
    </xf>
    <xf numFmtId="1" fontId="13" fillId="0" borderId="55" xfId="0" applyNumberFormat="1" applyFont="1" applyBorder="1" applyAlignment="1">
      <alignment horizontal="center" vertical="center"/>
    </xf>
    <xf numFmtId="3" fontId="21" fillId="0" borderId="24" xfId="0" applyNumberFormat="1" applyFont="1" applyBorder="1" applyAlignment="1">
      <alignment horizontal="center" vertical="center"/>
    </xf>
    <xf numFmtId="3" fontId="21" fillId="0" borderId="47" xfId="0" applyNumberFormat="1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3" fontId="30" fillId="2" borderId="25" xfId="0" applyNumberFormat="1" applyFont="1" applyFill="1" applyBorder="1" applyAlignment="1">
      <alignment horizontal="center" vertical="center"/>
    </xf>
    <xf numFmtId="164" fontId="30" fillId="2" borderId="24" xfId="0" applyNumberFormat="1" applyFont="1" applyFill="1" applyBorder="1" applyAlignment="1">
      <alignment horizontal="center" vertical="center"/>
    </xf>
    <xf numFmtId="3" fontId="16" fillId="0" borderId="67" xfId="0" applyNumberFormat="1" applyFont="1" applyBorder="1" applyAlignment="1">
      <alignment horizontal="center" vertical="center"/>
    </xf>
    <xf numFmtId="3" fontId="16" fillId="0" borderId="48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center" vertical="center"/>
    </xf>
    <xf numFmtId="3" fontId="16" fillId="0" borderId="47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top"/>
    </xf>
    <xf numFmtId="1" fontId="13" fillId="0" borderId="24" xfId="0" applyNumberFormat="1" applyFont="1" applyFill="1" applyBorder="1" applyAlignment="1">
      <alignment horizontal="center" vertical="center"/>
    </xf>
    <xf numFmtId="1" fontId="13" fillId="0" borderId="47" xfId="0" applyNumberFormat="1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/>
    </xf>
    <xf numFmtId="0" fontId="14" fillId="0" borderId="54" xfId="0" applyFont="1" applyFill="1" applyBorder="1" applyAlignment="1">
      <alignment horizontal="center"/>
    </xf>
    <xf numFmtId="0" fontId="14" fillId="0" borderId="55" xfId="0" applyFont="1" applyFill="1" applyBorder="1" applyAlignment="1">
      <alignment horizontal="center"/>
    </xf>
    <xf numFmtId="3" fontId="14" fillId="0" borderId="17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6" fillId="0" borderId="62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164" fontId="14" fillId="0" borderId="24" xfId="0" applyNumberFormat="1" applyFont="1" applyBorder="1" applyAlignment="1">
      <alignment horizontal="center" vertical="center"/>
    </xf>
    <xf numFmtId="164" fontId="14" fillId="0" borderId="47" xfId="0" applyNumberFormat="1" applyFont="1" applyBorder="1" applyAlignment="1">
      <alignment horizontal="center" vertical="center"/>
    </xf>
    <xf numFmtId="164" fontId="20" fillId="2" borderId="24" xfId="0" applyNumberFormat="1" applyFont="1" applyFill="1" applyBorder="1" applyAlignment="1">
      <alignment horizontal="center" vertical="center"/>
    </xf>
    <xf numFmtId="164" fontId="20" fillId="2" borderId="47" xfId="0" applyNumberFormat="1" applyFont="1" applyFill="1" applyBorder="1" applyAlignment="1">
      <alignment horizontal="center" vertical="center"/>
    </xf>
    <xf numFmtId="164" fontId="14" fillId="2" borderId="24" xfId="0" applyNumberFormat="1" applyFont="1" applyFill="1" applyBorder="1" applyAlignment="1">
      <alignment horizontal="center" vertical="center"/>
    </xf>
    <xf numFmtId="164" fontId="14" fillId="2" borderId="47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164" fontId="14" fillId="0" borderId="25" xfId="0" applyNumberFormat="1" applyFont="1" applyBorder="1" applyAlignment="1">
      <alignment horizontal="center" vertical="center"/>
    </xf>
    <xf numFmtId="164" fontId="14" fillId="3" borderId="25" xfId="0" applyNumberFormat="1" applyFont="1" applyFill="1" applyBorder="1" applyAlignment="1">
      <alignment horizontal="center" vertical="center"/>
    </xf>
    <xf numFmtId="164" fontId="14" fillId="3" borderId="49" xfId="0" applyNumberFormat="1" applyFont="1" applyFill="1" applyBorder="1" applyAlignment="1">
      <alignment horizontal="center" vertical="center"/>
    </xf>
    <xf numFmtId="164" fontId="20" fillId="2" borderId="25" xfId="0" applyNumberFormat="1" applyFont="1" applyFill="1" applyBorder="1" applyAlignment="1">
      <alignment horizontal="center" vertical="center"/>
    </xf>
    <xf numFmtId="164" fontId="20" fillId="2" borderId="49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164" fontId="14" fillId="2" borderId="49" xfId="0" applyNumberFormat="1" applyFont="1" applyFill="1" applyBorder="1" applyAlignment="1">
      <alignment horizontal="center" vertical="center"/>
    </xf>
    <xf numFmtId="164" fontId="14" fillId="2" borderId="25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4" fontId="14" fillId="0" borderId="49" xfId="0" applyNumberFormat="1" applyFont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64" fontId="14" fillId="0" borderId="33" xfId="0" applyNumberFormat="1" applyFont="1" applyBorder="1" applyAlignment="1">
      <alignment horizontal="center" vertical="center"/>
    </xf>
    <xf numFmtId="164" fontId="20" fillId="2" borderId="40" xfId="0" applyNumberFormat="1" applyFont="1" applyFill="1" applyBorder="1" applyAlignment="1">
      <alignment horizontal="center" vertical="center"/>
    </xf>
    <xf numFmtId="164" fontId="20" fillId="2" borderId="33" xfId="0" applyNumberFormat="1" applyFont="1" applyFill="1" applyBorder="1" applyAlignment="1">
      <alignment horizontal="center" vertical="center"/>
    </xf>
    <xf numFmtId="164" fontId="14" fillId="0" borderId="40" xfId="0" applyNumberFormat="1" applyFont="1" applyBorder="1" applyAlignment="1">
      <alignment horizontal="center" vertical="center"/>
    </xf>
    <xf numFmtId="0" fontId="22" fillId="4" borderId="41" xfId="0" applyFont="1" applyFill="1" applyBorder="1" applyAlignment="1">
      <alignment horizontal="center" vertical="center" wrapText="1"/>
    </xf>
    <xf numFmtId="0" fontId="22" fillId="4" borderId="42" xfId="0" applyFont="1" applyFill="1" applyBorder="1" applyAlignment="1">
      <alignment horizontal="center" vertical="center" wrapText="1"/>
    </xf>
    <xf numFmtId="0" fontId="22" fillId="4" borderId="26" xfId="0" applyFont="1" applyFill="1" applyBorder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 wrapText="1"/>
    </xf>
    <xf numFmtId="164" fontId="14" fillId="3" borderId="39" xfId="0" applyNumberFormat="1" applyFont="1" applyFill="1" applyBorder="1" applyAlignment="1">
      <alignment horizontal="center" vertical="center"/>
    </xf>
    <xf numFmtId="164" fontId="14" fillId="3" borderId="32" xfId="0" applyNumberFormat="1" applyFont="1" applyFill="1" applyBorder="1" applyAlignment="1">
      <alignment horizontal="center" vertical="center"/>
    </xf>
    <xf numFmtId="164" fontId="20" fillId="2" borderId="39" xfId="0" applyNumberFormat="1" applyFont="1" applyFill="1" applyBorder="1" applyAlignment="1">
      <alignment horizontal="center" vertical="center"/>
    </xf>
    <xf numFmtId="164" fontId="20" fillId="2" borderId="32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1" fillId="4" borderId="41" xfId="0" applyFont="1" applyFill="1" applyBorder="1" applyAlignment="1">
      <alignment horizontal="center" vertical="center" wrapText="1"/>
    </xf>
    <xf numFmtId="0" fontId="21" fillId="4" borderId="42" xfId="0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0" fontId="13" fillId="3" borderId="50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" fontId="13" fillId="0" borderId="9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/>
    </xf>
    <xf numFmtId="164" fontId="14" fillId="0" borderId="53" xfId="0" applyNumberFormat="1" applyFont="1" applyBorder="1" applyAlignment="1">
      <alignment horizontal="center" vertical="center"/>
    </xf>
    <xf numFmtId="164" fontId="14" fillId="0" borderId="54" xfId="0" applyNumberFormat="1" applyFont="1" applyBorder="1" applyAlignment="1">
      <alignment horizontal="center" vertical="center"/>
    </xf>
    <xf numFmtId="164" fontId="14" fillId="0" borderId="55" xfId="0" applyNumberFormat="1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15" xfId="0" applyNumberFormat="1" applyFont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/>
    </xf>
    <xf numFmtId="164" fontId="14" fillId="4" borderId="2" xfId="0" applyNumberFormat="1" applyFont="1" applyFill="1" applyBorder="1" applyAlignment="1">
      <alignment horizontal="center" vertical="center"/>
    </xf>
    <xf numFmtId="164" fontId="14" fillId="4" borderId="3" xfId="0" applyNumberFormat="1" applyFont="1" applyFill="1" applyBorder="1" applyAlignment="1">
      <alignment horizontal="center" vertical="center"/>
    </xf>
    <xf numFmtId="164" fontId="14" fillId="4" borderId="5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right" vertical="center"/>
    </xf>
    <xf numFmtId="1" fontId="4" fillId="0" borderId="0" xfId="0" applyNumberFormat="1" applyFont="1" applyBorder="1" applyAlignment="1" applyProtection="1">
      <alignment horizontal="center" vertical="center"/>
      <protection locked="0"/>
    </xf>
    <xf numFmtId="1" fontId="5" fillId="0" borderId="0" xfId="0" applyNumberFormat="1" applyFont="1" applyBorder="1" applyAlignment="1">
      <alignment horizontal="right" vertical="center"/>
    </xf>
    <xf numFmtId="1" fontId="5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right" vertical="center"/>
    </xf>
    <xf numFmtId="1" fontId="9" fillId="0" borderId="0" xfId="0" applyNumberFormat="1" applyFont="1" applyBorder="1" applyAlignment="1" applyProtection="1">
      <alignment horizontal="center" vertical="center"/>
      <protection locked="0"/>
    </xf>
    <xf numFmtId="1" fontId="5" fillId="0" borderId="0" xfId="0" applyNumberFormat="1" applyFont="1" applyBorder="1" applyAlignment="1">
      <alignment vertical="center"/>
    </xf>
    <xf numFmtId="164" fontId="18" fillId="0" borderId="3" xfId="0" applyNumberFormat="1" applyFont="1" applyBorder="1" applyAlignment="1" applyProtection="1">
      <alignment horizontal="center"/>
      <protection locked="0"/>
    </xf>
    <xf numFmtId="3" fontId="18" fillId="0" borderId="3" xfId="0" applyNumberFormat="1" applyFont="1" applyFill="1" applyBorder="1" applyAlignment="1">
      <alignment horizontal="center"/>
    </xf>
    <xf numFmtId="164" fontId="14" fillId="0" borderId="39" xfId="0" applyNumberFormat="1" applyFont="1" applyBorder="1" applyAlignment="1">
      <alignment horizontal="center" vertical="center"/>
    </xf>
    <xf numFmtId="165" fontId="14" fillId="0" borderId="40" xfId="0" applyNumberFormat="1" applyFont="1" applyBorder="1" applyAlignment="1">
      <alignment horizontal="center" vertical="center"/>
    </xf>
    <xf numFmtId="165" fontId="14" fillId="0" borderId="47" xfId="0" applyNumberFormat="1" applyFont="1" applyBorder="1" applyAlignment="1">
      <alignment horizontal="center" vertical="center"/>
    </xf>
    <xf numFmtId="165" fontId="14" fillId="0" borderId="39" xfId="0" applyNumberFormat="1" applyFont="1" applyBorder="1" applyAlignment="1">
      <alignment horizontal="center" vertical="center"/>
    </xf>
    <xf numFmtId="165" fontId="14" fillId="0" borderId="49" xfId="0" applyNumberFormat="1" applyFont="1" applyBorder="1" applyAlignment="1">
      <alignment horizontal="center" vertical="center"/>
    </xf>
    <xf numFmtId="164" fontId="14" fillId="0" borderId="32" xfId="0" applyNumberFormat="1" applyFont="1" applyBorder="1" applyAlignment="1">
      <alignment horizontal="center" vertical="center"/>
    </xf>
    <xf numFmtId="165" fontId="14" fillId="0" borderId="33" xfId="0" applyNumberFormat="1" applyFont="1" applyBorder="1" applyAlignment="1">
      <alignment horizontal="center" vertical="center"/>
    </xf>
    <xf numFmtId="165" fontId="14" fillId="0" borderId="32" xfId="0" applyNumberFormat="1" applyFont="1" applyBorder="1" applyAlignment="1">
      <alignment horizontal="center" vertical="center"/>
    </xf>
    <xf numFmtId="165" fontId="14" fillId="0" borderId="24" xfId="0" applyNumberFormat="1" applyFont="1" applyBorder="1" applyAlignment="1">
      <alignment horizontal="center" vertical="center"/>
    </xf>
    <xf numFmtId="165" fontId="14" fillId="0" borderId="25" xfId="0" applyNumberFormat="1" applyFont="1" applyBorder="1" applyAlignment="1">
      <alignment horizontal="center" vertical="center"/>
    </xf>
    <xf numFmtId="164" fontId="14" fillId="0" borderId="25" xfId="0" applyNumberFormat="1" applyFont="1" applyFill="1" applyBorder="1" applyAlignment="1">
      <alignment horizontal="center" vertical="center"/>
    </xf>
    <xf numFmtId="164" fontId="14" fillId="0" borderId="49" xfId="0" applyNumberFormat="1" applyFont="1" applyFill="1" applyBorder="1" applyAlignment="1">
      <alignment horizontal="center" vertical="center"/>
    </xf>
    <xf numFmtId="164" fontId="14" fillId="0" borderId="24" xfId="0" applyNumberFormat="1" applyFont="1" applyFill="1" applyBorder="1" applyAlignment="1">
      <alignment horizontal="center" vertical="center"/>
    </xf>
    <xf numFmtId="164" fontId="14" fillId="0" borderId="47" xfId="0" applyNumberFormat="1" applyFont="1" applyFill="1" applyBorder="1" applyAlignment="1">
      <alignment horizontal="center" vertical="center"/>
    </xf>
    <xf numFmtId="0" fontId="16" fillId="0" borderId="67" xfId="0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1" fontId="15" fillId="0" borderId="63" xfId="0" applyNumberFormat="1" applyFont="1" applyBorder="1" applyAlignment="1">
      <alignment horizontal="center" vertical="center"/>
    </xf>
    <xf numFmtId="1" fontId="15" fillId="0" borderId="54" xfId="0" applyNumberFormat="1" applyFont="1" applyBorder="1" applyAlignment="1">
      <alignment horizontal="center" vertical="center"/>
    </xf>
    <xf numFmtId="1" fontId="15" fillId="0" borderId="55" xfId="0" applyNumberFormat="1" applyFont="1" applyBorder="1" applyAlignment="1">
      <alignment horizontal="center" vertical="center"/>
    </xf>
    <xf numFmtId="1" fontId="15" fillId="0" borderId="53" xfId="0" applyNumberFormat="1" applyFont="1" applyBorder="1" applyAlignment="1">
      <alignment horizontal="center" vertical="center"/>
    </xf>
    <xf numFmtId="1" fontId="15" fillId="0" borderId="77" xfId="0" applyNumberFormat="1" applyFont="1" applyBorder="1" applyAlignment="1">
      <alignment horizontal="center" vertical="center"/>
    </xf>
    <xf numFmtId="0" fontId="11" fillId="3" borderId="53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/>
    </xf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10 6" xfId="44"/>
    <cellStyle name="Обычный 2" xfId="37"/>
    <cellStyle name="Обычный_Отчёт о выпуске готовой продукции за 1 кв.05 (ДЛЯ НОВАТЭК)" xfId="1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E125"/>
  <sheetViews>
    <sheetView tabSelected="1" zoomScale="40" zoomScaleNormal="40" zoomScaleSheetLayoutView="40" workbookViewId="0">
      <selection activeCell="I14" sqref="I14"/>
    </sheetView>
  </sheetViews>
  <sheetFormatPr defaultRowHeight="25.5" x14ac:dyDescent="0.2"/>
  <cols>
    <col min="1" max="1" width="26.140625" customWidth="1"/>
    <col min="2" max="2" width="42.140625" customWidth="1"/>
    <col min="3" max="3" width="62.28515625" customWidth="1"/>
    <col min="4" max="4" width="21.7109375" customWidth="1"/>
    <col min="5" max="5" width="21.85546875" customWidth="1"/>
    <col min="6" max="6" width="19.85546875" customWidth="1"/>
    <col min="7" max="7" width="24.42578125" customWidth="1"/>
    <col min="8" max="8" width="19.28515625" customWidth="1"/>
    <col min="9" max="9" width="20.5703125" style="4" customWidth="1"/>
    <col min="10" max="10" width="18.7109375" style="4" customWidth="1"/>
    <col min="11" max="11" width="21.85546875" style="4" customWidth="1"/>
    <col min="12" max="12" width="22.28515625" style="4" customWidth="1"/>
    <col min="13" max="13" width="23.7109375" style="4" customWidth="1"/>
    <col min="14" max="14" width="30.28515625" style="4" customWidth="1"/>
    <col min="15" max="15" width="20.7109375" style="4" customWidth="1"/>
    <col min="16" max="16" width="23.7109375" style="4" customWidth="1"/>
    <col min="17" max="17" width="19.85546875" style="4" customWidth="1"/>
    <col min="18" max="18" width="28.28515625" style="4" customWidth="1"/>
    <col min="19" max="19" width="22.28515625" style="4" customWidth="1"/>
    <col min="20" max="20" width="22.5703125" style="4" customWidth="1"/>
    <col min="21" max="31" width="22.28515625" style="189" customWidth="1"/>
    <col min="32" max="32" width="22.7109375" style="6" customWidth="1"/>
    <col min="33" max="35" width="22.7109375" style="4" customWidth="1"/>
    <col min="36" max="36" width="25.5703125" style="4" customWidth="1"/>
    <col min="37" max="41" width="22.7109375" style="4" customWidth="1"/>
    <col min="42" max="42" width="16.5703125" style="4" bestFit="1" customWidth="1"/>
    <col min="43" max="16384" width="9.140625" style="4"/>
  </cols>
  <sheetData>
    <row r="1" spans="1:57" ht="49.5" customHeight="1" x14ac:dyDescent="0.45">
      <c r="A1" s="459"/>
      <c r="B1" s="459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2">
        <v>2</v>
      </c>
      <c r="P1" s="462"/>
      <c r="Q1" s="1"/>
      <c r="R1" s="463"/>
      <c r="S1" s="463"/>
      <c r="T1" s="464"/>
      <c r="U1" s="464"/>
      <c r="V1" s="464"/>
      <c r="W1" s="464"/>
      <c r="X1" s="464"/>
      <c r="Y1" s="464"/>
      <c r="Z1" s="464"/>
      <c r="AA1" s="451"/>
      <c r="AB1" s="451"/>
      <c r="AC1" s="451"/>
      <c r="AD1" s="5"/>
      <c r="AE1" s="2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57" ht="37.5" customHeight="1" thickBot="1" x14ac:dyDescent="0.5">
      <c r="A2" s="460"/>
      <c r="B2" s="460"/>
      <c r="C2" s="465">
        <v>31</v>
      </c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6"/>
      <c r="P2" s="466"/>
      <c r="Q2" s="1"/>
      <c r="R2" s="464"/>
      <c r="S2" s="464"/>
      <c r="T2" s="467"/>
      <c r="U2" s="467"/>
      <c r="V2" s="467"/>
      <c r="W2" s="467"/>
      <c r="X2" s="467"/>
      <c r="Y2" s="5"/>
      <c r="Z2" s="5"/>
      <c r="AA2" s="451"/>
      <c r="AB2" s="451"/>
      <c r="AC2" s="451"/>
      <c r="AD2" s="3"/>
      <c r="AE2" s="2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</row>
    <row r="3" spans="1:57" ht="36.75" customHeight="1" thickBot="1" x14ac:dyDescent="0.4">
      <c r="A3" s="420"/>
      <c r="B3" s="421"/>
      <c r="C3" s="426"/>
      <c r="D3" s="427"/>
      <c r="E3" s="428"/>
      <c r="F3" s="430"/>
      <c r="G3" s="431"/>
      <c r="H3" s="432"/>
      <c r="I3" s="433"/>
      <c r="J3" s="433"/>
      <c r="K3" s="433"/>
      <c r="L3" s="433"/>
      <c r="M3" s="434"/>
      <c r="N3" s="432"/>
      <c r="O3" s="433"/>
      <c r="P3" s="433"/>
      <c r="Q3" s="433"/>
      <c r="R3" s="433"/>
      <c r="S3" s="434"/>
      <c r="T3" s="452"/>
      <c r="U3" s="453"/>
      <c r="V3" s="453"/>
      <c r="W3" s="453"/>
      <c r="X3" s="453"/>
      <c r="Y3" s="453"/>
      <c r="Z3" s="453"/>
      <c r="AA3" s="453"/>
      <c r="AB3" s="453"/>
      <c r="AC3" s="454"/>
      <c r="AD3" s="3"/>
      <c r="AE3" s="274"/>
      <c r="AF3" s="273"/>
      <c r="AG3" s="273"/>
      <c r="AH3" s="273"/>
      <c r="AI3" s="273"/>
      <c r="AJ3" s="273"/>
      <c r="AK3" s="273">
        <f ca="1">DAY(EOMONTH(TODAY(),0))-O1</f>
        <v>29</v>
      </c>
      <c r="AL3" s="273"/>
      <c r="AM3" s="273"/>
      <c r="AN3" s="273"/>
      <c r="AO3" s="273"/>
      <c r="AP3" s="273"/>
      <c r="AQ3" s="273"/>
      <c r="AR3" s="273"/>
      <c r="AS3" s="273"/>
      <c r="AT3" s="273"/>
      <c r="AU3" s="273"/>
      <c r="AV3" s="273"/>
      <c r="AW3" s="273"/>
      <c r="AX3" s="273"/>
      <c r="AY3" s="273"/>
      <c r="AZ3" s="273"/>
      <c r="BA3" s="273"/>
      <c r="BB3" s="273"/>
      <c r="BC3" s="273"/>
      <c r="BD3" s="273"/>
      <c r="BE3" s="273"/>
    </row>
    <row r="4" spans="1:57" ht="24" customHeight="1" x14ac:dyDescent="0.35">
      <c r="A4" s="422"/>
      <c r="B4" s="423"/>
      <c r="C4" s="455"/>
      <c r="D4" s="457"/>
      <c r="E4" s="346"/>
      <c r="F4" s="449"/>
      <c r="G4" s="411"/>
      <c r="H4" s="413"/>
      <c r="I4" s="414"/>
      <c r="J4" s="414"/>
      <c r="K4" s="440"/>
      <c r="L4" s="416"/>
      <c r="M4" s="417"/>
      <c r="N4" s="413"/>
      <c r="O4" s="414"/>
      <c r="P4" s="414"/>
      <c r="Q4" s="440"/>
      <c r="R4" s="416"/>
      <c r="S4" s="417"/>
      <c r="T4" s="441"/>
      <c r="U4" s="442"/>
      <c r="V4" s="442"/>
      <c r="W4" s="443"/>
      <c r="X4" s="444"/>
      <c r="Y4" s="442"/>
      <c r="Z4" s="442"/>
      <c r="AA4" s="445"/>
      <c r="AB4" s="446"/>
      <c r="AC4" s="447"/>
      <c r="AD4" s="3"/>
      <c r="AE4" s="274"/>
      <c r="AF4" s="273"/>
      <c r="AG4" s="273"/>
      <c r="AH4" s="273"/>
      <c r="AI4" s="273"/>
      <c r="AJ4" s="273"/>
      <c r="AK4" s="273"/>
      <c r="AL4" s="273"/>
      <c r="AM4" s="273"/>
      <c r="AN4" s="273"/>
      <c r="AO4" s="273"/>
      <c r="AP4" s="273"/>
      <c r="AQ4" s="273"/>
      <c r="AR4" s="273"/>
      <c r="AS4" s="273"/>
      <c r="AT4" s="273"/>
      <c r="AU4" s="273"/>
      <c r="AV4" s="273"/>
      <c r="AW4" s="273"/>
      <c r="AX4" s="273"/>
      <c r="AY4" s="273"/>
      <c r="AZ4" s="273"/>
      <c r="BA4" s="273"/>
      <c r="BB4" s="273"/>
      <c r="BC4" s="273"/>
      <c r="BD4" s="273"/>
      <c r="BE4" s="273"/>
    </row>
    <row r="5" spans="1:57" ht="30" customHeight="1" thickBot="1" x14ac:dyDescent="0.4">
      <c r="A5" s="424"/>
      <c r="B5" s="425"/>
      <c r="C5" s="456"/>
      <c r="D5" s="458"/>
      <c r="E5" s="429"/>
      <c r="F5" s="450"/>
      <c r="G5" s="412"/>
      <c r="H5" s="7"/>
      <c r="I5" s="8"/>
      <c r="J5" s="8"/>
      <c r="K5" s="9"/>
      <c r="L5" s="7"/>
      <c r="M5" s="10"/>
      <c r="N5" s="7"/>
      <c r="O5" s="8"/>
      <c r="P5" s="8"/>
      <c r="Q5" s="9"/>
      <c r="R5" s="7"/>
      <c r="S5" s="10"/>
      <c r="T5" s="11"/>
      <c r="U5" s="12"/>
      <c r="V5" s="13"/>
      <c r="W5" s="14"/>
      <c r="X5" s="11"/>
      <c r="Y5" s="15"/>
      <c r="Z5" s="16"/>
      <c r="AA5" s="14"/>
      <c r="AB5" s="17"/>
      <c r="AC5" s="18"/>
      <c r="AD5" s="3"/>
      <c r="AE5" s="274"/>
      <c r="AF5" s="273"/>
      <c r="AG5" s="273" t="s">
        <v>6</v>
      </c>
      <c r="AH5" s="273"/>
      <c r="AI5" s="273" t="s">
        <v>7</v>
      </c>
      <c r="AJ5" s="273"/>
      <c r="AK5" s="273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</row>
    <row r="6" spans="1:57" ht="30" customHeight="1" x14ac:dyDescent="0.4">
      <c r="A6" s="391"/>
      <c r="B6" s="376"/>
      <c r="C6" s="19">
        <v>619360</v>
      </c>
      <c r="D6" s="19">
        <v>22500</v>
      </c>
      <c r="E6" s="20"/>
      <c r="F6" s="21">
        <v>502197.69792158488</v>
      </c>
      <c r="G6" s="21">
        <v>18313.3673430571</v>
      </c>
      <c r="H6" s="22">
        <v>18313.3673430571</v>
      </c>
      <c r="I6" s="359">
        <v>3437.3676569429008</v>
      </c>
      <c r="J6" s="23">
        <v>483884.33057852753</v>
      </c>
      <c r="K6" s="349">
        <v>103310.10442147253</v>
      </c>
      <c r="L6" s="24">
        <v>5070315.3305785358</v>
      </c>
      <c r="M6" s="349">
        <v>506901.9634214621</v>
      </c>
      <c r="N6" s="22">
        <v>12090.370988241328</v>
      </c>
      <c r="O6" s="359">
        <v>1464.1600117586713</v>
      </c>
      <c r="P6" s="23">
        <v>319964.66907944262</v>
      </c>
      <c r="Q6" s="349">
        <v>36654.56792055734</v>
      </c>
      <c r="R6" s="24">
        <v>3116026.6690794439</v>
      </c>
      <c r="S6" s="349">
        <v>200614.68592055514</v>
      </c>
      <c r="T6" s="25">
        <v>30403.738331298428</v>
      </c>
      <c r="U6" s="360">
        <v>4901.5276687015757</v>
      </c>
      <c r="V6" s="362">
        <v>35898.588000000003</v>
      </c>
      <c r="W6" s="351">
        <v>-593.32200000000012</v>
      </c>
      <c r="X6" s="25">
        <v>803848.99965797015</v>
      </c>
      <c r="Y6" s="360">
        <v>139964.67234202987</v>
      </c>
      <c r="Z6" s="362">
        <v>951929.69999999984</v>
      </c>
      <c r="AA6" s="351">
        <v>-8116.0279999998165</v>
      </c>
      <c r="AB6" s="26">
        <v>8186341.9996579792</v>
      </c>
      <c r="AC6" s="349">
        <v>707516.64934201725</v>
      </c>
      <c r="AD6" s="3"/>
      <c r="AE6" s="274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</row>
    <row r="7" spans="1:57" ht="30" customHeight="1" x14ac:dyDescent="0.4">
      <c r="A7" s="407"/>
      <c r="B7" s="408"/>
      <c r="C7" s="27">
        <v>368463.288</v>
      </c>
      <c r="D7" s="27">
        <v>13398.588</v>
      </c>
      <c r="E7" s="28"/>
      <c r="F7" s="29">
        <v>332005.36273382895</v>
      </c>
      <c r="G7" s="29">
        <v>12090.370988241328</v>
      </c>
      <c r="H7" s="30">
        <v>21750.735000000001</v>
      </c>
      <c r="I7" s="475"/>
      <c r="J7" s="31">
        <v>587194.43500000006</v>
      </c>
      <c r="K7" s="379"/>
      <c r="L7" s="30">
        <v>5577217.2939999979</v>
      </c>
      <c r="M7" s="379"/>
      <c r="N7" s="30">
        <v>13554.530999999999</v>
      </c>
      <c r="O7" s="475"/>
      <c r="P7" s="31">
        <v>356619.23699999996</v>
      </c>
      <c r="Q7" s="379"/>
      <c r="R7" s="30">
        <v>3316641.3549999991</v>
      </c>
      <c r="S7" s="379"/>
      <c r="T7" s="32">
        <v>35305.266000000003</v>
      </c>
      <c r="U7" s="388"/>
      <c r="V7" s="390"/>
      <c r="W7" s="381"/>
      <c r="X7" s="32">
        <v>943813.67200000002</v>
      </c>
      <c r="Y7" s="388"/>
      <c r="Z7" s="390"/>
      <c r="AA7" s="381"/>
      <c r="AB7" s="33">
        <v>8893858.6489999965</v>
      </c>
      <c r="AC7" s="379"/>
      <c r="AD7" s="3"/>
      <c r="AE7" s="274"/>
      <c r="AF7" s="273"/>
      <c r="AG7" s="275">
        <f>(J25+H25*AF3+P25+N25*AF3)*0.001</f>
        <v>2799.7590099999998</v>
      </c>
      <c r="AH7" s="275"/>
      <c r="AI7" s="275">
        <f>(L25+H25*AF3+R25+N25*AF3)*0.001</f>
        <v>23561.443501999991</v>
      </c>
      <c r="AJ7" s="300"/>
      <c r="AK7" s="301"/>
      <c r="AL7" s="300"/>
      <c r="AM7" s="300"/>
      <c r="AN7" s="300"/>
      <c r="AO7" s="300"/>
      <c r="AP7" s="273"/>
      <c r="AQ7" s="273"/>
      <c r="AR7" s="273"/>
      <c r="AS7" s="273"/>
      <c r="AT7" s="273"/>
      <c r="AU7" s="273"/>
      <c r="AV7" s="273"/>
      <c r="AW7" s="273"/>
      <c r="AX7" s="273"/>
      <c r="AY7" s="273"/>
      <c r="AZ7" s="273"/>
      <c r="BA7" s="273"/>
      <c r="BB7" s="273"/>
      <c r="BC7" s="273"/>
      <c r="BD7" s="273"/>
      <c r="BE7" s="273"/>
    </row>
    <row r="8" spans="1:57" ht="30" customHeight="1" x14ac:dyDescent="0.4">
      <c r="A8" s="403"/>
      <c r="B8" s="448"/>
      <c r="C8" s="34">
        <v>529500</v>
      </c>
      <c r="D8" s="27">
        <v>19500</v>
      </c>
      <c r="E8" s="28"/>
      <c r="F8" s="29">
        <v>441034</v>
      </c>
      <c r="G8" s="29">
        <v>16242.045325779036</v>
      </c>
      <c r="H8" s="35">
        <v>16242.045325779036</v>
      </c>
      <c r="I8" s="470">
        <v>2494.4746742209645</v>
      </c>
      <c r="J8" s="36">
        <v>424791.95467422064</v>
      </c>
      <c r="K8" s="382">
        <v>74767.533325779426</v>
      </c>
      <c r="L8" s="37">
        <v>4364618.95467423</v>
      </c>
      <c r="M8" s="382">
        <v>452409.67232576851</v>
      </c>
      <c r="N8" s="35">
        <v>2388.5903614457829</v>
      </c>
      <c r="O8" s="470">
        <v>935.4736385542169</v>
      </c>
      <c r="P8" s="36">
        <v>62709.409638554236</v>
      </c>
      <c r="Q8" s="382">
        <v>24314.30136144576</v>
      </c>
      <c r="R8" s="37">
        <v>726124.40963855502</v>
      </c>
      <c r="S8" s="382">
        <v>134799.0273614449</v>
      </c>
      <c r="T8" s="38">
        <v>18630.635687224818</v>
      </c>
      <c r="U8" s="387">
        <v>3429.948312775181</v>
      </c>
      <c r="V8" s="389">
        <v>22850</v>
      </c>
      <c r="W8" s="380">
        <v>-789.41600000000108</v>
      </c>
      <c r="X8" s="38">
        <v>487501.36431277485</v>
      </c>
      <c r="Y8" s="387">
        <v>99081.834687225171</v>
      </c>
      <c r="Z8" s="389">
        <v>597950</v>
      </c>
      <c r="AA8" s="380">
        <v>-11366.800999999978</v>
      </c>
      <c r="AB8" s="35">
        <v>5090743.3643127847</v>
      </c>
      <c r="AC8" s="382">
        <v>587208.69968721364</v>
      </c>
      <c r="AD8" s="3"/>
      <c r="AE8" s="6"/>
      <c r="AF8" s="273"/>
      <c r="AG8" s="275">
        <f>(J57+H57*$AF$3)*0.001</f>
        <v>168.86636400000003</v>
      </c>
      <c r="AH8" s="275"/>
      <c r="AI8" s="275">
        <f>(L57+H57*AF3)*0.001</f>
        <v>1421.7386080000019</v>
      </c>
      <c r="AJ8" s="300"/>
      <c r="AK8" s="300"/>
      <c r="AL8" s="300"/>
      <c r="AM8" s="300"/>
      <c r="AN8" s="300"/>
      <c r="AO8" s="300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</row>
    <row r="9" spans="1:57" ht="30" customHeight="1" x14ac:dyDescent="0.4">
      <c r="A9" s="403"/>
      <c r="B9" s="448"/>
      <c r="C9" s="39">
        <v>91300</v>
      </c>
      <c r="D9" s="27">
        <v>3350</v>
      </c>
      <c r="E9" s="28"/>
      <c r="F9" s="29">
        <v>65098</v>
      </c>
      <c r="G9" s="40">
        <v>2388.5903614457829</v>
      </c>
      <c r="H9" s="30">
        <v>18736.52</v>
      </c>
      <c r="I9" s="475"/>
      <c r="J9" s="41">
        <v>499559.48800000007</v>
      </c>
      <c r="K9" s="379"/>
      <c r="L9" s="42">
        <v>4817028.6269999985</v>
      </c>
      <c r="M9" s="379"/>
      <c r="N9" s="43">
        <v>3324.0639999999999</v>
      </c>
      <c r="O9" s="475"/>
      <c r="P9" s="41">
        <v>87023.710999999996</v>
      </c>
      <c r="Q9" s="379"/>
      <c r="R9" s="33">
        <v>860923.43699999992</v>
      </c>
      <c r="S9" s="379"/>
      <c r="T9" s="32">
        <v>22060.583999999999</v>
      </c>
      <c r="U9" s="388"/>
      <c r="V9" s="390"/>
      <c r="W9" s="381"/>
      <c r="X9" s="32">
        <v>586583.19900000002</v>
      </c>
      <c r="Y9" s="388"/>
      <c r="Z9" s="390"/>
      <c r="AA9" s="381"/>
      <c r="AB9" s="33">
        <v>5677952.0639999984</v>
      </c>
      <c r="AC9" s="379"/>
      <c r="AD9" s="3"/>
      <c r="AE9" s="6"/>
      <c r="AF9" s="273"/>
      <c r="AG9" s="275">
        <f>(P57+N57*$AF$3)*0.001</f>
        <v>0.99380000000000013</v>
      </c>
      <c r="AH9" s="275"/>
      <c r="AI9" s="275">
        <f>(R57+N57*AF3)*0.001</f>
        <v>8.4614860000000309</v>
      </c>
      <c r="AJ9" s="300"/>
      <c r="AK9" s="300"/>
      <c r="AL9" s="300"/>
      <c r="AM9" s="300"/>
      <c r="AN9" s="300"/>
      <c r="AO9" s="300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</row>
    <row r="10" spans="1:57" ht="30" customHeight="1" x14ac:dyDescent="0.4">
      <c r="A10" s="403"/>
      <c r="B10" s="448"/>
      <c r="C10" s="39">
        <v>53890</v>
      </c>
      <c r="D10" s="27">
        <v>1990</v>
      </c>
      <c r="E10" s="28"/>
      <c r="F10" s="29">
        <v>52667.138729465798</v>
      </c>
      <c r="G10" s="29">
        <v>1944.8433117765251</v>
      </c>
      <c r="H10" s="35"/>
      <c r="I10" s="470"/>
      <c r="J10" s="36"/>
      <c r="K10" s="382"/>
      <c r="L10" s="37"/>
      <c r="M10" s="382"/>
      <c r="N10" s="35">
        <v>1944.8433117765251</v>
      </c>
      <c r="O10" s="470">
        <v>15.206688223474885</v>
      </c>
      <c r="P10" s="36">
        <v>50722.295417689245</v>
      </c>
      <c r="Q10" s="382">
        <v>-69.295417689245369</v>
      </c>
      <c r="R10" s="37">
        <v>417428.29541768855</v>
      </c>
      <c r="S10" s="382">
        <v>43951.06958231132</v>
      </c>
      <c r="T10" s="44">
        <v>1944.8433117765251</v>
      </c>
      <c r="U10" s="387">
        <v>15.206688223474885</v>
      </c>
      <c r="V10" s="389">
        <v>1990</v>
      </c>
      <c r="W10" s="380">
        <v>-29.950000000000045</v>
      </c>
      <c r="X10" s="44">
        <v>50722.295417689245</v>
      </c>
      <c r="Y10" s="387">
        <v>-69.295417689245369</v>
      </c>
      <c r="Z10" s="389">
        <v>51900</v>
      </c>
      <c r="AA10" s="380">
        <v>-1247</v>
      </c>
      <c r="AB10" s="45">
        <v>417428.29541768855</v>
      </c>
      <c r="AC10" s="382">
        <v>43951.06958231132</v>
      </c>
      <c r="AD10" s="104"/>
      <c r="AE10" s="6"/>
      <c r="AF10" s="273"/>
      <c r="AG10" s="275"/>
      <c r="AH10" s="275"/>
      <c r="AI10" s="275"/>
      <c r="AJ10" s="300"/>
      <c r="AK10" s="300"/>
      <c r="AL10" s="300"/>
      <c r="AM10" s="300"/>
      <c r="AN10" s="300"/>
      <c r="AO10" s="300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</row>
    <row r="11" spans="1:57" ht="30" customHeight="1" x14ac:dyDescent="0.4">
      <c r="A11" s="401"/>
      <c r="B11" s="402"/>
      <c r="C11" s="39"/>
      <c r="D11" s="27"/>
      <c r="E11" s="28"/>
      <c r="F11" s="29"/>
      <c r="G11" s="29"/>
      <c r="H11" s="30"/>
      <c r="I11" s="475"/>
      <c r="J11" s="41"/>
      <c r="K11" s="379"/>
      <c r="L11" s="42"/>
      <c r="M11" s="379"/>
      <c r="N11" s="30">
        <v>1960.05</v>
      </c>
      <c r="O11" s="475"/>
      <c r="P11" s="41">
        <v>50653</v>
      </c>
      <c r="Q11" s="379"/>
      <c r="R11" s="33">
        <v>461379.36499999987</v>
      </c>
      <c r="S11" s="379"/>
      <c r="T11" s="32">
        <v>1960.05</v>
      </c>
      <c r="U11" s="388"/>
      <c r="V11" s="390"/>
      <c r="W11" s="381"/>
      <c r="X11" s="32">
        <v>50653</v>
      </c>
      <c r="Y11" s="388"/>
      <c r="Z11" s="390"/>
      <c r="AA11" s="381"/>
      <c r="AB11" s="33">
        <v>461379.36499999987</v>
      </c>
      <c r="AC11" s="379"/>
      <c r="AD11" s="104"/>
      <c r="AE11" s="274"/>
      <c r="AF11" s="273"/>
      <c r="AG11" s="275">
        <f>(J9+H9*$AF$3+P9+N9*$AF$3+P11+N11*$AF$3)*0.001</f>
        <v>637.23619900000006</v>
      </c>
      <c r="AH11" s="275"/>
      <c r="AI11" s="275">
        <f>(L9+H9*AF3+R9+N9*AF3+R11+N11*AF3)*0.001</f>
        <v>6139.3314289999989</v>
      </c>
      <c r="AJ11" s="300"/>
      <c r="AK11" s="300"/>
      <c r="AL11" s="300"/>
      <c r="AM11" s="300"/>
      <c r="AN11" s="300"/>
      <c r="AO11" s="300"/>
      <c r="AP11" s="273"/>
      <c r="AQ11" s="273"/>
      <c r="AR11" s="273"/>
      <c r="AS11" s="273"/>
      <c r="AT11" s="273"/>
      <c r="AU11" s="273"/>
      <c r="AV11" s="273"/>
      <c r="AW11" s="273"/>
      <c r="AX11" s="273"/>
      <c r="AY11" s="273"/>
      <c r="AZ11" s="273"/>
      <c r="BA11" s="273"/>
      <c r="BB11" s="273"/>
      <c r="BC11" s="273"/>
      <c r="BD11" s="273"/>
      <c r="BE11" s="273"/>
    </row>
    <row r="12" spans="1:57" ht="30" customHeight="1" x14ac:dyDescent="0.4">
      <c r="A12" s="399"/>
      <c r="B12" s="400"/>
      <c r="C12" s="46"/>
      <c r="D12" s="27"/>
      <c r="E12" s="47"/>
      <c r="F12" s="40"/>
      <c r="G12" s="40"/>
      <c r="H12" s="45"/>
      <c r="I12" s="473"/>
      <c r="J12" s="48"/>
      <c r="K12" s="471"/>
      <c r="L12" s="45"/>
      <c r="M12" s="382"/>
      <c r="N12" s="45">
        <v>6425.2130263896688</v>
      </c>
      <c r="O12" s="470">
        <v>-37.46002638966911</v>
      </c>
      <c r="P12" s="36">
        <v>166958.18697361031</v>
      </c>
      <c r="Q12" s="382">
        <v>4925.8270263896557</v>
      </c>
      <c r="R12" s="37">
        <v>1649067.1869736114</v>
      </c>
      <c r="S12" s="382">
        <v>-19518.559973611729</v>
      </c>
      <c r="T12" s="44">
        <v>6425.2130263896688</v>
      </c>
      <c r="U12" s="387">
        <v>-37.46002638966911</v>
      </c>
      <c r="V12" s="389">
        <v>6600</v>
      </c>
      <c r="W12" s="380">
        <v>-212.2470000000003</v>
      </c>
      <c r="X12" s="44">
        <v>166958.18697361031</v>
      </c>
      <c r="Y12" s="387">
        <v>4925.8270263896557</v>
      </c>
      <c r="Z12" s="389">
        <v>171500</v>
      </c>
      <c r="AA12" s="380">
        <v>384.01399999996647</v>
      </c>
      <c r="AB12" s="45">
        <v>1649067.1869736114</v>
      </c>
      <c r="AC12" s="382">
        <v>-19518.559973611729</v>
      </c>
      <c r="AD12" s="104"/>
      <c r="AE12" s="6"/>
      <c r="AF12" s="273"/>
      <c r="AG12" s="275">
        <f>(J49+H49*AF3)*0.001</f>
        <v>21.900000000000002</v>
      </c>
      <c r="AH12" s="275"/>
      <c r="AI12" s="275">
        <f>(L49+H49*AF3)*0.001</f>
        <v>182.62738999999996</v>
      </c>
      <c r="AJ12" s="300"/>
      <c r="AK12" s="300"/>
      <c r="AL12" s="300"/>
      <c r="AM12" s="300"/>
      <c r="AN12" s="300"/>
      <c r="AO12" s="300"/>
      <c r="AP12" s="273"/>
      <c r="AQ12" s="273"/>
      <c r="AR12" s="273"/>
      <c r="AS12" s="273"/>
      <c r="AT12" s="273"/>
      <c r="AU12" s="273"/>
      <c r="AV12" s="273"/>
      <c r="AW12" s="273"/>
      <c r="AX12" s="273"/>
      <c r="AY12" s="273"/>
      <c r="AZ12" s="273"/>
      <c r="BA12" s="273"/>
      <c r="BB12" s="273"/>
      <c r="BC12" s="273"/>
      <c r="BD12" s="273"/>
      <c r="BE12" s="273"/>
    </row>
    <row r="13" spans="1:57" ht="30" customHeight="1" x14ac:dyDescent="0.4">
      <c r="A13" s="403"/>
      <c r="B13" s="448"/>
      <c r="C13" s="27">
        <v>178100</v>
      </c>
      <c r="D13" s="27">
        <v>6600</v>
      </c>
      <c r="E13" s="49"/>
      <c r="F13" s="29">
        <v>173383.4</v>
      </c>
      <c r="G13" s="29">
        <v>6425.2130263896688</v>
      </c>
      <c r="H13" s="43"/>
      <c r="I13" s="477"/>
      <c r="J13" s="36"/>
      <c r="K13" s="476"/>
      <c r="L13" s="43"/>
      <c r="M13" s="379"/>
      <c r="N13" s="43">
        <v>6387.7529999999997</v>
      </c>
      <c r="O13" s="475"/>
      <c r="P13" s="41">
        <v>171884.01399999997</v>
      </c>
      <c r="Q13" s="379"/>
      <c r="R13" s="42">
        <v>1629548.6269999996</v>
      </c>
      <c r="S13" s="379"/>
      <c r="T13" s="32">
        <v>6387.7529999999997</v>
      </c>
      <c r="U13" s="388"/>
      <c r="V13" s="390"/>
      <c r="W13" s="381"/>
      <c r="X13" s="32">
        <v>171884.01399999997</v>
      </c>
      <c r="Y13" s="388"/>
      <c r="Z13" s="390"/>
      <c r="AA13" s="381"/>
      <c r="AB13" s="33">
        <v>1629548.6269999996</v>
      </c>
      <c r="AC13" s="379"/>
      <c r="AD13" s="104"/>
      <c r="AE13" s="274"/>
      <c r="AF13" s="273"/>
      <c r="AG13" s="275">
        <f>(P49+N49*AF3)*0.001</f>
        <v>83.382999999999996</v>
      </c>
      <c r="AH13" s="275"/>
      <c r="AI13" s="275">
        <f>(R49+N49*AF3)*0.001</f>
        <v>717.84199999999998</v>
      </c>
      <c r="AJ13" s="300"/>
      <c r="AK13" s="300"/>
      <c r="AL13" s="300"/>
      <c r="AM13" s="300"/>
      <c r="AN13" s="300"/>
      <c r="AO13" s="300"/>
      <c r="AP13" s="273"/>
      <c r="AQ13" s="273"/>
      <c r="AR13" s="273"/>
      <c r="AS13" s="273"/>
      <c r="AT13" s="273"/>
      <c r="AU13" s="273"/>
      <c r="AV13" s="273"/>
      <c r="AW13" s="273"/>
      <c r="AX13" s="273"/>
      <c r="AY13" s="273"/>
      <c r="AZ13" s="273"/>
      <c r="BA13" s="273"/>
      <c r="BB13" s="273"/>
      <c r="BC13" s="273"/>
      <c r="BD13" s="273"/>
      <c r="BE13" s="273"/>
    </row>
    <row r="14" spans="1:57" ht="30" customHeight="1" x14ac:dyDescent="0.4">
      <c r="A14" s="403"/>
      <c r="B14" s="448"/>
      <c r="C14" s="27">
        <v>223.28800000000001</v>
      </c>
      <c r="D14" s="27">
        <v>8.5879999999999992</v>
      </c>
      <c r="E14" s="28"/>
      <c r="F14" s="29">
        <v>2218.4705043631702</v>
      </c>
      <c r="G14" s="29">
        <v>85.325788629352687</v>
      </c>
      <c r="H14" s="30"/>
      <c r="I14" s="292"/>
      <c r="J14" s="36"/>
      <c r="K14" s="292"/>
      <c r="L14" s="30"/>
      <c r="M14" s="288"/>
      <c r="N14" s="45">
        <v>85.325788629352687</v>
      </c>
      <c r="O14" s="470">
        <v>366.33821137064729</v>
      </c>
      <c r="P14" s="36">
        <v>2182.8220495888199</v>
      </c>
      <c r="Q14" s="382">
        <v>1770.3799504111803</v>
      </c>
      <c r="R14" s="37">
        <v>21714.822049588853</v>
      </c>
      <c r="S14" s="382">
        <v>-15204.332049588844</v>
      </c>
      <c r="T14" s="44">
        <v>85.325788629352687</v>
      </c>
      <c r="U14" s="387">
        <v>366.33821137064729</v>
      </c>
      <c r="V14" s="389">
        <v>8.5879999999999992</v>
      </c>
      <c r="W14" s="380">
        <v>443.07599999999996</v>
      </c>
      <c r="X14" s="44">
        <v>2182.8220495888199</v>
      </c>
      <c r="Y14" s="387">
        <v>1770.3799504111803</v>
      </c>
      <c r="Z14" s="389">
        <v>219.6999999999999</v>
      </c>
      <c r="AA14" s="380">
        <v>3733.5020000000004</v>
      </c>
      <c r="AB14" s="45">
        <v>21714.822049588853</v>
      </c>
      <c r="AC14" s="382">
        <v>-15204.332049588844</v>
      </c>
      <c r="AD14" s="104"/>
      <c r="AE14" s="6"/>
      <c r="AF14" s="273"/>
      <c r="AG14" s="275"/>
      <c r="AH14" s="275"/>
      <c r="AI14" s="275"/>
      <c r="AJ14" s="300"/>
      <c r="AK14" s="300"/>
      <c r="AL14" s="300"/>
      <c r="AM14" s="300"/>
      <c r="AN14" s="300"/>
      <c r="AO14" s="300"/>
      <c r="AP14" s="273"/>
      <c r="AQ14" s="273"/>
      <c r="AR14" s="273"/>
      <c r="AS14" s="273"/>
      <c r="AT14" s="273"/>
      <c r="AU14" s="273"/>
      <c r="AV14" s="273"/>
      <c r="AW14" s="273"/>
      <c r="AX14" s="273"/>
      <c r="AY14" s="273"/>
      <c r="AZ14" s="273"/>
      <c r="BA14" s="273"/>
      <c r="BB14" s="273"/>
      <c r="BC14" s="273"/>
      <c r="BD14" s="273"/>
      <c r="BE14" s="273"/>
    </row>
    <row r="15" spans="1:57" ht="30" customHeight="1" x14ac:dyDescent="0.4">
      <c r="A15" s="401"/>
      <c r="B15" s="402"/>
      <c r="C15" s="27"/>
      <c r="D15" s="27"/>
      <c r="E15" s="28"/>
      <c r="F15" s="29"/>
      <c r="G15" s="29"/>
      <c r="H15" s="30"/>
      <c r="I15" s="290"/>
      <c r="J15" s="36"/>
      <c r="K15" s="290"/>
      <c r="L15" s="30"/>
      <c r="M15" s="286"/>
      <c r="N15" s="43">
        <v>451.66399999999999</v>
      </c>
      <c r="O15" s="475"/>
      <c r="P15" s="41">
        <v>3953.2020000000002</v>
      </c>
      <c r="Q15" s="379"/>
      <c r="R15" s="42">
        <v>6510.4900000000098</v>
      </c>
      <c r="S15" s="379"/>
      <c r="T15" s="32">
        <v>451.66399999999999</v>
      </c>
      <c r="U15" s="388"/>
      <c r="V15" s="390"/>
      <c r="W15" s="381"/>
      <c r="X15" s="32">
        <v>3953.2020000000002</v>
      </c>
      <c r="Y15" s="388"/>
      <c r="Z15" s="390"/>
      <c r="AA15" s="381"/>
      <c r="AB15" s="33">
        <v>6510.4900000000098</v>
      </c>
      <c r="AC15" s="379"/>
      <c r="AD15" s="104"/>
      <c r="AE15" s="274"/>
      <c r="AF15" s="273"/>
      <c r="AG15" s="275">
        <f>(P13+N13*AF3+P15+N15*AF3)*0.001</f>
        <v>175.83721599999996</v>
      </c>
      <c r="AH15" s="275"/>
      <c r="AI15" s="275">
        <f>(R13+N13*AF3+R15+N15*AF3)*0.001</f>
        <v>1636.0591169999996</v>
      </c>
      <c r="AJ15" s="300"/>
      <c r="AK15" s="300"/>
      <c r="AL15" s="300"/>
      <c r="AM15" s="300"/>
      <c r="AN15" s="300"/>
      <c r="AO15" s="300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</row>
    <row r="16" spans="1:57" ht="30" customHeight="1" x14ac:dyDescent="0.4">
      <c r="A16" s="399"/>
      <c r="B16" s="400"/>
      <c r="C16" s="46">
        <v>21660</v>
      </c>
      <c r="D16" s="27">
        <v>800</v>
      </c>
      <c r="E16" s="28"/>
      <c r="F16" s="40">
        <v>21020.440999999999</v>
      </c>
      <c r="G16" s="29">
        <v>776.378245614035</v>
      </c>
      <c r="H16" s="35">
        <v>776.378245614035</v>
      </c>
      <c r="I16" s="470">
        <v>1.9327543859650405</v>
      </c>
      <c r="J16" s="36">
        <v>20244.062754385963</v>
      </c>
      <c r="K16" s="382">
        <v>570.65824561403861</v>
      </c>
      <c r="L16" s="37">
        <v>252286.06275438616</v>
      </c>
      <c r="M16" s="382">
        <v>-17463.097754386108</v>
      </c>
      <c r="N16" s="43"/>
      <c r="O16" s="291"/>
      <c r="P16" s="50"/>
      <c r="Q16" s="291"/>
      <c r="R16" s="33"/>
      <c r="S16" s="289"/>
      <c r="T16" s="38">
        <v>776.378245614035</v>
      </c>
      <c r="U16" s="387">
        <v>1.9327543859650405</v>
      </c>
      <c r="V16" s="389">
        <v>800</v>
      </c>
      <c r="W16" s="380">
        <v>-21.688999999999965</v>
      </c>
      <c r="X16" s="38">
        <v>20244.062754385963</v>
      </c>
      <c r="Y16" s="387">
        <v>570.65824561403861</v>
      </c>
      <c r="Z16" s="389">
        <v>20860</v>
      </c>
      <c r="AA16" s="380">
        <v>-45.278999999998632</v>
      </c>
      <c r="AB16" s="35">
        <v>252286.06275438616</v>
      </c>
      <c r="AC16" s="382">
        <v>-17463.097754386108</v>
      </c>
      <c r="AD16" s="104"/>
      <c r="AE16" s="6"/>
      <c r="AF16" s="273"/>
      <c r="AG16" s="275">
        <f>(J51+H51*AF3)*0.001</f>
        <v>16.147400000000001</v>
      </c>
      <c r="AH16" s="275"/>
      <c r="AI16" s="275">
        <f>(L51+H51*AF3)*0.001</f>
        <v>165.30796999999993</v>
      </c>
      <c r="AJ16" s="300"/>
      <c r="AK16" s="300"/>
      <c r="AL16" s="300"/>
      <c r="AM16" s="300"/>
      <c r="AN16" s="300"/>
      <c r="AO16" s="300"/>
      <c r="AP16" s="273"/>
      <c r="AQ16" s="273"/>
      <c r="AR16" s="273"/>
      <c r="AS16" s="273"/>
      <c r="AT16" s="273"/>
      <c r="AU16" s="273"/>
      <c r="AV16" s="273"/>
      <c r="AW16" s="273"/>
      <c r="AX16" s="273"/>
      <c r="AY16" s="273"/>
      <c r="AZ16" s="273"/>
      <c r="BA16" s="273"/>
      <c r="BB16" s="273"/>
      <c r="BC16" s="273"/>
      <c r="BD16" s="273"/>
      <c r="BE16" s="273"/>
    </row>
    <row r="17" spans="1:57" ht="30" customHeight="1" x14ac:dyDescent="0.4">
      <c r="A17" s="401"/>
      <c r="B17" s="402"/>
      <c r="C17" s="27"/>
      <c r="D17" s="27"/>
      <c r="E17" s="28"/>
      <c r="F17" s="29"/>
      <c r="G17" s="29"/>
      <c r="H17" s="30">
        <v>778.31100000000004</v>
      </c>
      <c r="I17" s="475"/>
      <c r="J17" s="41">
        <v>20814.721000000001</v>
      </c>
      <c r="K17" s="379"/>
      <c r="L17" s="42">
        <v>234822.96500000005</v>
      </c>
      <c r="M17" s="379"/>
      <c r="N17" s="30"/>
      <c r="O17" s="285"/>
      <c r="P17" s="41"/>
      <c r="Q17" s="285"/>
      <c r="R17" s="42"/>
      <c r="S17" s="286"/>
      <c r="T17" s="32">
        <v>778.31100000000004</v>
      </c>
      <c r="U17" s="388"/>
      <c r="V17" s="390"/>
      <c r="W17" s="381"/>
      <c r="X17" s="32">
        <v>20814.721000000001</v>
      </c>
      <c r="Y17" s="388"/>
      <c r="Z17" s="390"/>
      <c r="AA17" s="381"/>
      <c r="AB17" s="33">
        <v>234822.96500000005</v>
      </c>
      <c r="AC17" s="379"/>
      <c r="AD17" s="104"/>
      <c r="AE17" s="274"/>
      <c r="AF17" s="273"/>
      <c r="AG17" s="275">
        <f>(P51+N51*AF3)*0.001</f>
        <v>9.4152000000000005</v>
      </c>
      <c r="AH17" s="275"/>
      <c r="AI17" s="275">
        <f>(R51+N51*AF3)*0.001</f>
        <v>98.671999999999912</v>
      </c>
      <c r="AJ17" s="300"/>
      <c r="AK17" s="300"/>
      <c r="AL17" s="300"/>
      <c r="AM17" s="300"/>
      <c r="AN17" s="300"/>
      <c r="AO17" s="300"/>
      <c r="AP17" s="273"/>
      <c r="AQ17" s="273"/>
      <c r="AR17" s="273"/>
      <c r="AS17" s="273"/>
      <c r="AT17" s="273"/>
      <c r="AU17" s="273"/>
      <c r="AV17" s="273"/>
      <c r="AW17" s="273"/>
      <c r="AX17" s="273"/>
      <c r="AY17" s="273"/>
      <c r="AZ17" s="273"/>
      <c r="BA17" s="273"/>
      <c r="BB17" s="273"/>
      <c r="BC17" s="273"/>
      <c r="BD17" s="273"/>
      <c r="BE17" s="273"/>
    </row>
    <row r="18" spans="1:57" ht="30" customHeight="1" x14ac:dyDescent="0.4">
      <c r="A18" s="395"/>
      <c r="B18" s="396"/>
      <c r="C18" s="27">
        <v>68200</v>
      </c>
      <c r="D18" s="27">
        <v>2200</v>
      </c>
      <c r="E18" s="28"/>
      <c r="F18" s="29">
        <v>40143.2569215849</v>
      </c>
      <c r="G18" s="29">
        <v>1294.9437716640291</v>
      </c>
      <c r="H18" s="35">
        <v>1294.9437716640291</v>
      </c>
      <c r="I18" s="470">
        <v>940.9602283359709</v>
      </c>
      <c r="J18" s="36">
        <v>38848.313149920868</v>
      </c>
      <c r="K18" s="382">
        <v>27971.912850079127</v>
      </c>
      <c r="L18" s="37">
        <v>453410.31314991968</v>
      </c>
      <c r="M18" s="382">
        <v>71955.388850080257</v>
      </c>
      <c r="N18" s="35"/>
      <c r="O18" s="470"/>
      <c r="P18" s="36"/>
      <c r="Q18" s="382"/>
      <c r="R18" s="37"/>
      <c r="S18" s="382"/>
      <c r="T18" s="38">
        <v>1294.9437716640291</v>
      </c>
      <c r="U18" s="387">
        <v>940.9602283359709</v>
      </c>
      <c r="V18" s="389">
        <v>2200</v>
      </c>
      <c r="W18" s="380">
        <v>35.903999999999996</v>
      </c>
      <c r="X18" s="38">
        <v>38848.313149920868</v>
      </c>
      <c r="Y18" s="387">
        <v>27971.912850079127</v>
      </c>
      <c r="Z18" s="389">
        <v>66000</v>
      </c>
      <c r="AA18" s="380">
        <v>820.22599999999511</v>
      </c>
      <c r="AB18" s="35">
        <v>453410.31314991968</v>
      </c>
      <c r="AC18" s="382">
        <v>71955.388850080257</v>
      </c>
      <c r="AD18" s="104"/>
      <c r="AE18" s="6"/>
      <c r="AF18" s="273"/>
      <c r="AG18" s="275"/>
      <c r="AH18" s="275"/>
      <c r="AI18" s="275"/>
      <c r="AJ18" s="300"/>
      <c r="AK18" s="300"/>
      <c r="AL18" s="300"/>
      <c r="AM18" s="300"/>
      <c r="AN18" s="300"/>
      <c r="AO18" s="300"/>
      <c r="AP18" s="273"/>
      <c r="AQ18" s="273"/>
      <c r="AR18" s="273"/>
      <c r="AS18" s="273"/>
      <c r="AT18" s="273"/>
      <c r="AU18" s="273"/>
      <c r="AV18" s="273"/>
      <c r="AW18" s="273"/>
      <c r="AX18" s="273"/>
      <c r="AY18" s="273"/>
      <c r="AZ18" s="273"/>
      <c r="BA18" s="273"/>
      <c r="BB18" s="273"/>
      <c r="BC18" s="273"/>
      <c r="BD18" s="273"/>
      <c r="BE18" s="273"/>
    </row>
    <row r="19" spans="1:57" ht="30" customHeight="1" x14ac:dyDescent="0.4">
      <c r="A19" s="385"/>
      <c r="B19" s="386"/>
      <c r="C19" s="27"/>
      <c r="D19" s="46"/>
      <c r="E19" s="28"/>
      <c r="F19" s="29"/>
      <c r="G19" s="29"/>
      <c r="H19" s="30">
        <v>2235.904</v>
      </c>
      <c r="I19" s="475"/>
      <c r="J19" s="41">
        <v>66820.225999999995</v>
      </c>
      <c r="K19" s="379"/>
      <c r="L19" s="42">
        <v>525365.70199999993</v>
      </c>
      <c r="M19" s="379"/>
      <c r="N19" s="43"/>
      <c r="O19" s="475"/>
      <c r="P19" s="41"/>
      <c r="Q19" s="379"/>
      <c r="R19" s="42"/>
      <c r="S19" s="379"/>
      <c r="T19" s="32">
        <v>2235.904</v>
      </c>
      <c r="U19" s="388"/>
      <c r="V19" s="390"/>
      <c r="W19" s="381"/>
      <c r="X19" s="32">
        <v>66820.225999999995</v>
      </c>
      <c r="Y19" s="388"/>
      <c r="Z19" s="390"/>
      <c r="AA19" s="381"/>
      <c r="AB19" s="33">
        <v>525365.70199999993</v>
      </c>
      <c r="AC19" s="379"/>
      <c r="AD19" s="104"/>
      <c r="AE19" s="274"/>
      <c r="AF19" s="273"/>
      <c r="AG19" s="275">
        <f>(J17+H17*AF3)*0.001</f>
        <v>20.814721000000002</v>
      </c>
      <c r="AH19" s="275"/>
      <c r="AI19" s="275">
        <f>(L17+H17*AF3)*0.001</f>
        <v>234.82296500000007</v>
      </c>
      <c r="AJ19" s="300"/>
      <c r="AK19" s="300"/>
      <c r="AL19" s="300"/>
      <c r="AM19" s="300"/>
      <c r="AN19" s="300"/>
      <c r="AO19" s="300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</row>
    <row r="20" spans="1:57" ht="30" customHeight="1" x14ac:dyDescent="0.4">
      <c r="A20" s="383"/>
      <c r="B20" s="384"/>
      <c r="C20" s="46"/>
      <c r="D20" s="46"/>
      <c r="E20" s="51"/>
      <c r="F20" s="40"/>
      <c r="G20" s="40"/>
      <c r="H20" s="45"/>
      <c r="I20" s="473"/>
      <c r="J20" s="48"/>
      <c r="K20" s="471"/>
      <c r="L20" s="45"/>
      <c r="M20" s="382"/>
      <c r="N20" s="45">
        <v>1125.2018548387098</v>
      </c>
      <c r="O20" s="470">
        <v>159.79814516129022</v>
      </c>
      <c r="P20" s="48">
        <v>33756.055645161294</v>
      </c>
      <c r="Q20" s="382">
        <v>4933.2543548387112</v>
      </c>
      <c r="R20" s="52">
        <v>269185.05564516102</v>
      </c>
      <c r="S20" s="382">
        <v>52689.640354838804</v>
      </c>
      <c r="T20" s="44">
        <v>1125.2018548387098</v>
      </c>
      <c r="U20" s="387">
        <v>159.79814516129022</v>
      </c>
      <c r="V20" s="389">
        <v>1300</v>
      </c>
      <c r="W20" s="380">
        <v>-15</v>
      </c>
      <c r="X20" s="44">
        <v>33756.055645161294</v>
      </c>
      <c r="Y20" s="387">
        <v>4933.2543548387112</v>
      </c>
      <c r="Z20" s="389">
        <v>39000</v>
      </c>
      <c r="AA20" s="380">
        <v>-310.68999999999505</v>
      </c>
      <c r="AB20" s="45">
        <v>269185.05564516102</v>
      </c>
      <c r="AC20" s="382">
        <v>52689.640354838804</v>
      </c>
      <c r="AD20" s="104"/>
      <c r="AE20" s="6"/>
      <c r="AF20" s="273"/>
      <c r="AG20" s="275"/>
      <c r="AH20" s="275"/>
      <c r="AI20" s="275"/>
      <c r="AJ20" s="300"/>
      <c r="AK20" s="300"/>
      <c r="AL20" s="300"/>
      <c r="AM20" s="300"/>
      <c r="AN20" s="300"/>
      <c r="AO20" s="300"/>
      <c r="AP20" s="273"/>
      <c r="AQ20" s="273"/>
      <c r="AR20" s="273"/>
      <c r="AS20" s="273"/>
      <c r="AT20" s="273"/>
      <c r="AU20" s="273"/>
      <c r="AV20" s="273"/>
      <c r="AW20" s="273"/>
      <c r="AX20" s="273"/>
      <c r="AY20" s="273"/>
      <c r="AZ20" s="273"/>
      <c r="BA20" s="273"/>
      <c r="BB20" s="273"/>
      <c r="BC20" s="273"/>
      <c r="BD20" s="273"/>
      <c r="BE20" s="273"/>
    </row>
    <row r="21" spans="1:57" ht="30" customHeight="1" x14ac:dyDescent="0.4">
      <c r="A21" s="385"/>
      <c r="B21" s="386"/>
      <c r="C21" s="46">
        <v>40300</v>
      </c>
      <c r="D21" s="27">
        <v>1300</v>
      </c>
      <c r="E21" s="28"/>
      <c r="F21" s="29">
        <v>34881.2575</v>
      </c>
      <c r="G21" s="29">
        <v>1125.2018548387098</v>
      </c>
      <c r="H21" s="43"/>
      <c r="I21" s="477"/>
      <c r="J21" s="36"/>
      <c r="K21" s="476"/>
      <c r="L21" s="43"/>
      <c r="M21" s="379"/>
      <c r="N21" s="43">
        <v>1285</v>
      </c>
      <c r="O21" s="475"/>
      <c r="P21" s="41">
        <v>38689.310000000005</v>
      </c>
      <c r="Q21" s="379"/>
      <c r="R21" s="42">
        <v>321874.69599999982</v>
      </c>
      <c r="S21" s="379"/>
      <c r="T21" s="32">
        <v>1285</v>
      </c>
      <c r="U21" s="388"/>
      <c r="V21" s="390"/>
      <c r="W21" s="381"/>
      <c r="X21" s="32">
        <v>38689.310000000005</v>
      </c>
      <c r="Y21" s="388"/>
      <c r="Z21" s="390"/>
      <c r="AA21" s="381"/>
      <c r="AB21" s="33">
        <v>321874.69599999982</v>
      </c>
      <c r="AC21" s="379"/>
      <c r="AD21" s="104"/>
      <c r="AE21" s="274"/>
      <c r="AF21" s="273"/>
      <c r="AG21" s="275">
        <f>(P23+N23*AF3)*0.001</f>
        <v>4.4160000000000004</v>
      </c>
      <c r="AH21" s="275"/>
      <c r="AI21" s="275">
        <f>(R23+N23*AF3)*0.001</f>
        <v>36.404739999999968</v>
      </c>
      <c r="AJ21" s="300"/>
      <c r="AK21" s="300"/>
      <c r="AL21" s="300"/>
      <c r="AM21" s="300"/>
      <c r="AN21" s="300"/>
      <c r="AO21" s="300"/>
      <c r="AP21" s="273"/>
      <c r="AQ21" s="273"/>
      <c r="AR21" s="273"/>
      <c r="AS21" s="273"/>
      <c r="AT21" s="273"/>
      <c r="AU21" s="273"/>
      <c r="AV21" s="273"/>
      <c r="AW21" s="273"/>
      <c r="AX21" s="273"/>
      <c r="AY21" s="273"/>
      <c r="AZ21" s="273"/>
      <c r="BA21" s="273"/>
      <c r="BB21" s="273"/>
      <c r="BC21" s="273"/>
      <c r="BD21" s="273"/>
      <c r="BE21" s="273"/>
    </row>
    <row r="22" spans="1:57" ht="30" customHeight="1" x14ac:dyDescent="0.4">
      <c r="A22" s="395"/>
      <c r="B22" s="396"/>
      <c r="C22" s="27"/>
      <c r="D22" s="27"/>
      <c r="E22" s="28"/>
      <c r="F22" s="29"/>
      <c r="G22" s="29"/>
      <c r="H22" s="35"/>
      <c r="I22" s="473"/>
      <c r="J22" s="36"/>
      <c r="K22" s="471"/>
      <c r="L22" s="35"/>
      <c r="M22" s="382"/>
      <c r="N22" s="35">
        <v>121.19664516129032</v>
      </c>
      <c r="O22" s="470">
        <v>24.80335483870968</v>
      </c>
      <c r="P22" s="36">
        <v>3635.8993548387079</v>
      </c>
      <c r="Q22" s="382">
        <v>780.10064516129205</v>
      </c>
      <c r="R22" s="37">
        <v>32506.899354838682</v>
      </c>
      <c r="S22" s="382">
        <v>3897.8406451612864</v>
      </c>
      <c r="T22" s="38">
        <v>121.19664516129032</v>
      </c>
      <c r="U22" s="387">
        <v>24.80335483870968</v>
      </c>
      <c r="V22" s="389">
        <v>150</v>
      </c>
      <c r="W22" s="380">
        <v>-4</v>
      </c>
      <c r="X22" s="38">
        <v>3635.8993548387079</v>
      </c>
      <c r="Y22" s="387">
        <v>780.10064516129205</v>
      </c>
      <c r="Z22" s="389">
        <v>4500</v>
      </c>
      <c r="AA22" s="380">
        <v>-84</v>
      </c>
      <c r="AB22" s="35">
        <v>32506.899354838682</v>
      </c>
      <c r="AC22" s="382">
        <v>3897.8406451612864</v>
      </c>
      <c r="AD22" s="104"/>
      <c r="AE22" s="6"/>
      <c r="AF22" s="273"/>
      <c r="AG22" s="275">
        <f>(J55+H55*$AF$3)*0.001</f>
        <v>0.89700000000000002</v>
      </c>
      <c r="AH22" s="275"/>
      <c r="AI22" s="275">
        <f>(L55+H55*AF3)*0.001</f>
        <v>7.8163200000000099</v>
      </c>
      <c r="AJ22" s="300"/>
      <c r="AK22" s="300"/>
      <c r="AL22" s="300"/>
      <c r="AM22" s="300"/>
      <c r="AN22" s="300"/>
      <c r="AO22" s="300"/>
      <c r="AP22" s="273"/>
      <c r="AQ22" s="273"/>
      <c r="AR22" s="273"/>
      <c r="AS22" s="273"/>
      <c r="AT22" s="273"/>
      <c r="AU22" s="273"/>
      <c r="AV22" s="273"/>
      <c r="AW22" s="273"/>
      <c r="AX22" s="273"/>
      <c r="AY22" s="273"/>
      <c r="AZ22" s="273"/>
      <c r="BA22" s="273"/>
      <c r="BB22" s="273"/>
      <c r="BC22" s="273"/>
      <c r="BD22" s="273"/>
      <c r="BE22" s="273"/>
    </row>
    <row r="23" spans="1:57" ht="30" customHeight="1" thickBot="1" x14ac:dyDescent="0.45">
      <c r="A23" s="397"/>
      <c r="B23" s="398"/>
      <c r="C23" s="53">
        <v>4650</v>
      </c>
      <c r="D23" s="53">
        <v>150</v>
      </c>
      <c r="E23" s="28"/>
      <c r="F23" s="54">
        <v>3757.096</v>
      </c>
      <c r="G23" s="55">
        <v>121.19664516129032</v>
      </c>
      <c r="H23" s="56"/>
      <c r="I23" s="474"/>
      <c r="J23" s="36"/>
      <c r="K23" s="472"/>
      <c r="L23" s="57"/>
      <c r="M23" s="350"/>
      <c r="N23" s="56">
        <v>146</v>
      </c>
      <c r="O23" s="374"/>
      <c r="P23" s="58">
        <v>4416</v>
      </c>
      <c r="Q23" s="350"/>
      <c r="R23" s="59">
        <v>36404.739999999969</v>
      </c>
      <c r="S23" s="350"/>
      <c r="T23" s="60">
        <v>146</v>
      </c>
      <c r="U23" s="361"/>
      <c r="V23" s="363"/>
      <c r="W23" s="352"/>
      <c r="X23" s="60">
        <v>4416</v>
      </c>
      <c r="Y23" s="361"/>
      <c r="Z23" s="363"/>
      <c r="AA23" s="352"/>
      <c r="AB23" s="61">
        <v>36404.739999999969</v>
      </c>
      <c r="AC23" s="350"/>
      <c r="AD23" s="104"/>
      <c r="AE23" s="6"/>
      <c r="AF23" s="273"/>
      <c r="AG23" s="275"/>
      <c r="AH23" s="275"/>
      <c r="AI23" s="275"/>
      <c r="AJ23" s="300"/>
      <c r="AK23" s="300"/>
      <c r="AL23" s="300"/>
      <c r="AM23" s="300"/>
      <c r="AN23" s="300"/>
      <c r="AO23" s="300"/>
      <c r="AP23" s="273"/>
      <c r="AQ23" s="273"/>
      <c r="AR23" s="273"/>
      <c r="AS23" s="273"/>
      <c r="AT23" s="273"/>
      <c r="AU23" s="273"/>
      <c r="AV23" s="273"/>
      <c r="AW23" s="273"/>
      <c r="AX23" s="273"/>
      <c r="AY23" s="273"/>
      <c r="AZ23" s="273"/>
      <c r="BA23" s="273"/>
      <c r="BB23" s="273"/>
      <c r="BC23" s="273"/>
      <c r="BD23" s="273"/>
      <c r="BE23" s="273"/>
    </row>
    <row r="24" spans="1:57" ht="30" customHeight="1" x14ac:dyDescent="0.4">
      <c r="A24" s="391"/>
      <c r="B24" s="392"/>
      <c r="C24" s="19">
        <v>173290</v>
      </c>
      <c r="D24" s="27">
        <v>5590</v>
      </c>
      <c r="E24" s="20"/>
      <c r="F24" s="21">
        <v>339811.03899999999</v>
      </c>
      <c r="G24" s="29">
        <v>10961.646419354838</v>
      </c>
      <c r="H24" s="26">
        <v>10961.646419354838</v>
      </c>
      <c r="I24" s="359">
        <v>-2137.9864193548383</v>
      </c>
      <c r="J24" s="62">
        <v>328849.39258064498</v>
      </c>
      <c r="K24" s="349">
        <v>-111265.56858064493</v>
      </c>
      <c r="L24" s="63">
        <v>1725786.3925806452</v>
      </c>
      <c r="M24" s="349">
        <v>110915.76441935403</v>
      </c>
      <c r="N24" s="26">
        <v>87742.362370967749</v>
      </c>
      <c r="O24" s="359">
        <v>-1223.3763709677442</v>
      </c>
      <c r="P24" s="62">
        <v>2632270.8711290346</v>
      </c>
      <c r="Q24" s="349">
        <v>-50095.685129034799</v>
      </c>
      <c r="R24" s="63">
        <v>22370870.871129081</v>
      </c>
      <c r="S24" s="349">
        <v>-646129.5261290893</v>
      </c>
      <c r="T24" s="25">
        <v>98704.008790322579</v>
      </c>
      <c r="U24" s="360">
        <v>-3361.3627903225715</v>
      </c>
      <c r="V24" s="362">
        <v>93090</v>
      </c>
      <c r="W24" s="351">
        <v>2252.6460000000079</v>
      </c>
      <c r="X24" s="25">
        <v>2961120.2637096797</v>
      </c>
      <c r="Y24" s="360">
        <v>-161361.25370967994</v>
      </c>
      <c r="Z24" s="362">
        <v>2792700</v>
      </c>
      <c r="AA24" s="351">
        <v>7059.0099999997765</v>
      </c>
      <c r="AB24" s="26">
        <v>24096657.263709724</v>
      </c>
      <c r="AC24" s="349">
        <v>-535213.7617097348</v>
      </c>
      <c r="AD24" s="104"/>
      <c r="AE24" s="274"/>
      <c r="AF24" s="273"/>
      <c r="AG24" s="275">
        <f>(P21+N21*AF3)*0.001</f>
        <v>38.689310000000006</v>
      </c>
      <c r="AH24" s="275"/>
      <c r="AI24" s="275">
        <f>(R21+N21*AF3)*0.001</f>
        <v>321.8746959999998</v>
      </c>
      <c r="AJ24" s="300"/>
      <c r="AK24" s="300"/>
      <c r="AL24" s="300"/>
      <c r="AM24" s="300"/>
      <c r="AN24" s="300"/>
      <c r="AO24" s="300"/>
      <c r="AP24" s="273"/>
      <c r="AQ24" s="273"/>
      <c r="AR24" s="273"/>
      <c r="AS24" s="273"/>
      <c r="AT24" s="273"/>
      <c r="AU24" s="273"/>
      <c r="AV24" s="273"/>
      <c r="AW24" s="273"/>
      <c r="AX24" s="273"/>
      <c r="AY24" s="273"/>
      <c r="AZ24" s="273"/>
      <c r="BA24" s="273"/>
      <c r="BB24" s="273"/>
      <c r="BC24" s="273"/>
      <c r="BD24" s="273"/>
      <c r="BE24" s="273"/>
    </row>
    <row r="25" spans="1:57" ht="30" customHeight="1" thickBot="1" x14ac:dyDescent="0.45">
      <c r="A25" s="393"/>
      <c r="B25" s="394"/>
      <c r="C25" s="64">
        <v>2712500</v>
      </c>
      <c r="D25" s="53">
        <v>87500</v>
      </c>
      <c r="E25" s="65"/>
      <c r="F25" s="66">
        <v>2720013.2335000001</v>
      </c>
      <c r="G25" s="29">
        <v>87742.362370967749</v>
      </c>
      <c r="H25" s="67">
        <v>8823.66</v>
      </c>
      <c r="I25" s="374"/>
      <c r="J25" s="58">
        <v>217583.82400000005</v>
      </c>
      <c r="K25" s="350"/>
      <c r="L25" s="59">
        <v>1836702.1569999992</v>
      </c>
      <c r="M25" s="350"/>
      <c r="N25" s="56">
        <v>86518.986000000004</v>
      </c>
      <c r="O25" s="374"/>
      <c r="P25" s="58">
        <v>2582175.1859999998</v>
      </c>
      <c r="Q25" s="350"/>
      <c r="R25" s="59">
        <v>21724741.344999991</v>
      </c>
      <c r="S25" s="350"/>
      <c r="T25" s="60">
        <v>95342.646000000008</v>
      </c>
      <c r="U25" s="361"/>
      <c r="V25" s="363"/>
      <c r="W25" s="352"/>
      <c r="X25" s="60">
        <v>2799759.01</v>
      </c>
      <c r="Y25" s="361"/>
      <c r="Z25" s="363"/>
      <c r="AA25" s="352"/>
      <c r="AB25" s="61">
        <v>23561443.501999989</v>
      </c>
      <c r="AC25" s="350"/>
      <c r="AD25" s="104"/>
      <c r="AE25" s="6"/>
      <c r="AF25" s="273"/>
      <c r="AG25" s="275">
        <f>(J53+H53*$AF$3)*0.001</f>
        <v>10.216670000000001</v>
      </c>
      <c r="AH25" s="275"/>
      <c r="AI25" s="275">
        <f>(L53+H53*AF3)*0.001</f>
        <v>89.830837000000031</v>
      </c>
      <c r="AJ25" s="300"/>
      <c r="AK25" s="300"/>
      <c r="AL25" s="300"/>
      <c r="AM25" s="300"/>
      <c r="AN25" s="300"/>
      <c r="AO25" s="300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</row>
    <row r="26" spans="1:57" ht="30" customHeight="1" x14ac:dyDescent="0.4">
      <c r="A26" s="375"/>
      <c r="B26" s="376"/>
      <c r="C26" s="19">
        <v>0</v>
      </c>
      <c r="D26" s="27"/>
      <c r="E26" s="28"/>
      <c r="F26" s="21">
        <v>0</v>
      </c>
      <c r="G26" s="21"/>
      <c r="H26" s="26"/>
      <c r="I26" s="359"/>
      <c r="J26" s="62"/>
      <c r="K26" s="349"/>
      <c r="L26" s="26"/>
      <c r="M26" s="349"/>
      <c r="N26" s="26">
        <v>14568.618387096774</v>
      </c>
      <c r="O26" s="359">
        <v>83.641612903225905</v>
      </c>
      <c r="P26" s="62">
        <v>437058.55161290342</v>
      </c>
      <c r="Q26" s="349">
        <v>4828.003387096629</v>
      </c>
      <c r="R26" s="63">
        <v>3472107.5516128968</v>
      </c>
      <c r="S26" s="349">
        <v>92800.450387102086</v>
      </c>
      <c r="T26" s="25">
        <v>14568.618387096774</v>
      </c>
      <c r="U26" s="360">
        <v>83.641612903225905</v>
      </c>
      <c r="V26" s="362">
        <v>14850</v>
      </c>
      <c r="W26" s="351">
        <v>-197.73999999999978</v>
      </c>
      <c r="X26" s="25">
        <v>437058.55161290342</v>
      </c>
      <c r="Y26" s="360">
        <v>4828.003387096629</v>
      </c>
      <c r="Z26" s="362">
        <v>445500</v>
      </c>
      <c r="AA26" s="351">
        <v>-3613.4449999999488</v>
      </c>
      <c r="AB26" s="26">
        <v>3472107.5516128968</v>
      </c>
      <c r="AC26" s="349">
        <v>92800.450387102086</v>
      </c>
      <c r="AD26" s="104"/>
      <c r="AE26" s="6"/>
      <c r="AF26" s="273"/>
      <c r="AG26" s="275"/>
      <c r="AH26" s="275"/>
      <c r="AI26" s="275"/>
      <c r="AJ26" s="300"/>
      <c r="AK26" s="300"/>
      <c r="AL26" s="300"/>
      <c r="AM26" s="300"/>
      <c r="AN26" s="300"/>
      <c r="AO26" s="300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</row>
    <row r="27" spans="1:57" ht="30" customHeight="1" thickBot="1" x14ac:dyDescent="0.45">
      <c r="A27" s="377"/>
      <c r="B27" s="378"/>
      <c r="C27" s="53">
        <v>460350</v>
      </c>
      <c r="D27" s="53">
        <v>14850</v>
      </c>
      <c r="E27" s="65"/>
      <c r="F27" s="55">
        <v>451627.17</v>
      </c>
      <c r="G27" s="29">
        <v>14568.618387096774</v>
      </c>
      <c r="H27" s="68"/>
      <c r="I27" s="374"/>
      <c r="J27" s="69"/>
      <c r="K27" s="350"/>
      <c r="L27" s="59"/>
      <c r="M27" s="350"/>
      <c r="N27" s="56">
        <v>14652.26</v>
      </c>
      <c r="O27" s="374"/>
      <c r="P27" s="58">
        <v>441886.55500000005</v>
      </c>
      <c r="Q27" s="350"/>
      <c r="R27" s="70">
        <v>3564908.0019999989</v>
      </c>
      <c r="S27" s="350"/>
      <c r="T27" s="60">
        <v>14652.26</v>
      </c>
      <c r="U27" s="361"/>
      <c r="V27" s="363"/>
      <c r="W27" s="352"/>
      <c r="X27" s="60">
        <v>441886.55500000005</v>
      </c>
      <c r="Y27" s="361"/>
      <c r="Z27" s="363"/>
      <c r="AA27" s="352"/>
      <c r="AB27" s="61">
        <v>3564908.0019999989</v>
      </c>
      <c r="AC27" s="350"/>
      <c r="AD27" s="104"/>
      <c r="AE27" s="274"/>
      <c r="AF27" s="273"/>
      <c r="AG27" s="275">
        <f>(J19+H19*AF3)*0.001</f>
        <v>66.820225999999991</v>
      </c>
      <c r="AH27" s="275"/>
      <c r="AI27" s="275">
        <f>(L19+H19*AF3)*0.001</f>
        <v>525.36570199999994</v>
      </c>
      <c r="AJ27" s="300"/>
      <c r="AK27" s="300"/>
      <c r="AL27" s="300"/>
      <c r="AM27" s="300"/>
      <c r="AN27" s="300"/>
      <c r="AO27" s="300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</row>
    <row r="28" spans="1:57" ht="30" customHeight="1" x14ac:dyDescent="0.4">
      <c r="A28" s="375"/>
      <c r="B28" s="376"/>
      <c r="C28" s="19">
        <v>0</v>
      </c>
      <c r="D28" s="27"/>
      <c r="E28" s="28"/>
      <c r="F28" s="21">
        <v>0</v>
      </c>
      <c r="G28" s="21">
        <v>0</v>
      </c>
      <c r="H28" s="26"/>
      <c r="I28" s="359"/>
      <c r="J28" s="62"/>
      <c r="K28" s="349"/>
      <c r="L28" s="26"/>
      <c r="M28" s="349"/>
      <c r="N28" s="26">
        <v>37799.838709677417</v>
      </c>
      <c r="O28" s="359">
        <v>995.10129032258556</v>
      </c>
      <c r="P28" s="62">
        <v>1133995.1612903227</v>
      </c>
      <c r="Q28" s="349">
        <v>26716.817709677387</v>
      </c>
      <c r="R28" s="63">
        <v>8387374.4952903194</v>
      </c>
      <c r="S28" s="349">
        <v>-574422.51629032008</v>
      </c>
      <c r="T28" s="25">
        <v>37799.838709677417</v>
      </c>
      <c r="U28" s="360">
        <v>995.10129032258556</v>
      </c>
      <c r="V28" s="362">
        <v>39015.612903225803</v>
      </c>
      <c r="W28" s="351">
        <v>-220.67290322580084</v>
      </c>
      <c r="X28" s="25">
        <v>1133995.1612903227</v>
      </c>
      <c r="Y28" s="360">
        <v>26716.817709677387</v>
      </c>
      <c r="Z28" s="362">
        <v>1170468.3870967741</v>
      </c>
      <c r="AA28" s="351">
        <v>-9756.4080967740156</v>
      </c>
      <c r="AB28" s="26">
        <v>8387374.4952903194</v>
      </c>
      <c r="AC28" s="349">
        <v>-574422.51629032008</v>
      </c>
      <c r="AD28" s="104"/>
      <c r="AE28" s="6"/>
      <c r="AF28" s="273"/>
      <c r="AG28" s="275"/>
      <c r="AH28" s="275"/>
      <c r="AI28" s="275"/>
      <c r="AJ28" s="300"/>
      <c r="AK28" s="300"/>
      <c r="AL28" s="300"/>
      <c r="AM28" s="300"/>
      <c r="AN28" s="300"/>
      <c r="AO28" s="300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</row>
    <row r="29" spans="1:57" ht="30" customHeight="1" thickBot="1" x14ac:dyDescent="0.45">
      <c r="A29" s="377"/>
      <c r="B29" s="378"/>
      <c r="C29" s="53">
        <v>1209484</v>
      </c>
      <c r="D29" s="53">
        <v>39015.612903225803</v>
      </c>
      <c r="E29" s="65"/>
      <c r="F29" s="55">
        <v>1171795</v>
      </c>
      <c r="G29" s="55">
        <v>37799.838709677417</v>
      </c>
      <c r="H29" s="68"/>
      <c r="I29" s="374"/>
      <c r="J29" s="69"/>
      <c r="K29" s="350"/>
      <c r="L29" s="59"/>
      <c r="M29" s="350"/>
      <c r="N29" s="57">
        <v>38794.94</v>
      </c>
      <c r="O29" s="374"/>
      <c r="P29" s="69">
        <v>1160711.9790000001</v>
      </c>
      <c r="Q29" s="350"/>
      <c r="R29" s="59">
        <v>7812951.9789999994</v>
      </c>
      <c r="S29" s="350"/>
      <c r="T29" s="71">
        <v>38794.94</v>
      </c>
      <c r="U29" s="361"/>
      <c r="V29" s="363"/>
      <c r="W29" s="352"/>
      <c r="X29" s="71">
        <v>1160711.9790000001</v>
      </c>
      <c r="Y29" s="361"/>
      <c r="Z29" s="363"/>
      <c r="AA29" s="352"/>
      <c r="AB29" s="70">
        <v>7812951.9789999994</v>
      </c>
      <c r="AC29" s="350"/>
      <c r="AD29" s="104"/>
      <c r="AE29" s="274"/>
      <c r="AF29" s="273"/>
      <c r="AG29" s="275">
        <f>(P37+N37*AF3)*0.001</f>
        <v>79.812695149999996</v>
      </c>
      <c r="AH29" s="275"/>
      <c r="AI29" s="275">
        <f>(R37+N37*AF3)*0.001</f>
        <v>310.28182795000004</v>
      </c>
      <c r="AJ29" s="300"/>
      <c r="AK29" s="300"/>
      <c r="AL29" s="300"/>
      <c r="AM29" s="300"/>
      <c r="AN29" s="300"/>
      <c r="AO29" s="300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</row>
    <row r="30" spans="1:57" ht="30" customHeight="1" x14ac:dyDescent="0.4">
      <c r="A30" s="383"/>
      <c r="B30" s="384"/>
      <c r="C30" s="46"/>
      <c r="D30" s="46"/>
      <c r="E30" s="51"/>
      <c r="F30" s="40"/>
      <c r="G30" s="40"/>
      <c r="H30" s="45"/>
      <c r="I30" s="479"/>
      <c r="J30" s="48"/>
      <c r="K30" s="478"/>
      <c r="L30" s="45"/>
      <c r="M30" s="349"/>
      <c r="N30" s="35">
        <v>7871.2903225806449</v>
      </c>
      <c r="O30" s="359">
        <v>1209.4296774193544</v>
      </c>
      <c r="P30" s="36">
        <v>236138.70967741928</v>
      </c>
      <c r="Q30" s="349">
        <v>37414.867322580714</v>
      </c>
      <c r="R30" s="37">
        <v>1948270.4226774203</v>
      </c>
      <c r="S30" s="349">
        <v>-117297.84567742026</v>
      </c>
      <c r="T30" s="38">
        <v>7871.2903225806449</v>
      </c>
      <c r="U30" s="360">
        <v>1209.4296774193544</v>
      </c>
      <c r="V30" s="362">
        <v>6875.7096774193551</v>
      </c>
      <c r="W30" s="351">
        <v>2205.0103225806442</v>
      </c>
      <c r="X30" s="38">
        <v>236138.70967741928</v>
      </c>
      <c r="Y30" s="360">
        <v>37414.867322580714</v>
      </c>
      <c r="Z30" s="362">
        <v>206271.29032258067</v>
      </c>
      <c r="AA30" s="351">
        <v>67282.286677419324</v>
      </c>
      <c r="AB30" s="35">
        <v>1948270.4226774203</v>
      </c>
      <c r="AC30" s="349">
        <v>-117297.84567742026</v>
      </c>
      <c r="AD30" s="104"/>
      <c r="AE30" s="6"/>
      <c r="AF30" s="273"/>
      <c r="AG30" s="275">
        <f>(J69+H69*$AF$3)*0.001</f>
        <v>29.15925</v>
      </c>
      <c r="AH30" s="275"/>
      <c r="AI30" s="275">
        <f>(L69+H69*AF3)*0.001</f>
        <v>111.08275209999996</v>
      </c>
      <c r="AJ30" s="300"/>
      <c r="AK30" s="300"/>
      <c r="AL30" s="300"/>
      <c r="AM30" s="300"/>
      <c r="AN30" s="300"/>
      <c r="AO30" s="300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</row>
    <row r="31" spans="1:57" ht="30" customHeight="1" x14ac:dyDescent="0.4">
      <c r="A31" s="385"/>
      <c r="B31" s="386"/>
      <c r="C31" s="46">
        <v>213147</v>
      </c>
      <c r="D31" s="27">
        <v>6875.7096774193551</v>
      </c>
      <c r="E31" s="28"/>
      <c r="F31" s="29">
        <v>244010</v>
      </c>
      <c r="G31" s="29">
        <v>7871.2903225806449</v>
      </c>
      <c r="H31" s="43"/>
      <c r="I31" s="477"/>
      <c r="J31" s="36"/>
      <c r="K31" s="476"/>
      <c r="L31" s="43"/>
      <c r="M31" s="379"/>
      <c r="N31" s="43">
        <v>9080.7199999999993</v>
      </c>
      <c r="O31" s="475"/>
      <c r="P31" s="41">
        <v>273553.57699999999</v>
      </c>
      <c r="Q31" s="379"/>
      <c r="R31" s="42">
        <v>1830972.577</v>
      </c>
      <c r="S31" s="379"/>
      <c r="T31" s="32">
        <v>9080.7199999999993</v>
      </c>
      <c r="U31" s="388"/>
      <c r="V31" s="390"/>
      <c r="W31" s="381"/>
      <c r="X31" s="32">
        <v>273553.57699999999</v>
      </c>
      <c r="Y31" s="388"/>
      <c r="Z31" s="390"/>
      <c r="AA31" s="381"/>
      <c r="AB31" s="33">
        <v>1830972.577</v>
      </c>
      <c r="AC31" s="379"/>
      <c r="AD31" s="104"/>
      <c r="AE31" s="274"/>
      <c r="AF31" s="273"/>
      <c r="AG31" s="275"/>
      <c r="AH31" s="275"/>
      <c r="AI31" s="275"/>
      <c r="AJ31" s="300"/>
      <c r="AK31" s="300"/>
      <c r="AL31" s="300"/>
      <c r="AM31" s="300"/>
      <c r="AN31" s="300"/>
      <c r="AO31" s="300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</row>
    <row r="32" spans="1:57" ht="30" customHeight="1" x14ac:dyDescent="0.4">
      <c r="A32" s="383"/>
      <c r="B32" s="384"/>
      <c r="C32" s="46"/>
      <c r="D32" s="46"/>
      <c r="E32" s="51"/>
      <c r="F32" s="40"/>
      <c r="G32" s="40"/>
      <c r="H32" s="45"/>
      <c r="I32" s="473"/>
      <c r="J32" s="48"/>
      <c r="K32" s="471"/>
      <c r="L32" s="45"/>
      <c r="M32" s="382"/>
      <c r="N32" s="45">
        <v>18588.225806451614</v>
      </c>
      <c r="O32" s="470">
        <v>-122.97580645161361</v>
      </c>
      <c r="P32" s="48">
        <v>557646.7741935486</v>
      </c>
      <c r="Q32" s="382">
        <v>-4343.4101935484214</v>
      </c>
      <c r="R32" s="52">
        <v>4500097.575193529</v>
      </c>
      <c r="S32" s="382">
        <v>157586.78880647011</v>
      </c>
      <c r="T32" s="44">
        <v>18588.225806451614</v>
      </c>
      <c r="U32" s="387">
        <v>-122.97580645161361</v>
      </c>
      <c r="V32" s="389">
        <v>20680.387096774193</v>
      </c>
      <c r="W32" s="380">
        <v>-2215.1370967741932</v>
      </c>
      <c r="X32" s="44">
        <v>557646.7741935486</v>
      </c>
      <c r="Y32" s="387">
        <v>-4343.4101935484214</v>
      </c>
      <c r="Z32" s="389">
        <v>620411.61290322558</v>
      </c>
      <c r="AA32" s="380">
        <v>-67108.248903225409</v>
      </c>
      <c r="AB32" s="45">
        <v>4500097.575193529</v>
      </c>
      <c r="AC32" s="382">
        <v>157586.78880647011</v>
      </c>
      <c r="AD32" s="104"/>
      <c r="AE32" s="274"/>
      <c r="AF32" s="273"/>
      <c r="AG32" s="275">
        <f>(P29+N29*AF3)*0.001</f>
        <v>1160.7119790000002</v>
      </c>
      <c r="AH32" s="275"/>
      <c r="AI32" s="275">
        <f>(R29+N29*AF3)*0.001</f>
        <v>7812.9519789999995</v>
      </c>
      <c r="AJ32" s="300"/>
      <c r="AK32" s="300"/>
      <c r="AL32" s="300"/>
      <c r="AM32" s="300"/>
      <c r="AN32" s="300"/>
      <c r="AO32" s="300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</row>
    <row r="33" spans="1:57" ht="30" customHeight="1" x14ac:dyDescent="0.4">
      <c r="A33" s="385"/>
      <c r="B33" s="386"/>
      <c r="C33" s="46">
        <v>641092</v>
      </c>
      <c r="D33" s="27">
        <v>20680.387096774193</v>
      </c>
      <c r="E33" s="28"/>
      <c r="F33" s="29">
        <v>576235</v>
      </c>
      <c r="G33" s="29">
        <v>18588.225806451614</v>
      </c>
      <c r="H33" s="43"/>
      <c r="I33" s="477"/>
      <c r="J33" s="36"/>
      <c r="K33" s="476"/>
      <c r="L33" s="43"/>
      <c r="M33" s="379"/>
      <c r="N33" s="43">
        <v>18465.25</v>
      </c>
      <c r="O33" s="475"/>
      <c r="P33" s="41">
        <v>553303.36400000018</v>
      </c>
      <c r="Q33" s="379"/>
      <c r="R33" s="42">
        <v>4657684.3639999991</v>
      </c>
      <c r="S33" s="379"/>
      <c r="T33" s="32">
        <v>18465.25</v>
      </c>
      <c r="U33" s="388"/>
      <c r="V33" s="390"/>
      <c r="W33" s="381"/>
      <c r="X33" s="32">
        <v>553303.36400000018</v>
      </c>
      <c r="Y33" s="388"/>
      <c r="Z33" s="390"/>
      <c r="AA33" s="381"/>
      <c r="AB33" s="33">
        <v>4657684.3639999991</v>
      </c>
      <c r="AC33" s="379"/>
      <c r="AD33" s="104"/>
      <c r="AE33" s="274"/>
      <c r="AF33" s="273"/>
      <c r="AG33" s="275">
        <f>(J61+H61*$AF$3)*0.001</f>
        <v>352.74712899999997</v>
      </c>
      <c r="AH33" s="275"/>
      <c r="AI33" s="275">
        <f>(L61+H61*AF3)*0.001</f>
        <v>2427.0271289999996</v>
      </c>
      <c r="AJ33" s="300"/>
      <c r="AK33" s="300"/>
      <c r="AL33" s="300"/>
      <c r="AM33" s="300"/>
      <c r="AN33" s="300"/>
      <c r="AO33" s="300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</row>
    <row r="34" spans="1:57" ht="30" customHeight="1" x14ac:dyDescent="0.4">
      <c r="A34" s="383"/>
      <c r="B34" s="384"/>
      <c r="C34" s="46"/>
      <c r="D34" s="46"/>
      <c r="E34" s="51"/>
      <c r="F34" s="40"/>
      <c r="G34" s="40"/>
      <c r="H34" s="45"/>
      <c r="I34" s="473"/>
      <c r="J34" s="48"/>
      <c r="K34" s="471"/>
      <c r="L34" s="45"/>
      <c r="M34" s="382"/>
      <c r="N34" s="45">
        <v>11340.322580645161</v>
      </c>
      <c r="O34" s="470">
        <v>-91.352580645161652</v>
      </c>
      <c r="P34" s="48">
        <v>340209.67741935473</v>
      </c>
      <c r="Q34" s="382">
        <v>-6354.6394193547312</v>
      </c>
      <c r="R34" s="52">
        <v>1939006.9284193509</v>
      </c>
      <c r="S34" s="382">
        <v>-612704.89041935094</v>
      </c>
      <c r="T34" s="44">
        <v>11340.322580645161</v>
      </c>
      <c r="U34" s="387">
        <v>-91.352580645161652</v>
      </c>
      <c r="V34" s="389">
        <v>11459.516129032258</v>
      </c>
      <c r="W34" s="380">
        <v>-210.54612903225825</v>
      </c>
      <c r="X34" s="44">
        <v>340209.67741935473</v>
      </c>
      <c r="Y34" s="387">
        <v>-6354.6394193547312</v>
      </c>
      <c r="Z34" s="389">
        <v>343785.48387096747</v>
      </c>
      <c r="AA34" s="380">
        <v>-9930.4458709674655</v>
      </c>
      <c r="AB34" s="45">
        <v>1939006.9284193509</v>
      </c>
      <c r="AC34" s="382">
        <v>-612704.89041935094</v>
      </c>
      <c r="AD34" s="104"/>
      <c r="AE34" s="274"/>
      <c r="AF34" s="273"/>
      <c r="AG34" s="275">
        <f>(P61+N61*$AF$3)*0.001</f>
        <v>10.378226000000003</v>
      </c>
      <c r="AH34" s="275"/>
      <c r="AI34" s="275">
        <f>(R61+N61*AF3)*0.001</f>
        <v>84.148225999999994</v>
      </c>
      <c r="AJ34" s="300"/>
      <c r="AK34" s="300"/>
      <c r="AL34" s="300"/>
      <c r="AM34" s="300"/>
      <c r="AN34" s="300"/>
      <c r="AO34" s="300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</row>
    <row r="35" spans="1:57" ht="30" customHeight="1" thickBot="1" x14ac:dyDescent="0.45">
      <c r="A35" s="385"/>
      <c r="B35" s="386"/>
      <c r="C35" s="46">
        <v>355245</v>
      </c>
      <c r="D35" s="53">
        <v>11459.516129032258</v>
      </c>
      <c r="E35" s="72"/>
      <c r="F35" s="29">
        <v>351550</v>
      </c>
      <c r="G35" s="29">
        <v>11340.322580645161</v>
      </c>
      <c r="H35" s="43"/>
      <c r="I35" s="474"/>
      <c r="J35" s="36"/>
      <c r="K35" s="472"/>
      <c r="L35" s="43"/>
      <c r="M35" s="350"/>
      <c r="N35" s="43">
        <v>11248.97</v>
      </c>
      <c r="O35" s="374"/>
      <c r="P35" s="41">
        <v>333855.038</v>
      </c>
      <c r="Q35" s="350"/>
      <c r="R35" s="42">
        <v>1326302.0379999999</v>
      </c>
      <c r="S35" s="350"/>
      <c r="T35" s="32">
        <v>11248.97</v>
      </c>
      <c r="U35" s="361"/>
      <c r="V35" s="363"/>
      <c r="W35" s="352"/>
      <c r="X35" s="32">
        <v>333855.038</v>
      </c>
      <c r="Y35" s="361"/>
      <c r="Z35" s="363"/>
      <c r="AA35" s="352"/>
      <c r="AB35" s="33">
        <v>1326302.0379999999</v>
      </c>
      <c r="AC35" s="350"/>
      <c r="AD35" s="104"/>
      <c r="AE35" s="274"/>
      <c r="AF35" s="273"/>
      <c r="AG35" s="275"/>
      <c r="AH35" s="275"/>
      <c r="AI35" s="275"/>
      <c r="AJ35" s="300"/>
      <c r="AK35" s="300"/>
      <c r="AL35" s="300"/>
      <c r="AM35" s="300"/>
      <c r="AN35" s="300"/>
      <c r="AO35" s="300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</row>
    <row r="36" spans="1:57" ht="30" customHeight="1" x14ac:dyDescent="0.4">
      <c r="A36" s="375"/>
      <c r="B36" s="376"/>
      <c r="C36" s="19"/>
      <c r="D36" s="27"/>
      <c r="E36" s="28"/>
      <c r="F36" s="21"/>
      <c r="G36" s="21"/>
      <c r="H36" s="26"/>
      <c r="I36" s="359"/>
      <c r="J36" s="62"/>
      <c r="K36" s="349"/>
      <c r="L36" s="26"/>
      <c r="M36" s="349"/>
      <c r="N36" s="26">
        <v>3028.5332350230419</v>
      </c>
      <c r="O36" s="359">
        <v>125.51676497695826</v>
      </c>
      <c r="P36" s="62">
        <v>79120.430764977005</v>
      </c>
      <c r="Q36" s="349">
        <v>692.26438502299425</v>
      </c>
      <c r="R36" s="63">
        <v>480027.27076497575</v>
      </c>
      <c r="S36" s="349">
        <v>-169745.44281497574</v>
      </c>
      <c r="T36" s="25">
        <v>3028.5332350230419</v>
      </c>
      <c r="U36" s="360">
        <v>125.51676497695826</v>
      </c>
      <c r="V36" s="362">
        <v>3264</v>
      </c>
      <c r="W36" s="351">
        <v>-109.94999999999982</v>
      </c>
      <c r="X36" s="25">
        <v>79120.430764977005</v>
      </c>
      <c r="Y36" s="360">
        <v>692.26438502299425</v>
      </c>
      <c r="Z36" s="362">
        <v>85272</v>
      </c>
      <c r="AA36" s="351">
        <v>-5459.3048500000004</v>
      </c>
      <c r="AB36" s="26">
        <v>480027.27076497575</v>
      </c>
      <c r="AC36" s="349">
        <v>-169745.44281497574</v>
      </c>
      <c r="AD36" s="104"/>
      <c r="AE36" s="274"/>
      <c r="AF36" s="273"/>
      <c r="AG36" s="275">
        <f>(P27+N27*AF3)*0.001</f>
        <v>441.88655500000004</v>
      </c>
      <c r="AH36" s="275"/>
      <c r="AI36" s="275">
        <f>(R27+N27*AF3)*0.001</f>
        <v>3564.9080019999992</v>
      </c>
      <c r="AJ36" s="300"/>
      <c r="AK36" s="300"/>
      <c r="AL36" s="300"/>
      <c r="AM36" s="300"/>
      <c r="AN36" s="300"/>
      <c r="AO36" s="300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</row>
    <row r="37" spans="1:57" ht="30" customHeight="1" thickBot="1" x14ac:dyDescent="0.45">
      <c r="A37" s="377"/>
      <c r="B37" s="378"/>
      <c r="C37" s="53">
        <v>88536</v>
      </c>
      <c r="D37" s="53">
        <v>3264</v>
      </c>
      <c r="E37" s="65"/>
      <c r="F37" s="55">
        <v>82148.964000000007</v>
      </c>
      <c r="G37" s="55">
        <v>3028.5332350230419</v>
      </c>
      <c r="H37" s="68"/>
      <c r="I37" s="374"/>
      <c r="J37" s="69"/>
      <c r="K37" s="350"/>
      <c r="L37" s="59"/>
      <c r="M37" s="350"/>
      <c r="N37" s="56">
        <v>3154.05</v>
      </c>
      <c r="O37" s="374"/>
      <c r="P37" s="58">
        <v>79812.69515</v>
      </c>
      <c r="Q37" s="350"/>
      <c r="R37" s="70">
        <v>310281.82795000001</v>
      </c>
      <c r="S37" s="350"/>
      <c r="T37" s="60">
        <v>3154.05</v>
      </c>
      <c r="U37" s="361"/>
      <c r="V37" s="363"/>
      <c r="W37" s="352"/>
      <c r="X37" s="60">
        <v>79812.69515</v>
      </c>
      <c r="Y37" s="361"/>
      <c r="Z37" s="363"/>
      <c r="AA37" s="352"/>
      <c r="AB37" s="61">
        <v>310281.82795000001</v>
      </c>
      <c r="AC37" s="350"/>
      <c r="AD37" s="104"/>
      <c r="AE37" s="6"/>
      <c r="AF37" s="273"/>
      <c r="AG37" s="275">
        <f>(J59+H59*$AF$3)*0.001</f>
        <v>49.720444999999991</v>
      </c>
      <c r="AH37" s="275"/>
      <c r="AI37" s="275">
        <f>(L59+H59*AF3)*0.001</f>
        <v>413.2084900000001</v>
      </c>
      <c r="AJ37" s="300"/>
      <c r="AK37" s="300"/>
      <c r="AL37" s="300"/>
      <c r="AM37" s="300"/>
      <c r="AN37" s="300"/>
      <c r="AO37" s="300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</row>
    <row r="38" spans="1:57" ht="31.5" customHeight="1" x14ac:dyDescent="0.4">
      <c r="A38" s="370"/>
      <c r="B38" s="371"/>
      <c r="C38" s="19">
        <v>792650</v>
      </c>
      <c r="D38" s="19">
        <v>28090</v>
      </c>
      <c r="E38" s="20"/>
      <c r="F38" s="21">
        <v>842008.73692158493</v>
      </c>
      <c r="G38" s="21">
        <v>29275.013762411938</v>
      </c>
      <c r="H38" s="26">
        <v>29275.013762411938</v>
      </c>
      <c r="I38" s="359">
        <v>1299.3812375880625</v>
      </c>
      <c r="J38" s="73">
        <v>812733.72315917257</v>
      </c>
      <c r="K38" s="349">
        <v>-7955.464159172494</v>
      </c>
      <c r="L38" s="26">
        <v>6796101.723159181</v>
      </c>
      <c r="M38" s="349">
        <v>617817.7278408166</v>
      </c>
      <c r="N38" s="26">
        <v>155229.72369100631</v>
      </c>
      <c r="O38" s="359">
        <v>1445.0433089936851</v>
      </c>
      <c r="P38" s="73">
        <v>4602409.6838766802</v>
      </c>
      <c r="Q38" s="349">
        <v>18795.968273319304</v>
      </c>
      <c r="R38" s="26">
        <v>37826406.857876718</v>
      </c>
      <c r="S38" s="349">
        <v>-1096882.3489267305</v>
      </c>
      <c r="T38" s="25">
        <v>184504.73745341826</v>
      </c>
      <c r="U38" s="360">
        <v>2744.4245465817221</v>
      </c>
      <c r="V38" s="362">
        <v>186118.20090322581</v>
      </c>
      <c r="W38" s="351">
        <v>1130.9610967741755</v>
      </c>
      <c r="X38" s="25">
        <v>5415143.4070358528</v>
      </c>
      <c r="Y38" s="360">
        <v>10840.504114146344</v>
      </c>
      <c r="Z38" s="362">
        <v>5445870.087096774</v>
      </c>
      <c r="AA38" s="351">
        <v>-19886.175946774893</v>
      </c>
      <c r="AB38" s="26">
        <v>44622508.581035897</v>
      </c>
      <c r="AC38" s="349">
        <v>-479064.62108591199</v>
      </c>
      <c r="AD38" s="104"/>
      <c r="AE38" s="6"/>
      <c r="AF38" s="273"/>
      <c r="AG38" s="275"/>
      <c r="AH38" s="275"/>
      <c r="AI38" s="275"/>
      <c r="AJ38" s="300"/>
      <c r="AK38" s="300"/>
      <c r="AL38" s="300"/>
      <c r="AM38" s="300"/>
      <c r="AN38" s="300"/>
      <c r="AO38" s="300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</row>
    <row r="39" spans="1:57" ht="31.5" customHeight="1" thickBot="1" x14ac:dyDescent="0.45">
      <c r="A39" s="372"/>
      <c r="B39" s="373"/>
      <c r="C39" s="64">
        <v>4839333.2879999997</v>
      </c>
      <c r="D39" s="64">
        <v>158028.20090322581</v>
      </c>
      <c r="E39" s="65"/>
      <c r="F39" s="66">
        <v>4757589.7302338285</v>
      </c>
      <c r="G39" s="66">
        <v>155229.72369100631</v>
      </c>
      <c r="H39" s="57">
        <v>30574.395</v>
      </c>
      <c r="I39" s="374"/>
      <c r="J39" s="74">
        <v>804778.25900000008</v>
      </c>
      <c r="K39" s="350"/>
      <c r="L39" s="57">
        <v>7413919.4509999976</v>
      </c>
      <c r="M39" s="350"/>
      <c r="N39" s="57">
        <v>156674.76699999999</v>
      </c>
      <c r="O39" s="374"/>
      <c r="P39" s="74">
        <v>4621205.6521499995</v>
      </c>
      <c r="Q39" s="350"/>
      <c r="R39" s="57">
        <v>36729524.508949988</v>
      </c>
      <c r="S39" s="350"/>
      <c r="T39" s="71">
        <v>187249.16199999998</v>
      </c>
      <c r="U39" s="361"/>
      <c r="V39" s="363"/>
      <c r="W39" s="352"/>
      <c r="X39" s="71">
        <v>5425983.9111499991</v>
      </c>
      <c r="Y39" s="361"/>
      <c r="Z39" s="363"/>
      <c r="AA39" s="352"/>
      <c r="AB39" s="70">
        <v>44143443.959949985</v>
      </c>
      <c r="AC39" s="350"/>
      <c r="AD39" s="104"/>
      <c r="AE39" s="274"/>
      <c r="AF39" s="273"/>
      <c r="AG39" s="275">
        <f>X40+T40*AF3-J40-H40*AF3</f>
        <v>4320946.6536862757</v>
      </c>
      <c r="AH39" s="275"/>
      <c r="AI39" s="275">
        <f>AB40+AG39</f>
        <v>37688960.614689358</v>
      </c>
      <c r="AJ39" s="300"/>
      <c r="AK39" s="300"/>
      <c r="AL39" s="300"/>
      <c r="AM39" s="300"/>
      <c r="AN39" s="300"/>
      <c r="AO39" s="300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</row>
    <row r="40" spans="1:57" ht="31.5" customHeight="1" x14ac:dyDescent="0.4">
      <c r="A40" s="75"/>
      <c r="B40" s="76"/>
      <c r="C40" s="77"/>
      <c r="D40" s="469"/>
      <c r="E40" s="469"/>
      <c r="F40" s="469"/>
      <c r="G40" s="469"/>
      <c r="H40" s="294">
        <v>377.72500000000002</v>
      </c>
      <c r="I40" s="104"/>
      <c r="J40" s="80">
        <v>10504.031999999997</v>
      </c>
      <c r="K40" s="81"/>
      <c r="L40" s="80">
        <v>119902.07299999995</v>
      </c>
      <c r="M40" s="81"/>
      <c r="N40" s="294"/>
      <c r="O40" s="104"/>
      <c r="P40" s="82"/>
      <c r="Q40" s="104"/>
      <c r="R40" s="468"/>
      <c r="S40" s="468"/>
      <c r="T40" s="83">
        <v>151106.85876470586</v>
      </c>
      <c r="U40" s="84"/>
      <c r="V40" s="85"/>
      <c r="W40" s="86"/>
      <c r="X40" s="82">
        <v>4331450.6856862754</v>
      </c>
      <c r="Y40" s="86"/>
      <c r="Z40" s="85"/>
      <c r="AA40" s="86"/>
      <c r="AB40" s="77">
        <v>33368013.961003084</v>
      </c>
      <c r="AC40" s="81"/>
      <c r="AD40" s="104"/>
      <c r="AE40" s="274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</row>
    <row r="41" spans="1:57" ht="31.5" customHeight="1" x14ac:dyDescent="0.4">
      <c r="A41" s="76"/>
      <c r="B41" s="76"/>
      <c r="C41" s="87"/>
      <c r="D41" s="87"/>
      <c r="E41" s="87"/>
      <c r="F41" s="87"/>
      <c r="G41" s="87"/>
      <c r="H41" s="78"/>
      <c r="I41" s="79"/>
      <c r="J41" s="82"/>
      <c r="K41" s="79"/>
      <c r="L41" s="82"/>
      <c r="M41" s="79"/>
      <c r="N41" s="78"/>
      <c r="O41" s="79"/>
      <c r="P41" s="82"/>
      <c r="Q41" s="79"/>
      <c r="R41" s="78"/>
      <c r="S41" s="78"/>
      <c r="T41" s="83"/>
      <c r="U41" s="84"/>
      <c r="V41" s="85"/>
      <c r="W41" s="84"/>
      <c r="X41" s="83"/>
      <c r="Y41" s="84"/>
      <c r="Z41" s="85"/>
      <c r="AA41" s="84"/>
      <c r="AB41" s="82"/>
      <c r="AC41" s="79"/>
      <c r="AD41" s="104"/>
      <c r="AE41" s="274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</row>
    <row r="42" spans="1:57" s="93" customFormat="1" ht="37.5" customHeight="1" thickBot="1" x14ac:dyDescent="0.5">
      <c r="A42" s="88"/>
      <c r="B42" s="88"/>
      <c r="C42" s="88"/>
      <c r="D42" s="88"/>
      <c r="E42" s="89"/>
      <c r="F42" s="90"/>
      <c r="G42" s="90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2"/>
      <c r="U42" s="92"/>
      <c r="V42" s="92"/>
      <c r="W42" s="92"/>
      <c r="X42" s="92"/>
      <c r="Y42" s="92"/>
      <c r="Z42" s="92"/>
      <c r="AA42" s="419" t="s">
        <v>0</v>
      </c>
      <c r="AB42" s="419"/>
      <c r="AC42" s="419"/>
      <c r="AD42" s="5"/>
      <c r="AE42" s="274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</row>
    <row r="43" spans="1:57" ht="37.5" customHeight="1" thickBot="1" x14ac:dyDescent="0.4">
      <c r="A43" s="420"/>
      <c r="B43" s="421"/>
      <c r="C43" s="426"/>
      <c r="D43" s="427"/>
      <c r="E43" s="428"/>
      <c r="F43" s="430"/>
      <c r="G43" s="431"/>
      <c r="H43" s="432"/>
      <c r="I43" s="433"/>
      <c r="J43" s="433"/>
      <c r="K43" s="433"/>
      <c r="L43" s="433"/>
      <c r="M43" s="434"/>
      <c r="N43" s="432"/>
      <c r="O43" s="433"/>
      <c r="P43" s="433"/>
      <c r="Q43" s="433"/>
      <c r="R43" s="433"/>
      <c r="S43" s="434"/>
      <c r="T43" s="435"/>
      <c r="U43" s="436"/>
      <c r="V43" s="436"/>
      <c r="W43" s="436"/>
      <c r="X43" s="436"/>
      <c r="Y43" s="436"/>
      <c r="Z43" s="436"/>
      <c r="AA43" s="436"/>
      <c r="AB43" s="436"/>
      <c r="AC43" s="437"/>
      <c r="AD43" s="104"/>
      <c r="AE43" s="274"/>
      <c r="AF43" s="273"/>
      <c r="AG43" s="273"/>
      <c r="AH43" s="273"/>
      <c r="AI43" s="273"/>
      <c r="AK43" s="276"/>
      <c r="AL43" s="276"/>
      <c r="AM43" s="277"/>
    </row>
    <row r="44" spans="1:57" ht="24" customHeight="1" x14ac:dyDescent="0.35">
      <c r="A44" s="422"/>
      <c r="B44" s="423"/>
      <c r="C44" s="438"/>
      <c r="D44" s="438"/>
      <c r="E44" s="346"/>
      <c r="F44" s="409"/>
      <c r="G44" s="411"/>
      <c r="H44" s="413"/>
      <c r="I44" s="414"/>
      <c r="J44" s="414"/>
      <c r="K44" s="415"/>
      <c r="L44" s="416"/>
      <c r="M44" s="417"/>
      <c r="N44" s="418"/>
      <c r="O44" s="414"/>
      <c r="P44" s="414"/>
      <c r="Q44" s="440"/>
      <c r="R44" s="416"/>
      <c r="S44" s="417"/>
      <c r="T44" s="441"/>
      <c r="U44" s="442"/>
      <c r="V44" s="442"/>
      <c r="W44" s="443"/>
      <c r="X44" s="444"/>
      <c r="Y44" s="442"/>
      <c r="Z44" s="442"/>
      <c r="AA44" s="445"/>
      <c r="AB44" s="446"/>
      <c r="AC44" s="447"/>
      <c r="AD44" s="280"/>
      <c r="AE44" s="274"/>
      <c r="AF44" s="273"/>
      <c r="AG44" s="273"/>
      <c r="AH44" s="273"/>
      <c r="AI44" s="273"/>
      <c r="AK44" s="276"/>
      <c r="AL44" s="276"/>
      <c r="AM44" s="277"/>
    </row>
    <row r="45" spans="1:57" ht="30" customHeight="1" thickBot="1" x14ac:dyDescent="0.4">
      <c r="A45" s="424"/>
      <c r="B45" s="425"/>
      <c r="C45" s="439"/>
      <c r="D45" s="439"/>
      <c r="E45" s="429"/>
      <c r="F45" s="410"/>
      <c r="G45" s="412"/>
      <c r="H45" s="7"/>
      <c r="I45" s="9"/>
      <c r="J45" s="8"/>
      <c r="K45" s="10"/>
      <c r="L45" s="7"/>
      <c r="M45" s="10"/>
      <c r="N45" s="94"/>
      <c r="O45" s="9"/>
      <c r="P45" s="8"/>
      <c r="Q45" s="9"/>
      <c r="R45" s="7"/>
      <c r="S45" s="10"/>
      <c r="T45" s="95"/>
      <c r="U45" s="12"/>
      <c r="V45" s="13"/>
      <c r="W45" s="14"/>
      <c r="X45" s="95"/>
      <c r="Y45" s="15"/>
      <c r="Z45" s="16"/>
      <c r="AA45" s="96"/>
      <c r="AB45" s="17"/>
      <c r="AC45" s="18"/>
      <c r="AD45" s="281"/>
      <c r="AE45" s="274"/>
      <c r="AF45" s="273"/>
      <c r="AG45" s="273"/>
      <c r="AH45" s="273"/>
      <c r="AI45" s="273"/>
      <c r="AK45" s="278"/>
      <c r="AL45" s="278"/>
      <c r="AM45" s="277"/>
    </row>
    <row r="46" spans="1:57" ht="30" customHeight="1" x14ac:dyDescent="0.4">
      <c r="A46" s="391"/>
      <c r="B46" s="376"/>
      <c r="C46" s="19">
        <v>49740</v>
      </c>
      <c r="D46" s="19">
        <v>1840</v>
      </c>
      <c r="E46" s="20" t="s">
        <v>1</v>
      </c>
      <c r="F46" s="97">
        <v>42098.512410000003</v>
      </c>
      <c r="G46" s="97">
        <v>1536.2785827047146</v>
      </c>
      <c r="H46" s="98">
        <v>1536.2785827047146</v>
      </c>
      <c r="I46" s="359">
        <v>280.66141729528545</v>
      </c>
      <c r="J46" s="23">
        <v>40562.233827295291</v>
      </c>
      <c r="K46" s="349">
        <v>8598.8361727047086</v>
      </c>
      <c r="L46" s="22">
        <v>399816.23382729525</v>
      </c>
      <c r="M46" s="349">
        <v>45766.283172704629</v>
      </c>
      <c r="N46" s="99">
        <v>2644.5764585962597</v>
      </c>
      <c r="O46" s="359">
        <v>423.32354140374036</v>
      </c>
      <c r="P46" s="23">
        <v>77824.739262322153</v>
      </c>
      <c r="Q46" s="349">
        <v>14973.460737677844</v>
      </c>
      <c r="R46" s="26">
        <v>681273.73926232208</v>
      </c>
      <c r="S46" s="349">
        <v>135240.2607376778</v>
      </c>
      <c r="T46" s="25">
        <v>4180.8550413009743</v>
      </c>
      <c r="U46" s="360">
        <v>703.98495869902581</v>
      </c>
      <c r="V46" s="362">
        <v>4920.6129032258068</v>
      </c>
      <c r="W46" s="351">
        <v>-35.772903225806658</v>
      </c>
      <c r="X46" s="25">
        <v>118386.97308961744</v>
      </c>
      <c r="Y46" s="360">
        <v>23572.296910382545</v>
      </c>
      <c r="Z46" s="362">
        <v>138418.38709677415</v>
      </c>
      <c r="AA46" s="351">
        <v>3540.8829032258363</v>
      </c>
      <c r="AB46" s="26">
        <v>1081089.9730896172</v>
      </c>
      <c r="AC46" s="349">
        <v>181006.54391038255</v>
      </c>
      <c r="AD46" s="104"/>
      <c r="AE46" s="274"/>
      <c r="AF46" s="273"/>
      <c r="AG46" s="273"/>
      <c r="AH46" s="273"/>
      <c r="AI46" s="273"/>
      <c r="AK46" s="279"/>
      <c r="AL46" s="279"/>
      <c r="AM46" s="277"/>
    </row>
    <row r="47" spans="1:57" ht="30" customHeight="1" x14ac:dyDescent="0.4">
      <c r="A47" s="407"/>
      <c r="B47" s="408"/>
      <c r="C47" s="27">
        <v>93599</v>
      </c>
      <c r="D47" s="27">
        <v>3080.6129032258063</v>
      </c>
      <c r="E47" s="28" t="s">
        <v>2</v>
      </c>
      <c r="F47" s="100">
        <v>80469.315720918428</v>
      </c>
      <c r="G47" s="100">
        <v>2644.5764585962597</v>
      </c>
      <c r="H47" s="30">
        <v>1816.94</v>
      </c>
      <c r="I47" s="475"/>
      <c r="J47" s="31">
        <v>49161.07</v>
      </c>
      <c r="K47" s="379"/>
      <c r="L47" s="30">
        <v>445582.51699999988</v>
      </c>
      <c r="M47" s="379"/>
      <c r="N47" s="101">
        <v>3067.9</v>
      </c>
      <c r="O47" s="475"/>
      <c r="P47" s="31">
        <v>92798.2</v>
      </c>
      <c r="Q47" s="379"/>
      <c r="R47" s="30">
        <v>816513.99999999988</v>
      </c>
      <c r="S47" s="379"/>
      <c r="T47" s="32">
        <v>4884.84</v>
      </c>
      <c r="U47" s="388"/>
      <c r="V47" s="390"/>
      <c r="W47" s="381"/>
      <c r="X47" s="32">
        <v>141959.26999999999</v>
      </c>
      <c r="Y47" s="388"/>
      <c r="Z47" s="390"/>
      <c r="AA47" s="381"/>
      <c r="AB47" s="33">
        <v>1262096.5169999998</v>
      </c>
      <c r="AC47" s="379"/>
      <c r="AD47" s="104"/>
      <c r="AE47" s="274"/>
      <c r="AF47" s="273"/>
      <c r="AG47" s="273"/>
      <c r="AH47" s="273"/>
      <c r="AI47" s="273"/>
      <c r="AK47" s="278"/>
      <c r="AL47" s="278"/>
      <c r="AM47" s="277"/>
      <c r="AN47" s="277"/>
      <c r="AO47" s="277"/>
    </row>
    <row r="48" spans="1:57" ht="30" customHeight="1" x14ac:dyDescent="0.4">
      <c r="A48" s="403"/>
      <c r="B48" s="404"/>
      <c r="C48" s="102">
        <v>21840</v>
      </c>
      <c r="D48" s="27">
        <v>840</v>
      </c>
      <c r="E48" s="28" t="s">
        <v>1</v>
      </c>
      <c r="F48" s="29">
        <v>13551.75</v>
      </c>
      <c r="G48" s="100">
        <v>521.22115384615381</v>
      </c>
      <c r="H48" s="103">
        <v>521.22115384615381</v>
      </c>
      <c r="I48" s="470">
        <v>291.77884615384619</v>
      </c>
      <c r="J48" s="36">
        <v>13030.528846153851</v>
      </c>
      <c r="K48" s="382">
        <v>8869.4711538461488</v>
      </c>
      <c r="L48" s="37">
        <v>148393.52884615399</v>
      </c>
      <c r="M48" s="382">
        <v>34233.861153845966</v>
      </c>
      <c r="N48" s="37">
        <v>2342.0655594831355</v>
      </c>
      <c r="O48" s="470">
        <v>362.93444051686447</v>
      </c>
      <c r="P48" s="36">
        <v>70261.966784494041</v>
      </c>
      <c r="Q48" s="382">
        <v>13121.033215505959</v>
      </c>
      <c r="R48" s="37">
        <v>612145.96678449376</v>
      </c>
      <c r="S48" s="382">
        <v>105696.03321550624</v>
      </c>
      <c r="T48" s="38">
        <v>2863.2867133292893</v>
      </c>
      <c r="U48" s="387">
        <v>654.71328667071066</v>
      </c>
      <c r="V48" s="389">
        <v>3540.6129032258063</v>
      </c>
      <c r="W48" s="380">
        <v>-22.612903225806349</v>
      </c>
      <c r="X48" s="38">
        <v>83292.4956306479</v>
      </c>
      <c r="Y48" s="387">
        <v>21990.5043693521</v>
      </c>
      <c r="Z48" s="389">
        <v>102018.38709677412</v>
      </c>
      <c r="AA48" s="380">
        <v>3264.6129032258759</v>
      </c>
      <c r="AB48" s="35">
        <v>760539.49563064775</v>
      </c>
      <c r="AC48" s="382">
        <v>139929.89436935214</v>
      </c>
      <c r="AD48" s="104"/>
      <c r="AE48" s="274"/>
      <c r="AF48" s="4"/>
      <c r="AH48" s="273"/>
      <c r="AI48" s="273"/>
      <c r="AK48" s="279"/>
      <c r="AL48" s="279"/>
      <c r="AM48" s="277"/>
    </row>
    <row r="49" spans="1:41" ht="30" customHeight="1" x14ac:dyDescent="0.4">
      <c r="A49" s="405"/>
      <c r="B49" s="406"/>
      <c r="C49" s="105">
        <v>83719</v>
      </c>
      <c r="D49" s="27">
        <v>2700.6129032258063</v>
      </c>
      <c r="E49" s="28" t="s">
        <v>2</v>
      </c>
      <c r="F49" s="29">
        <v>72604.032343977204</v>
      </c>
      <c r="G49" s="106">
        <v>2342.0655594831355</v>
      </c>
      <c r="H49" s="107">
        <v>813</v>
      </c>
      <c r="I49" s="475"/>
      <c r="J49" s="41">
        <v>21900</v>
      </c>
      <c r="K49" s="379"/>
      <c r="L49" s="33">
        <v>182627.38999999996</v>
      </c>
      <c r="M49" s="379"/>
      <c r="N49" s="42">
        <v>2705</v>
      </c>
      <c r="O49" s="475"/>
      <c r="P49" s="108">
        <v>83383</v>
      </c>
      <c r="Q49" s="379"/>
      <c r="R49" s="33">
        <v>717842</v>
      </c>
      <c r="S49" s="379"/>
      <c r="T49" s="32">
        <v>3518</v>
      </c>
      <c r="U49" s="388"/>
      <c r="V49" s="390"/>
      <c r="W49" s="381"/>
      <c r="X49" s="32">
        <v>105283</v>
      </c>
      <c r="Y49" s="388"/>
      <c r="Z49" s="390"/>
      <c r="AA49" s="381"/>
      <c r="AB49" s="33">
        <v>900469.3899999999</v>
      </c>
      <c r="AC49" s="379"/>
      <c r="AD49" s="104"/>
      <c r="AE49" s="274"/>
      <c r="AF49" s="4"/>
      <c r="AH49" s="273"/>
      <c r="AI49" s="273"/>
      <c r="AK49" s="278"/>
      <c r="AL49" s="278"/>
      <c r="AM49" s="277"/>
      <c r="AN49" s="277"/>
      <c r="AO49" s="277"/>
    </row>
    <row r="50" spans="1:41" ht="30" customHeight="1" x14ac:dyDescent="0.4">
      <c r="A50" s="399"/>
      <c r="B50" s="400"/>
      <c r="C50" s="105">
        <v>16120</v>
      </c>
      <c r="D50" s="27">
        <v>620</v>
      </c>
      <c r="E50" s="51" t="s">
        <v>3</v>
      </c>
      <c r="F50" s="40">
        <v>15184.093000000001</v>
      </c>
      <c r="G50" s="106">
        <v>584.00357692307693</v>
      </c>
      <c r="H50" s="109">
        <v>584.00357692307693</v>
      </c>
      <c r="I50" s="470">
        <v>54.696423076923111</v>
      </c>
      <c r="J50" s="48">
        <v>14600.089423076921</v>
      </c>
      <c r="K50" s="382">
        <v>1547.3105769230788</v>
      </c>
      <c r="L50" s="37">
        <v>157314.08942307637</v>
      </c>
      <c r="M50" s="382">
        <v>7993.8805769235478</v>
      </c>
      <c r="N50" s="37">
        <v>302.51089911312425</v>
      </c>
      <c r="O50" s="470">
        <v>60.389100886875724</v>
      </c>
      <c r="P50" s="36">
        <v>7562.7724778281099</v>
      </c>
      <c r="Q50" s="382">
        <v>1852.4275221718908</v>
      </c>
      <c r="R50" s="37">
        <v>69127.772477828315</v>
      </c>
      <c r="S50" s="382">
        <v>29544.227522171597</v>
      </c>
      <c r="T50" s="44">
        <v>886.51447603620113</v>
      </c>
      <c r="U50" s="387">
        <v>115.08552396379889</v>
      </c>
      <c r="V50" s="389">
        <v>1000</v>
      </c>
      <c r="W50" s="380">
        <v>1.6000000000000227</v>
      </c>
      <c r="X50" s="44">
        <v>22162.861900905031</v>
      </c>
      <c r="Y50" s="387">
        <v>3399.7380990949678</v>
      </c>
      <c r="Z50" s="389">
        <v>25000</v>
      </c>
      <c r="AA50" s="380">
        <v>562.59999999999854</v>
      </c>
      <c r="AB50" s="45">
        <v>226441.86190090468</v>
      </c>
      <c r="AC50" s="382">
        <v>37538.108099095174</v>
      </c>
      <c r="AD50" s="104"/>
      <c r="AE50" s="274"/>
      <c r="AF50" s="4"/>
      <c r="AH50" s="273"/>
      <c r="AI50" s="273"/>
      <c r="AK50" s="279"/>
      <c r="AL50" s="279"/>
      <c r="AM50" s="277"/>
    </row>
    <row r="51" spans="1:41" ht="30" customHeight="1" x14ac:dyDescent="0.4">
      <c r="A51" s="401"/>
      <c r="B51" s="402"/>
      <c r="C51" s="105">
        <v>9880</v>
      </c>
      <c r="D51" s="27">
        <v>380</v>
      </c>
      <c r="E51" s="28" t="s">
        <v>2</v>
      </c>
      <c r="F51" s="29">
        <v>7865.28337694123</v>
      </c>
      <c r="G51" s="106">
        <v>302.51089911312425</v>
      </c>
      <c r="H51" s="107">
        <v>638.70000000000005</v>
      </c>
      <c r="I51" s="475"/>
      <c r="J51" s="41">
        <v>16147.4</v>
      </c>
      <c r="K51" s="379"/>
      <c r="L51" s="33">
        <v>165307.96999999991</v>
      </c>
      <c r="M51" s="379"/>
      <c r="N51" s="110">
        <v>362.9</v>
      </c>
      <c r="O51" s="475"/>
      <c r="P51" s="108">
        <v>9415.2000000000007</v>
      </c>
      <c r="Q51" s="379"/>
      <c r="R51" s="42">
        <v>98671.999999999913</v>
      </c>
      <c r="S51" s="379"/>
      <c r="T51" s="32">
        <v>1001.6</v>
      </c>
      <c r="U51" s="388"/>
      <c r="V51" s="390"/>
      <c r="W51" s="381"/>
      <c r="X51" s="32">
        <v>25562.6</v>
      </c>
      <c r="Y51" s="388"/>
      <c r="Z51" s="390"/>
      <c r="AA51" s="381"/>
      <c r="AB51" s="33">
        <v>263979.96999999986</v>
      </c>
      <c r="AC51" s="379"/>
      <c r="AD51" s="104"/>
      <c r="AE51" s="274"/>
      <c r="AF51" s="4"/>
      <c r="AH51" s="273"/>
      <c r="AI51" s="273"/>
      <c r="AK51" s="278"/>
      <c r="AL51" s="278"/>
      <c r="AM51" s="277"/>
    </row>
    <row r="52" spans="1:41" ht="30" customHeight="1" x14ac:dyDescent="0.4">
      <c r="A52" s="395"/>
      <c r="B52" s="396"/>
      <c r="C52" s="105">
        <v>11005</v>
      </c>
      <c r="D52" s="27">
        <v>355</v>
      </c>
      <c r="E52" s="51" t="s">
        <v>3</v>
      </c>
      <c r="F52" s="40">
        <v>12601.66941</v>
      </c>
      <c r="G52" s="106">
        <v>406.50546483870971</v>
      </c>
      <c r="H52" s="103">
        <v>406.50546483870971</v>
      </c>
      <c r="I52" s="470">
        <v>-70.265464838709704</v>
      </c>
      <c r="J52" s="36">
        <v>12195.163945161295</v>
      </c>
      <c r="K52" s="382">
        <v>-1978.4939451612954</v>
      </c>
      <c r="L52" s="37">
        <v>87256.163945161636</v>
      </c>
      <c r="M52" s="382">
        <v>2574.673054838393</v>
      </c>
      <c r="N52" s="111"/>
      <c r="O52" s="470"/>
      <c r="P52" s="36"/>
      <c r="Q52" s="382"/>
      <c r="R52" s="35"/>
      <c r="S52" s="382"/>
      <c r="T52" s="38">
        <v>406.50546483870971</v>
      </c>
      <c r="U52" s="387">
        <v>-70.265464838709704</v>
      </c>
      <c r="V52" s="389">
        <v>355</v>
      </c>
      <c r="W52" s="380">
        <v>-18.759999999999991</v>
      </c>
      <c r="X52" s="38">
        <v>12195.163945161295</v>
      </c>
      <c r="Y52" s="387">
        <v>-1978.4939451612954</v>
      </c>
      <c r="Z52" s="389">
        <v>10650</v>
      </c>
      <c r="AA52" s="380">
        <v>-433.32999999999993</v>
      </c>
      <c r="AB52" s="35">
        <v>87256.163945161636</v>
      </c>
      <c r="AC52" s="382">
        <v>2574.673054838393</v>
      </c>
      <c r="AD52" s="104"/>
      <c r="AE52" s="274"/>
      <c r="AF52" s="4"/>
      <c r="AH52" s="273"/>
      <c r="AI52" s="273"/>
      <c r="AK52" s="279"/>
      <c r="AL52" s="279"/>
      <c r="AM52" s="277"/>
    </row>
    <row r="53" spans="1:41" ht="30" customHeight="1" x14ac:dyDescent="0.4">
      <c r="A53" s="385"/>
      <c r="B53" s="386"/>
      <c r="C53" s="105"/>
      <c r="D53" s="27"/>
      <c r="E53" s="112"/>
      <c r="F53" s="29"/>
      <c r="G53" s="100"/>
      <c r="H53" s="107">
        <v>336.24</v>
      </c>
      <c r="I53" s="475"/>
      <c r="J53" s="41">
        <v>10216.67</v>
      </c>
      <c r="K53" s="379"/>
      <c r="L53" s="42">
        <v>89830.837000000029</v>
      </c>
      <c r="M53" s="379"/>
      <c r="N53" s="113"/>
      <c r="O53" s="475"/>
      <c r="P53" s="114"/>
      <c r="Q53" s="379"/>
      <c r="R53" s="42"/>
      <c r="S53" s="379"/>
      <c r="T53" s="32">
        <v>336.24</v>
      </c>
      <c r="U53" s="388"/>
      <c r="V53" s="390"/>
      <c r="W53" s="381"/>
      <c r="X53" s="32">
        <v>10216.67</v>
      </c>
      <c r="Y53" s="388"/>
      <c r="Z53" s="390"/>
      <c r="AA53" s="381"/>
      <c r="AB53" s="33">
        <v>89830.837000000029</v>
      </c>
      <c r="AC53" s="379"/>
      <c r="AD53" s="104"/>
      <c r="AE53" s="274"/>
      <c r="AF53" s="274"/>
      <c r="AG53" s="273"/>
      <c r="AH53" s="273"/>
      <c r="AI53" s="273"/>
      <c r="AK53" s="278"/>
      <c r="AL53" s="278"/>
      <c r="AM53" s="277"/>
      <c r="AN53" s="277"/>
      <c r="AO53" s="277"/>
    </row>
    <row r="54" spans="1:41" ht="30" customHeight="1" x14ac:dyDescent="0.4">
      <c r="A54" s="395"/>
      <c r="B54" s="396"/>
      <c r="C54" s="102">
        <v>775</v>
      </c>
      <c r="D54" s="27">
        <v>25</v>
      </c>
      <c r="E54" s="28" t="s">
        <v>3</v>
      </c>
      <c r="F54" s="29">
        <v>761</v>
      </c>
      <c r="G54" s="106">
        <v>24.548387096774192</v>
      </c>
      <c r="H54" s="103">
        <v>24.548387096774192</v>
      </c>
      <c r="I54" s="470">
        <v>4.4516129032258078</v>
      </c>
      <c r="J54" s="36">
        <v>736.45161290322551</v>
      </c>
      <c r="K54" s="382">
        <v>160.54838709677449</v>
      </c>
      <c r="L54" s="37">
        <v>6852.4516129032418</v>
      </c>
      <c r="M54" s="382">
        <v>963.86838709676795</v>
      </c>
      <c r="N54" s="111"/>
      <c r="O54" s="470"/>
      <c r="P54" s="36"/>
      <c r="Q54" s="382"/>
      <c r="R54" s="35"/>
      <c r="S54" s="382"/>
      <c r="T54" s="38">
        <v>24.548387096774192</v>
      </c>
      <c r="U54" s="387">
        <v>4.4516129032258078</v>
      </c>
      <c r="V54" s="389">
        <v>25</v>
      </c>
      <c r="W54" s="380">
        <v>4</v>
      </c>
      <c r="X54" s="38">
        <v>736.45161290322551</v>
      </c>
      <c r="Y54" s="387">
        <v>160.54838709677449</v>
      </c>
      <c r="Z54" s="389">
        <v>750</v>
      </c>
      <c r="AA54" s="380">
        <v>147</v>
      </c>
      <c r="AB54" s="35">
        <v>6852.4516129032418</v>
      </c>
      <c r="AC54" s="382">
        <v>963.86838709676795</v>
      </c>
      <c r="AD54" s="104"/>
      <c r="AE54" s="274"/>
      <c r="AF54" s="4"/>
      <c r="AH54" s="273"/>
      <c r="AI54" s="273"/>
      <c r="AK54" s="279"/>
      <c r="AL54" s="279"/>
      <c r="AM54" s="277"/>
    </row>
    <row r="55" spans="1:41" ht="30" customHeight="1" thickBot="1" x14ac:dyDescent="0.45">
      <c r="A55" s="397"/>
      <c r="B55" s="398"/>
      <c r="C55" s="115"/>
      <c r="D55" s="64"/>
      <c r="E55" s="116"/>
      <c r="F55" s="66"/>
      <c r="G55" s="117"/>
      <c r="H55" s="68">
        <v>29</v>
      </c>
      <c r="I55" s="374"/>
      <c r="J55" s="69">
        <v>897</v>
      </c>
      <c r="K55" s="350"/>
      <c r="L55" s="70">
        <v>7816.3200000000097</v>
      </c>
      <c r="M55" s="350"/>
      <c r="N55" s="57"/>
      <c r="O55" s="374"/>
      <c r="P55" s="118"/>
      <c r="Q55" s="350"/>
      <c r="R55" s="59"/>
      <c r="S55" s="350"/>
      <c r="T55" s="60">
        <v>29</v>
      </c>
      <c r="U55" s="361"/>
      <c r="V55" s="363"/>
      <c r="W55" s="352"/>
      <c r="X55" s="60">
        <v>897</v>
      </c>
      <c r="Y55" s="361"/>
      <c r="Z55" s="363"/>
      <c r="AA55" s="352"/>
      <c r="AB55" s="61">
        <v>7816.3200000000097</v>
      </c>
      <c r="AC55" s="350"/>
      <c r="AD55" s="104"/>
      <c r="AE55" s="274"/>
      <c r="AF55" s="274"/>
      <c r="AG55" s="273"/>
      <c r="AH55" s="273"/>
      <c r="AI55" s="273"/>
      <c r="AK55" s="278"/>
      <c r="AL55" s="278"/>
      <c r="AM55" s="277"/>
    </row>
    <row r="56" spans="1:41" ht="30" customHeight="1" x14ac:dyDescent="0.4">
      <c r="A56" s="391"/>
      <c r="B56" s="392"/>
      <c r="C56" s="102">
        <v>175770</v>
      </c>
      <c r="D56" s="27">
        <v>5670</v>
      </c>
      <c r="E56" s="20" t="s">
        <v>3</v>
      </c>
      <c r="F56" s="21">
        <v>173351.65278127199</v>
      </c>
      <c r="G56" s="21">
        <v>5591.988799395871</v>
      </c>
      <c r="H56" s="119">
        <v>5591.988799395871</v>
      </c>
      <c r="I56" s="359">
        <v>-100.78879939587114</v>
      </c>
      <c r="J56" s="62">
        <v>167759.66398187619</v>
      </c>
      <c r="K56" s="349">
        <v>1106.70001812384</v>
      </c>
      <c r="L56" s="37">
        <v>1442261.6639818777</v>
      </c>
      <c r="M56" s="349">
        <v>-20523.055981875863</v>
      </c>
      <c r="N56" s="37">
        <v>13.741935483870968</v>
      </c>
      <c r="O56" s="359">
        <v>16.858064516129033</v>
      </c>
      <c r="P56" s="36">
        <v>412.2580645161292</v>
      </c>
      <c r="Q56" s="349">
        <v>581.54193548387093</v>
      </c>
      <c r="R56" s="37">
        <v>3983.2580645161147</v>
      </c>
      <c r="S56" s="349">
        <v>4478.2279354839156</v>
      </c>
      <c r="T56" s="25">
        <v>5605.7307348797422</v>
      </c>
      <c r="U56" s="360">
        <v>-83.930734879741976</v>
      </c>
      <c r="V56" s="362">
        <v>5700</v>
      </c>
      <c r="W56" s="351">
        <v>-178.19999999999982</v>
      </c>
      <c r="X56" s="25">
        <v>168171.92204639231</v>
      </c>
      <c r="Y56" s="360">
        <v>1688.2419536077068</v>
      </c>
      <c r="Z56" s="362">
        <v>171000</v>
      </c>
      <c r="AA56" s="351">
        <v>-1139.8359999999811</v>
      </c>
      <c r="AB56" s="26">
        <v>1446244.9220463939</v>
      </c>
      <c r="AC56" s="349">
        <v>-16044.828046391951</v>
      </c>
      <c r="AD56" s="104"/>
      <c r="AE56" s="274"/>
      <c r="AF56" s="4"/>
      <c r="AH56" s="273"/>
      <c r="AI56" s="273"/>
      <c r="AK56" s="279"/>
      <c r="AL56" s="279"/>
      <c r="AM56" s="277"/>
    </row>
    <row r="57" spans="1:41" ht="30" customHeight="1" thickBot="1" x14ac:dyDescent="0.45">
      <c r="A57" s="393"/>
      <c r="B57" s="394"/>
      <c r="C57" s="115">
        <v>930</v>
      </c>
      <c r="D57" s="53">
        <v>30</v>
      </c>
      <c r="E57" s="28" t="s">
        <v>2</v>
      </c>
      <c r="F57" s="66">
        <v>426</v>
      </c>
      <c r="G57" s="55">
        <v>13.741935483870968</v>
      </c>
      <c r="H57" s="68">
        <v>5491.2</v>
      </c>
      <c r="I57" s="374"/>
      <c r="J57" s="69">
        <v>168866.36400000003</v>
      </c>
      <c r="K57" s="350"/>
      <c r="L57" s="70">
        <v>1421738.6080000019</v>
      </c>
      <c r="M57" s="350"/>
      <c r="N57" s="110">
        <v>30.6</v>
      </c>
      <c r="O57" s="374"/>
      <c r="P57" s="108">
        <v>993.80000000000007</v>
      </c>
      <c r="Q57" s="350"/>
      <c r="R57" s="42">
        <v>8461.4860000000299</v>
      </c>
      <c r="S57" s="350"/>
      <c r="T57" s="71">
        <v>5521.8</v>
      </c>
      <c r="U57" s="361"/>
      <c r="V57" s="363"/>
      <c r="W57" s="352"/>
      <c r="X57" s="71">
        <v>169860.16400000002</v>
      </c>
      <c r="Y57" s="361"/>
      <c r="Z57" s="363"/>
      <c r="AA57" s="352"/>
      <c r="AB57" s="70">
        <v>1430200.0940000019</v>
      </c>
      <c r="AC57" s="350"/>
      <c r="AD57" s="104"/>
      <c r="AE57" s="274"/>
      <c r="AF57" s="4"/>
      <c r="AH57" s="273"/>
      <c r="AI57" s="273"/>
    </row>
    <row r="58" spans="1:41" ht="30" customHeight="1" x14ac:dyDescent="0.4">
      <c r="A58" s="375"/>
      <c r="B58" s="376"/>
      <c r="C58" s="120">
        <v>53320</v>
      </c>
      <c r="D58" s="27">
        <v>1720</v>
      </c>
      <c r="E58" s="20" t="s">
        <v>1</v>
      </c>
      <c r="F58" s="21">
        <v>53159.107000000004</v>
      </c>
      <c r="G58" s="106">
        <v>1714.8099032258065</v>
      </c>
      <c r="H58" s="119">
        <v>1714.8099032258065</v>
      </c>
      <c r="I58" s="359">
        <v>-75.209903225806556</v>
      </c>
      <c r="J58" s="62">
        <v>51444.297096774164</v>
      </c>
      <c r="K58" s="349">
        <v>-1723.8520967741715</v>
      </c>
      <c r="L58" s="37">
        <v>413274.79709677561</v>
      </c>
      <c r="M58" s="349">
        <v>-66.30709677550476</v>
      </c>
      <c r="N58" s="63"/>
      <c r="O58" s="359"/>
      <c r="P58" s="62"/>
      <c r="Q58" s="349"/>
      <c r="R58" s="63"/>
      <c r="S58" s="349"/>
      <c r="T58" s="25">
        <v>1714.8099032258065</v>
      </c>
      <c r="U58" s="360">
        <v>-75.209903225806556</v>
      </c>
      <c r="V58" s="362">
        <v>1720</v>
      </c>
      <c r="W58" s="351">
        <v>-80.400000000000091</v>
      </c>
      <c r="X58" s="25">
        <v>51444.297096774164</v>
      </c>
      <c r="Y58" s="360">
        <v>-1723.8520967741715</v>
      </c>
      <c r="Z58" s="362">
        <v>51600</v>
      </c>
      <c r="AA58" s="351">
        <v>-1879.5550000000076</v>
      </c>
      <c r="AB58" s="26">
        <v>413274.79709677561</v>
      </c>
      <c r="AC58" s="349">
        <v>-66.30709677550476</v>
      </c>
      <c r="AD58" s="104"/>
      <c r="AE58" s="274"/>
      <c r="AF58" s="4"/>
      <c r="AH58" s="273"/>
      <c r="AI58" s="273"/>
    </row>
    <row r="59" spans="1:41" ht="30" customHeight="1" thickBot="1" x14ac:dyDescent="0.45">
      <c r="A59" s="377"/>
      <c r="B59" s="378"/>
      <c r="C59" s="121"/>
      <c r="D59" s="53"/>
      <c r="E59" s="122"/>
      <c r="F59" s="54"/>
      <c r="G59" s="55"/>
      <c r="H59" s="68">
        <v>1639.6</v>
      </c>
      <c r="I59" s="374"/>
      <c r="J59" s="69">
        <v>49720.444999999992</v>
      </c>
      <c r="K59" s="350"/>
      <c r="L59" s="70">
        <v>413208.49000000011</v>
      </c>
      <c r="M59" s="350"/>
      <c r="N59" s="59"/>
      <c r="O59" s="374"/>
      <c r="P59" s="123"/>
      <c r="Q59" s="350"/>
      <c r="R59" s="59"/>
      <c r="S59" s="350"/>
      <c r="T59" s="71">
        <v>1639.6</v>
      </c>
      <c r="U59" s="361"/>
      <c r="V59" s="363"/>
      <c r="W59" s="352"/>
      <c r="X59" s="71">
        <v>49720.444999999992</v>
      </c>
      <c r="Y59" s="361"/>
      <c r="Z59" s="363"/>
      <c r="AA59" s="352"/>
      <c r="AB59" s="70">
        <v>413208.49000000011</v>
      </c>
      <c r="AC59" s="350"/>
      <c r="AD59" s="104"/>
      <c r="AE59" s="274"/>
      <c r="AF59" s="274"/>
      <c r="AG59" s="273"/>
      <c r="AH59" s="273"/>
      <c r="AI59" s="273"/>
    </row>
    <row r="60" spans="1:41" ht="30" customHeight="1" x14ac:dyDescent="0.4">
      <c r="A60" s="375"/>
      <c r="B60" s="376"/>
      <c r="C60" s="120">
        <v>363506</v>
      </c>
      <c r="D60" s="27">
        <v>11726</v>
      </c>
      <c r="E60" s="20" t="s">
        <v>1</v>
      </c>
      <c r="F60" s="21">
        <v>325053</v>
      </c>
      <c r="G60" s="106">
        <v>10485.580645161292</v>
      </c>
      <c r="H60" s="119">
        <v>10485.580645161292</v>
      </c>
      <c r="I60" s="359">
        <v>1284.1193548387091</v>
      </c>
      <c r="J60" s="62">
        <v>314567.41935483878</v>
      </c>
      <c r="K60" s="349">
        <v>38179.709645161172</v>
      </c>
      <c r="L60" s="37">
        <v>2452272.5059354859</v>
      </c>
      <c r="M60" s="349">
        <v>-25245.376935486216</v>
      </c>
      <c r="N60" s="63">
        <v>428.64516129032256</v>
      </c>
      <c r="O60" s="359">
        <v>-106.71516129032256</v>
      </c>
      <c r="P60" s="62">
        <v>12859.354838709674</v>
      </c>
      <c r="Q60" s="349">
        <v>-2481.128838709672</v>
      </c>
      <c r="R60" s="63">
        <v>94589.382838709746</v>
      </c>
      <c r="S60" s="349">
        <v>-10441.15683870975</v>
      </c>
      <c r="T60" s="25">
        <v>10914.225806451614</v>
      </c>
      <c r="U60" s="360">
        <v>1177.4041935483874</v>
      </c>
      <c r="V60" s="362">
        <v>11981.870967741936</v>
      </c>
      <c r="W60" s="351">
        <v>109.75903225806542</v>
      </c>
      <c r="X60" s="25">
        <v>327426.77419354848</v>
      </c>
      <c r="Y60" s="360">
        <v>35698.5808064515</v>
      </c>
      <c r="Z60" s="362">
        <v>359456.12903225812</v>
      </c>
      <c r="AA60" s="351">
        <v>3669.2259677418624</v>
      </c>
      <c r="AB60" s="26">
        <v>2546861.8887741957</v>
      </c>
      <c r="AC60" s="349">
        <v>-35686.53377419617</v>
      </c>
      <c r="AD60" s="104"/>
      <c r="AE60" s="274"/>
      <c r="AF60" s="4"/>
      <c r="AH60" s="273"/>
      <c r="AI60" s="273"/>
    </row>
    <row r="61" spans="1:41" ht="30" customHeight="1" thickBot="1" x14ac:dyDescent="0.45">
      <c r="A61" s="377"/>
      <c r="B61" s="378"/>
      <c r="C61" s="121">
        <v>7932</v>
      </c>
      <c r="D61" s="53">
        <v>255.87096774193549</v>
      </c>
      <c r="E61" s="122" t="s">
        <v>2</v>
      </c>
      <c r="F61" s="55">
        <v>13288</v>
      </c>
      <c r="G61" s="55">
        <v>428.64516129032256</v>
      </c>
      <c r="H61" s="68">
        <v>11769.7</v>
      </c>
      <c r="I61" s="374"/>
      <c r="J61" s="69">
        <v>352747.12899999996</v>
      </c>
      <c r="K61" s="350"/>
      <c r="L61" s="59">
        <v>2427027.1289999997</v>
      </c>
      <c r="M61" s="350"/>
      <c r="N61" s="59">
        <v>321.93</v>
      </c>
      <c r="O61" s="374"/>
      <c r="P61" s="123">
        <v>10378.226000000002</v>
      </c>
      <c r="Q61" s="350"/>
      <c r="R61" s="59">
        <v>84148.225999999995</v>
      </c>
      <c r="S61" s="350"/>
      <c r="T61" s="71">
        <v>12091.630000000001</v>
      </c>
      <c r="U61" s="361"/>
      <c r="V61" s="363"/>
      <c r="W61" s="352"/>
      <c r="X61" s="71">
        <v>363125.35499999998</v>
      </c>
      <c r="Y61" s="361"/>
      <c r="Z61" s="363"/>
      <c r="AA61" s="352"/>
      <c r="AB61" s="70">
        <v>2511175.3549999995</v>
      </c>
      <c r="AC61" s="350"/>
      <c r="AD61" s="104"/>
      <c r="AE61" s="274"/>
      <c r="AF61" s="4"/>
      <c r="AH61" s="273"/>
      <c r="AI61" s="273"/>
    </row>
    <row r="62" spans="1:41" ht="30" customHeight="1" x14ac:dyDescent="0.4">
      <c r="A62" s="383"/>
      <c r="B62" s="384"/>
      <c r="C62" s="46">
        <v>33046</v>
      </c>
      <c r="D62" s="27">
        <v>1066</v>
      </c>
      <c r="E62" s="51" t="s">
        <v>1</v>
      </c>
      <c r="F62" s="29">
        <v>32930</v>
      </c>
      <c r="G62" s="106">
        <v>1062.258064516129</v>
      </c>
      <c r="H62" s="103">
        <v>1062.258064516129</v>
      </c>
      <c r="I62" s="359">
        <v>1064.9419354838708</v>
      </c>
      <c r="J62" s="36">
        <v>31867.741935483868</v>
      </c>
      <c r="K62" s="349">
        <v>31207.596064516129</v>
      </c>
      <c r="L62" s="37">
        <v>268368.70693548332</v>
      </c>
      <c r="M62" s="349">
        <v>30076.631064516725</v>
      </c>
      <c r="N62" s="37">
        <v>229.48387096774192</v>
      </c>
      <c r="O62" s="359">
        <v>-32.273870967741914</v>
      </c>
      <c r="P62" s="36">
        <v>6884.5161290322521</v>
      </c>
      <c r="Q62" s="349">
        <v>-738.12212903225191</v>
      </c>
      <c r="R62" s="37">
        <v>53754.842129032389</v>
      </c>
      <c r="S62" s="349">
        <v>-6250.4481290323965</v>
      </c>
      <c r="T62" s="25">
        <v>1291.741935483871</v>
      </c>
      <c r="U62" s="360">
        <v>1032.6680645161289</v>
      </c>
      <c r="V62" s="362">
        <v>1193.9354838709678</v>
      </c>
      <c r="W62" s="351">
        <v>1130.4745161290321</v>
      </c>
      <c r="X62" s="25">
        <v>38752.258064516122</v>
      </c>
      <c r="Y62" s="360">
        <v>30469.473935483868</v>
      </c>
      <c r="Z62" s="362">
        <v>35818.064516129059</v>
      </c>
      <c r="AA62" s="351">
        <v>33403.66748387093</v>
      </c>
      <c r="AB62" s="26">
        <v>322123.54906451574</v>
      </c>
      <c r="AC62" s="349">
        <v>23826.182935484278</v>
      </c>
      <c r="AD62" s="104"/>
      <c r="AE62" s="274"/>
      <c r="AF62" s="274"/>
      <c r="AG62" s="273"/>
      <c r="AH62" s="273"/>
      <c r="AI62" s="273"/>
    </row>
    <row r="63" spans="1:41" ht="30" customHeight="1" x14ac:dyDescent="0.4">
      <c r="A63" s="385"/>
      <c r="B63" s="386"/>
      <c r="C63" s="46">
        <v>3966</v>
      </c>
      <c r="D63" s="27">
        <v>127.93548387096774</v>
      </c>
      <c r="E63" s="28" t="s">
        <v>2</v>
      </c>
      <c r="F63" s="29">
        <v>7114</v>
      </c>
      <c r="G63" s="40">
        <v>229.48387096774192</v>
      </c>
      <c r="H63" s="107">
        <v>2127.1999999999998</v>
      </c>
      <c r="I63" s="475"/>
      <c r="J63" s="41">
        <v>63075.337999999996</v>
      </c>
      <c r="K63" s="379"/>
      <c r="L63" s="33">
        <v>298445.33800000005</v>
      </c>
      <c r="M63" s="379"/>
      <c r="N63" s="110">
        <v>197.21</v>
      </c>
      <c r="O63" s="475"/>
      <c r="P63" s="108">
        <v>6146.3940000000002</v>
      </c>
      <c r="Q63" s="379"/>
      <c r="R63" s="42">
        <v>47504.393999999993</v>
      </c>
      <c r="S63" s="379"/>
      <c r="T63" s="32">
        <v>2324.41</v>
      </c>
      <c r="U63" s="388"/>
      <c r="V63" s="390"/>
      <c r="W63" s="381"/>
      <c r="X63" s="32">
        <v>69221.731999999989</v>
      </c>
      <c r="Y63" s="388"/>
      <c r="Z63" s="390"/>
      <c r="AA63" s="381"/>
      <c r="AB63" s="33">
        <v>345949.73200000002</v>
      </c>
      <c r="AC63" s="379"/>
      <c r="AD63" s="104"/>
      <c r="AE63" s="274"/>
      <c r="AF63" s="274"/>
      <c r="AG63" s="273"/>
      <c r="AH63" s="273"/>
      <c r="AI63" s="273"/>
    </row>
    <row r="64" spans="1:41" ht="30" customHeight="1" x14ac:dyDescent="0.4">
      <c r="A64" s="383"/>
      <c r="B64" s="384"/>
      <c r="C64" s="46">
        <v>252802</v>
      </c>
      <c r="D64" s="27">
        <v>8154.9032258064517</v>
      </c>
      <c r="E64" s="51" t="s">
        <v>1</v>
      </c>
      <c r="F64" s="40">
        <v>224861</v>
      </c>
      <c r="G64" s="100">
        <v>7253.5806451612907</v>
      </c>
      <c r="H64" s="103">
        <v>7253.5806451612907</v>
      </c>
      <c r="I64" s="470">
        <v>-171.0806451612907</v>
      </c>
      <c r="J64" s="36">
        <v>217607.41935483881</v>
      </c>
      <c r="K64" s="382">
        <v>-4207.6683548387955</v>
      </c>
      <c r="L64" s="37">
        <v>1803556.9723548377</v>
      </c>
      <c r="M64" s="382">
        <v>22923.778645162238</v>
      </c>
      <c r="N64" s="110"/>
      <c r="O64" s="287"/>
      <c r="P64" s="31"/>
      <c r="Q64" s="287"/>
      <c r="R64" s="42"/>
      <c r="S64" s="288"/>
      <c r="T64" s="44">
        <v>7253.5806451612907</v>
      </c>
      <c r="U64" s="387">
        <v>-171.0806451612907</v>
      </c>
      <c r="V64" s="389">
        <v>8154.9032258064517</v>
      </c>
      <c r="W64" s="380">
        <v>-1072.4032258064517</v>
      </c>
      <c r="X64" s="44">
        <v>217607.41935483881</v>
      </c>
      <c r="Y64" s="387">
        <v>-4207.6683548387955</v>
      </c>
      <c r="Z64" s="389">
        <v>244647.0967741936</v>
      </c>
      <c r="AA64" s="380">
        <v>-31247.345774193585</v>
      </c>
      <c r="AB64" s="45">
        <v>1803556.9723548377</v>
      </c>
      <c r="AC64" s="382">
        <v>22923.778645162238</v>
      </c>
      <c r="AD64" s="104"/>
      <c r="AE64" s="274"/>
      <c r="AF64" s="274"/>
      <c r="AG64" s="273"/>
      <c r="AH64" s="273"/>
      <c r="AI64" s="273"/>
    </row>
    <row r="65" spans="1:35" ht="30" customHeight="1" x14ac:dyDescent="0.4">
      <c r="A65" s="385"/>
      <c r="B65" s="386"/>
      <c r="C65" s="46"/>
      <c r="D65" s="27"/>
      <c r="E65" s="28"/>
      <c r="F65" s="29"/>
      <c r="G65" s="40"/>
      <c r="H65" s="107">
        <v>7082.5</v>
      </c>
      <c r="I65" s="475"/>
      <c r="J65" s="41">
        <v>213399.75100000002</v>
      </c>
      <c r="K65" s="379"/>
      <c r="L65" s="33">
        <v>1826480.7509999999</v>
      </c>
      <c r="M65" s="379"/>
      <c r="N65" s="42"/>
      <c r="O65" s="285"/>
      <c r="P65" s="31"/>
      <c r="Q65" s="285"/>
      <c r="R65" s="42"/>
      <c r="S65" s="286"/>
      <c r="T65" s="32">
        <v>7082.5</v>
      </c>
      <c r="U65" s="388"/>
      <c r="V65" s="390"/>
      <c r="W65" s="381"/>
      <c r="X65" s="32">
        <v>213399.75100000002</v>
      </c>
      <c r="Y65" s="388"/>
      <c r="Z65" s="390"/>
      <c r="AA65" s="381"/>
      <c r="AB65" s="33">
        <v>1826480.7509999999</v>
      </c>
      <c r="AC65" s="379"/>
      <c r="AD65" s="104"/>
      <c r="AE65" s="274"/>
      <c r="AF65" s="274"/>
      <c r="AG65" s="273"/>
      <c r="AH65" s="273"/>
      <c r="AI65" s="273"/>
    </row>
    <row r="66" spans="1:35" ht="30" customHeight="1" x14ac:dyDescent="0.4">
      <c r="A66" s="383"/>
      <c r="B66" s="384"/>
      <c r="C66" s="46">
        <v>77658</v>
      </c>
      <c r="D66" s="27">
        <v>2505.0967741935483</v>
      </c>
      <c r="E66" s="51" t="s">
        <v>1</v>
      </c>
      <c r="F66" s="40">
        <v>67262</v>
      </c>
      <c r="G66" s="100">
        <v>2169.7419354838707</v>
      </c>
      <c r="H66" s="103">
        <v>2169.7419354838707</v>
      </c>
      <c r="I66" s="470">
        <v>390.25806451612925</v>
      </c>
      <c r="J66" s="36">
        <v>65092.258064516129</v>
      </c>
      <c r="K66" s="382">
        <v>11179.781935483865</v>
      </c>
      <c r="L66" s="37">
        <v>380346.17506451759</v>
      </c>
      <c r="M66" s="382">
        <v>-77299.135064517614</v>
      </c>
      <c r="N66" s="37">
        <v>199.16129032258064</v>
      </c>
      <c r="O66" s="470">
        <v>-74.441290322580642</v>
      </c>
      <c r="P66" s="36">
        <v>5974.8387096774168</v>
      </c>
      <c r="Q66" s="382">
        <v>-1743.0067096774164</v>
      </c>
      <c r="R66" s="37">
        <v>40835.240709677586</v>
      </c>
      <c r="S66" s="382">
        <v>-4944.4087096775911</v>
      </c>
      <c r="T66" s="38">
        <v>2368.9032258064512</v>
      </c>
      <c r="U66" s="387">
        <v>315.81677419354855</v>
      </c>
      <c r="V66" s="389">
        <v>2633.0322580645161</v>
      </c>
      <c r="W66" s="380">
        <v>51.6877419354837</v>
      </c>
      <c r="X66" s="38">
        <v>71067.096774193546</v>
      </c>
      <c r="Y66" s="387">
        <v>9436.7752258064429</v>
      </c>
      <c r="Z66" s="389">
        <v>78990.96774193547</v>
      </c>
      <c r="AA66" s="380">
        <v>1512.9042580645182</v>
      </c>
      <c r="AB66" s="35">
        <v>421181.41577419516</v>
      </c>
      <c r="AC66" s="382">
        <v>-82243.54377419519</v>
      </c>
      <c r="AD66" s="104"/>
      <c r="AE66" s="274"/>
      <c r="AF66" s="274"/>
      <c r="AG66" s="273"/>
      <c r="AH66" s="273"/>
      <c r="AI66" s="273"/>
    </row>
    <row r="67" spans="1:35" ht="30" customHeight="1" thickBot="1" x14ac:dyDescent="0.45">
      <c r="A67" s="385"/>
      <c r="B67" s="386"/>
      <c r="C67" s="46">
        <v>3966</v>
      </c>
      <c r="D67" s="53">
        <v>127.93548387096774</v>
      </c>
      <c r="E67" s="72" t="s">
        <v>2</v>
      </c>
      <c r="F67" s="29">
        <v>6174</v>
      </c>
      <c r="G67" s="55">
        <v>199.16129032258064</v>
      </c>
      <c r="H67" s="107">
        <v>2560</v>
      </c>
      <c r="I67" s="374"/>
      <c r="J67" s="41">
        <v>76272.039999999994</v>
      </c>
      <c r="K67" s="350"/>
      <c r="L67" s="70">
        <v>303047.03999999998</v>
      </c>
      <c r="M67" s="350"/>
      <c r="N67" s="110">
        <v>124.72</v>
      </c>
      <c r="O67" s="374"/>
      <c r="P67" s="108">
        <v>4231.8320000000003</v>
      </c>
      <c r="Q67" s="350"/>
      <c r="R67" s="42">
        <v>35890.831999999995</v>
      </c>
      <c r="S67" s="350"/>
      <c r="T67" s="71">
        <v>2684.72</v>
      </c>
      <c r="U67" s="361"/>
      <c r="V67" s="363"/>
      <c r="W67" s="352"/>
      <c r="X67" s="71">
        <v>80503.871999999988</v>
      </c>
      <c r="Y67" s="361"/>
      <c r="Z67" s="363"/>
      <c r="AA67" s="352"/>
      <c r="AB67" s="70">
        <v>338937.87199999997</v>
      </c>
      <c r="AC67" s="350"/>
      <c r="AD67" s="104"/>
      <c r="AE67" s="274"/>
      <c r="AF67" s="274"/>
      <c r="AG67" s="273"/>
      <c r="AH67" s="273"/>
      <c r="AI67" s="273"/>
    </row>
    <row r="68" spans="1:35" ht="30" customHeight="1" x14ac:dyDescent="0.4">
      <c r="A68" s="375"/>
      <c r="B68" s="376"/>
      <c r="C68" s="120">
        <v>29172</v>
      </c>
      <c r="D68" s="27">
        <v>1122</v>
      </c>
      <c r="E68" s="20" t="s">
        <v>1</v>
      </c>
      <c r="F68" s="21">
        <v>34042.036410000001</v>
      </c>
      <c r="G68" s="106">
        <v>1309.3090926923078</v>
      </c>
      <c r="H68" s="119">
        <v>1309.3090926923078</v>
      </c>
      <c r="I68" s="359">
        <v>-101.11909269230773</v>
      </c>
      <c r="J68" s="62">
        <v>32732.727317307683</v>
      </c>
      <c r="K68" s="349">
        <v>-3573.4773173076828</v>
      </c>
      <c r="L68" s="37">
        <v>176419.34731730749</v>
      </c>
      <c r="M68" s="349">
        <v>-65336.59521730752</v>
      </c>
      <c r="N68" s="63"/>
      <c r="O68" s="359"/>
      <c r="P68" s="62"/>
      <c r="Q68" s="349"/>
      <c r="R68" s="63"/>
      <c r="S68" s="349"/>
      <c r="T68" s="25">
        <v>1309.3090926923078</v>
      </c>
      <c r="U68" s="360">
        <v>-101.11909269230773</v>
      </c>
      <c r="V68" s="362">
        <v>1122</v>
      </c>
      <c r="W68" s="351">
        <v>86.190000000000055</v>
      </c>
      <c r="X68" s="25">
        <v>32732.727317307683</v>
      </c>
      <c r="Y68" s="360">
        <v>-3573.4773173076828</v>
      </c>
      <c r="Z68" s="362">
        <v>28050</v>
      </c>
      <c r="AA68" s="351">
        <v>1109.25</v>
      </c>
      <c r="AB68" s="26">
        <v>176419.34731730749</v>
      </c>
      <c r="AC68" s="349">
        <v>-65336.59521730752</v>
      </c>
      <c r="AD68" s="104"/>
      <c r="AE68" s="274"/>
      <c r="AF68" s="4"/>
      <c r="AH68" s="273"/>
      <c r="AI68" s="273"/>
    </row>
    <row r="69" spans="1:35" ht="30" customHeight="1" thickBot="1" x14ac:dyDescent="0.45">
      <c r="A69" s="377"/>
      <c r="B69" s="378"/>
      <c r="C69" s="121"/>
      <c r="D69" s="53"/>
      <c r="E69" s="122"/>
      <c r="F69" s="54"/>
      <c r="G69" s="55"/>
      <c r="H69" s="68">
        <v>1208.19</v>
      </c>
      <c r="I69" s="374"/>
      <c r="J69" s="69">
        <v>29159.25</v>
      </c>
      <c r="K69" s="350"/>
      <c r="L69" s="70">
        <v>111082.75209999997</v>
      </c>
      <c r="M69" s="350"/>
      <c r="N69" s="59"/>
      <c r="O69" s="374"/>
      <c r="P69" s="123"/>
      <c r="Q69" s="350"/>
      <c r="R69" s="59"/>
      <c r="S69" s="350"/>
      <c r="T69" s="71">
        <v>1208.19</v>
      </c>
      <c r="U69" s="361"/>
      <c r="V69" s="363"/>
      <c r="W69" s="352"/>
      <c r="X69" s="71">
        <v>29159.25</v>
      </c>
      <c r="Y69" s="361"/>
      <c r="Z69" s="363"/>
      <c r="AA69" s="352"/>
      <c r="AB69" s="70">
        <v>111082.75209999997</v>
      </c>
      <c r="AC69" s="350"/>
      <c r="AD69" s="104"/>
      <c r="AE69" s="274"/>
      <c r="AF69" s="274"/>
      <c r="AG69" s="273"/>
      <c r="AH69" s="273"/>
      <c r="AI69" s="273"/>
    </row>
    <row r="70" spans="1:35" ht="30" customHeight="1" x14ac:dyDescent="0.4">
      <c r="A70" s="370"/>
      <c r="B70" s="371"/>
      <c r="C70" s="102">
        <v>671508</v>
      </c>
      <c r="D70" s="102">
        <v>22078</v>
      </c>
      <c r="E70" s="124" t="s">
        <v>3</v>
      </c>
      <c r="F70" s="21">
        <v>627704.30860127206</v>
      </c>
      <c r="G70" s="21">
        <v>20637.96702317999</v>
      </c>
      <c r="H70" s="119">
        <v>20637.96702317999</v>
      </c>
      <c r="I70" s="359">
        <v>1287.6629768200073</v>
      </c>
      <c r="J70" s="125">
        <v>607066.34157809219</v>
      </c>
      <c r="K70" s="349">
        <v>42587.916421907721</v>
      </c>
      <c r="L70" s="119">
        <v>4884044.5481587416</v>
      </c>
      <c r="M70" s="349">
        <v>-65405.052058739588</v>
      </c>
      <c r="N70" s="26">
        <v>3086.9635553704529</v>
      </c>
      <c r="O70" s="359">
        <v>333.46644462954691</v>
      </c>
      <c r="P70" s="73">
        <v>91096.352165547971</v>
      </c>
      <c r="Q70" s="349">
        <v>13073.873834452039</v>
      </c>
      <c r="R70" s="73">
        <v>779846.38016554795</v>
      </c>
      <c r="S70" s="349">
        <v>129277.33183445199</v>
      </c>
      <c r="T70" s="25">
        <v>23724.930578550444</v>
      </c>
      <c r="U70" s="360">
        <v>1621.1294214495538</v>
      </c>
      <c r="V70" s="362">
        <v>25444.483870967742</v>
      </c>
      <c r="W70" s="351">
        <v>-98.423870967744733</v>
      </c>
      <c r="X70" s="25">
        <v>698162.69374364021</v>
      </c>
      <c r="Y70" s="360">
        <v>55661.790256359731</v>
      </c>
      <c r="Z70" s="362">
        <v>748524.51612903259</v>
      </c>
      <c r="AA70" s="351">
        <v>5299.9678709673462</v>
      </c>
      <c r="AB70" s="26">
        <v>5663890.9283242896</v>
      </c>
      <c r="AC70" s="349">
        <v>63872.279775712639</v>
      </c>
      <c r="AD70" s="104"/>
      <c r="AE70" s="274"/>
      <c r="AF70" s="274"/>
      <c r="AG70" s="273"/>
      <c r="AH70" s="273"/>
      <c r="AI70" s="273"/>
    </row>
    <row r="71" spans="1:35" ht="30" customHeight="1" thickBot="1" x14ac:dyDescent="0.45">
      <c r="A71" s="372"/>
      <c r="B71" s="373"/>
      <c r="C71" s="115">
        <v>102461</v>
      </c>
      <c r="D71" s="115">
        <v>3366.483870967742</v>
      </c>
      <c r="E71" s="122" t="s">
        <v>2</v>
      </c>
      <c r="F71" s="55">
        <v>94183.315720918428</v>
      </c>
      <c r="G71" s="55">
        <v>3086.9635553704529</v>
      </c>
      <c r="H71" s="126">
        <v>21925.629999999997</v>
      </c>
      <c r="I71" s="374"/>
      <c r="J71" s="127">
        <v>649654.25799999991</v>
      </c>
      <c r="K71" s="350"/>
      <c r="L71" s="126">
        <v>4818639.496100002</v>
      </c>
      <c r="M71" s="350"/>
      <c r="N71" s="57">
        <v>3420.43</v>
      </c>
      <c r="O71" s="374"/>
      <c r="P71" s="74">
        <v>104170.22600000001</v>
      </c>
      <c r="Q71" s="350"/>
      <c r="R71" s="128">
        <v>909123.71199999994</v>
      </c>
      <c r="S71" s="350"/>
      <c r="T71" s="60">
        <v>25346.059999999998</v>
      </c>
      <c r="U71" s="361"/>
      <c r="V71" s="363"/>
      <c r="W71" s="352"/>
      <c r="X71" s="71">
        <v>753824.48399999994</v>
      </c>
      <c r="Y71" s="361"/>
      <c r="Z71" s="363"/>
      <c r="AA71" s="352"/>
      <c r="AB71" s="70">
        <v>5727763.2081000023</v>
      </c>
      <c r="AC71" s="350"/>
      <c r="AD71" s="104"/>
      <c r="AE71" s="274"/>
      <c r="AF71" s="274"/>
      <c r="AG71" s="273"/>
      <c r="AH71" s="273"/>
      <c r="AI71" s="273"/>
    </row>
    <row r="72" spans="1:35" ht="30" customHeight="1" x14ac:dyDescent="0.4">
      <c r="A72" s="129"/>
      <c r="B72" s="364"/>
      <c r="C72" s="27">
        <v>53320</v>
      </c>
      <c r="D72" s="27">
        <v>1720</v>
      </c>
      <c r="E72" s="28" t="s">
        <v>3</v>
      </c>
      <c r="F72" s="29">
        <v>53159.107000000004</v>
      </c>
      <c r="G72" s="100">
        <v>1714.8099032258065</v>
      </c>
      <c r="H72" s="130">
        <v>1714.8099032258065</v>
      </c>
      <c r="I72" s="367">
        <v>-75.209903225806556</v>
      </c>
      <c r="J72" s="131">
        <v>51444.297096774164</v>
      </c>
      <c r="K72" s="353">
        <v>-1723.8520967741715</v>
      </c>
      <c r="L72" s="132">
        <v>413274.79709677561</v>
      </c>
      <c r="M72" s="353">
        <v>-66.30709677550476</v>
      </c>
      <c r="N72" s="130"/>
      <c r="O72" s="367"/>
      <c r="P72" s="131"/>
      <c r="Q72" s="353"/>
      <c r="R72" s="132"/>
      <c r="S72" s="353"/>
      <c r="T72" s="25">
        <v>1714.8099032258065</v>
      </c>
      <c r="U72" s="360">
        <v>-75.209903225806556</v>
      </c>
      <c r="V72" s="362">
        <v>1720</v>
      </c>
      <c r="W72" s="351">
        <v>-80.400000000000091</v>
      </c>
      <c r="X72" s="25">
        <v>51444.297096774164</v>
      </c>
      <c r="Y72" s="360">
        <v>-1723.8520967741715</v>
      </c>
      <c r="Z72" s="362">
        <v>51600</v>
      </c>
      <c r="AA72" s="351">
        <v>-1879.5550000000076</v>
      </c>
      <c r="AB72" s="133">
        <v>413274.79709677561</v>
      </c>
      <c r="AC72" s="353">
        <v>-66.30709677550476</v>
      </c>
      <c r="AD72" s="282"/>
      <c r="AE72" s="274"/>
      <c r="AF72" s="274"/>
      <c r="AG72" s="273"/>
      <c r="AH72" s="273"/>
      <c r="AI72" s="273"/>
    </row>
    <row r="73" spans="1:35" ht="30" customHeight="1" thickBot="1" x14ac:dyDescent="0.45">
      <c r="A73" s="129"/>
      <c r="B73" s="365"/>
      <c r="C73" s="134"/>
      <c r="D73" s="53"/>
      <c r="E73" s="122"/>
      <c r="F73" s="29"/>
      <c r="G73" s="55"/>
      <c r="H73" s="135">
        <v>1639.6</v>
      </c>
      <c r="I73" s="366"/>
      <c r="J73" s="136">
        <v>49720.444999999992</v>
      </c>
      <c r="K73" s="354"/>
      <c r="L73" s="137">
        <v>413208.49000000011</v>
      </c>
      <c r="M73" s="354"/>
      <c r="N73" s="135"/>
      <c r="O73" s="366"/>
      <c r="P73" s="136"/>
      <c r="Q73" s="354"/>
      <c r="R73" s="137"/>
      <c r="S73" s="354"/>
      <c r="T73" s="71">
        <v>1639.6</v>
      </c>
      <c r="U73" s="361"/>
      <c r="V73" s="363"/>
      <c r="W73" s="352"/>
      <c r="X73" s="71">
        <v>49720.444999999992</v>
      </c>
      <c r="Y73" s="361"/>
      <c r="Z73" s="363"/>
      <c r="AA73" s="352"/>
      <c r="AB73" s="137">
        <v>413208.49000000011</v>
      </c>
      <c r="AC73" s="354"/>
      <c r="AD73" s="282"/>
      <c r="AE73" s="274"/>
      <c r="AF73" s="274"/>
      <c r="AG73" s="273"/>
      <c r="AH73" s="273"/>
      <c r="AI73" s="273"/>
    </row>
    <row r="74" spans="1:35" ht="30" customHeight="1" x14ac:dyDescent="0.4">
      <c r="A74" s="129"/>
      <c r="B74" s="368"/>
      <c r="C74" s="138">
        <v>318494</v>
      </c>
      <c r="D74" s="27">
        <v>10274</v>
      </c>
      <c r="E74" s="28" t="s">
        <v>3</v>
      </c>
      <c r="F74" s="21">
        <v>284802.53470919328</v>
      </c>
      <c r="G74" s="106">
        <v>9187.1785390062341</v>
      </c>
      <c r="H74" s="139">
        <v>9187.1785390062341</v>
      </c>
      <c r="I74" s="367">
        <v>1125.1102039581183</v>
      </c>
      <c r="J74" s="140">
        <v>275615.35617018706</v>
      </c>
      <c r="K74" s="353">
        <v>33452.015767899225</v>
      </c>
      <c r="L74" s="141">
        <v>2031726.3721701838</v>
      </c>
      <c r="M74" s="353">
        <v>1133.9997679023072</v>
      </c>
      <c r="N74" s="130">
        <v>375.56714882285297</v>
      </c>
      <c r="O74" s="367">
        <v>-93.500901168068708</v>
      </c>
      <c r="P74" s="131">
        <v>11267.014464685584</v>
      </c>
      <c r="Q74" s="353">
        <v>-2173.8971250983413</v>
      </c>
      <c r="R74" s="132">
        <v>78407.711419148312</v>
      </c>
      <c r="S74" s="353">
        <v>-7957.5940795610659</v>
      </c>
      <c r="T74" s="25">
        <v>9562.7456878290868</v>
      </c>
      <c r="U74" s="360">
        <v>1031.6093027900497</v>
      </c>
      <c r="V74" s="362">
        <v>10498.187133087211</v>
      </c>
      <c r="W74" s="351">
        <v>96.16785753192562</v>
      </c>
      <c r="X74" s="25">
        <v>286882.37063487264</v>
      </c>
      <c r="Y74" s="360">
        <v>31278.118642800895</v>
      </c>
      <c r="Z74" s="362">
        <v>314945.61399261636</v>
      </c>
      <c r="AA74" s="351">
        <v>3214.8752850571764</v>
      </c>
      <c r="AB74" s="133">
        <v>2110134.0835893322</v>
      </c>
      <c r="AC74" s="353">
        <v>-6823.5943116587587</v>
      </c>
      <c r="AD74" s="282"/>
      <c r="AE74" s="274"/>
      <c r="AF74" s="274"/>
      <c r="AG74" s="273"/>
      <c r="AH74" s="273"/>
      <c r="AI74" s="273"/>
    </row>
    <row r="75" spans="1:35" ht="30" customHeight="1" thickBot="1" x14ac:dyDescent="0.45">
      <c r="A75" s="129"/>
      <c r="B75" s="369"/>
      <c r="C75" s="53">
        <v>6949.801125703565</v>
      </c>
      <c r="D75" s="64">
        <v>224.18713308721178</v>
      </c>
      <c r="E75" s="122" t="s">
        <v>2</v>
      </c>
      <c r="F75" s="66">
        <v>11642.581613508442</v>
      </c>
      <c r="G75" s="55">
        <v>375.56714882285297</v>
      </c>
      <c r="H75" s="135">
        <v>10312.288742964352</v>
      </c>
      <c r="I75" s="366"/>
      <c r="J75" s="142">
        <v>309067.37193808629</v>
      </c>
      <c r="K75" s="354"/>
      <c r="L75" s="137">
        <v>2032860.3719380861</v>
      </c>
      <c r="M75" s="354"/>
      <c r="N75" s="135">
        <v>282.06624765478426</v>
      </c>
      <c r="O75" s="366"/>
      <c r="P75" s="136">
        <v>9093.1173395872429</v>
      </c>
      <c r="Q75" s="354"/>
      <c r="R75" s="137">
        <v>70450.117339587247</v>
      </c>
      <c r="S75" s="354"/>
      <c r="T75" s="71">
        <v>10594.354990619137</v>
      </c>
      <c r="U75" s="361"/>
      <c r="V75" s="363"/>
      <c r="W75" s="352"/>
      <c r="X75" s="71">
        <v>318160.48927767354</v>
      </c>
      <c r="Y75" s="361"/>
      <c r="Z75" s="363"/>
      <c r="AA75" s="352"/>
      <c r="AB75" s="137">
        <v>2103310.4892776734</v>
      </c>
      <c r="AC75" s="354"/>
      <c r="AD75" s="282"/>
      <c r="AE75" s="274"/>
      <c r="AF75" s="274"/>
      <c r="AG75" s="273"/>
      <c r="AH75" s="273"/>
      <c r="AI75" s="273"/>
    </row>
    <row r="76" spans="1:35" ht="30" customHeight="1" x14ac:dyDescent="0.4">
      <c r="A76" s="129"/>
      <c r="B76" s="364"/>
      <c r="C76" s="19">
        <v>28028</v>
      </c>
      <c r="D76" s="27">
        <v>1078</v>
      </c>
      <c r="E76" s="28" t="s">
        <v>3</v>
      </c>
      <c r="F76" s="21">
        <v>32707.05459</v>
      </c>
      <c r="G76" s="100">
        <v>1257.9636380769232</v>
      </c>
      <c r="H76" s="130">
        <v>1257.9636380769232</v>
      </c>
      <c r="I76" s="367">
        <v>-97.153638076923016</v>
      </c>
      <c r="J76" s="140">
        <v>31449.09095192307</v>
      </c>
      <c r="K76" s="353">
        <v>-3433.34095192307</v>
      </c>
      <c r="L76" s="132">
        <v>163315.41212839409</v>
      </c>
      <c r="M76" s="353">
        <v>-56588.846385256824</v>
      </c>
      <c r="N76" s="143"/>
      <c r="O76" s="295"/>
      <c r="P76" s="144"/>
      <c r="Q76" s="296"/>
      <c r="R76" s="145"/>
      <c r="S76" s="297"/>
      <c r="T76" s="25">
        <v>1257.9636380769232</v>
      </c>
      <c r="U76" s="360">
        <v>-97.153638076923016</v>
      </c>
      <c r="V76" s="362">
        <v>1078</v>
      </c>
      <c r="W76" s="351">
        <v>82.810000000000173</v>
      </c>
      <c r="X76" s="25">
        <v>31449.09095192307</v>
      </c>
      <c r="Y76" s="360">
        <v>-3433.34095192307</v>
      </c>
      <c r="Z76" s="362">
        <v>26950</v>
      </c>
      <c r="AA76" s="351">
        <v>1065.75</v>
      </c>
      <c r="AB76" s="133">
        <v>163315.41212839409</v>
      </c>
      <c r="AC76" s="353">
        <v>-56588.846385256824</v>
      </c>
      <c r="AD76" s="282"/>
      <c r="AE76" s="274"/>
      <c r="AF76" s="274"/>
      <c r="AG76" s="273"/>
      <c r="AH76" s="273"/>
      <c r="AI76" s="273"/>
    </row>
    <row r="77" spans="1:35" ht="30" customHeight="1" thickBot="1" x14ac:dyDescent="0.45">
      <c r="A77" s="129"/>
      <c r="B77" s="365"/>
      <c r="C77" s="64"/>
      <c r="D77" s="64"/>
      <c r="E77" s="65"/>
      <c r="F77" s="66"/>
      <c r="G77" s="117"/>
      <c r="H77" s="146">
        <v>1160.8100000000002</v>
      </c>
      <c r="I77" s="366"/>
      <c r="J77" s="136">
        <v>28015.75</v>
      </c>
      <c r="K77" s="354"/>
      <c r="L77" s="137">
        <v>106726.56574313727</v>
      </c>
      <c r="M77" s="354"/>
      <c r="N77" s="147"/>
      <c r="O77" s="295"/>
      <c r="P77" s="144"/>
      <c r="Q77" s="296"/>
      <c r="R77" s="148"/>
      <c r="S77" s="297"/>
      <c r="T77" s="71">
        <v>1160.8100000000002</v>
      </c>
      <c r="U77" s="361"/>
      <c r="V77" s="363"/>
      <c r="W77" s="352"/>
      <c r="X77" s="71">
        <v>28015.75</v>
      </c>
      <c r="Y77" s="361"/>
      <c r="Z77" s="363"/>
      <c r="AA77" s="352"/>
      <c r="AB77" s="137">
        <v>106726.56574313727</v>
      </c>
      <c r="AC77" s="354"/>
      <c r="AD77" s="282"/>
      <c r="AE77" s="274"/>
      <c r="AF77" s="274"/>
      <c r="AG77" s="273"/>
      <c r="AH77" s="273"/>
      <c r="AI77" s="273"/>
    </row>
    <row r="78" spans="1:35" ht="30" customHeight="1" x14ac:dyDescent="0.4">
      <c r="A78" s="355"/>
      <c r="B78" s="356"/>
      <c r="C78" s="19">
        <v>1071350</v>
      </c>
      <c r="D78" s="19">
        <v>35150</v>
      </c>
      <c r="E78" s="149" t="s">
        <v>3</v>
      </c>
      <c r="F78" s="21">
        <v>998373.00490046525</v>
      </c>
      <c r="G78" s="21">
        <v>32797.919103488952</v>
      </c>
      <c r="H78" s="119">
        <v>32797.919103488952</v>
      </c>
      <c r="I78" s="359">
        <v>2240.4096394754015</v>
      </c>
      <c r="J78" s="62">
        <v>965575.08579697646</v>
      </c>
      <c r="K78" s="349">
        <v>70882.739141109632</v>
      </c>
      <c r="L78" s="26">
        <v>7492361.1295540957</v>
      </c>
      <c r="M78" s="349">
        <v>-120926.20577287022</v>
      </c>
      <c r="N78" s="26">
        <v>3462.5307041933061</v>
      </c>
      <c r="O78" s="359">
        <v>239.96554346147786</v>
      </c>
      <c r="P78" s="62">
        <v>102363.36663023356</v>
      </c>
      <c r="Q78" s="349">
        <v>10899.976709353694</v>
      </c>
      <c r="R78" s="63">
        <v>858254.0915846962</v>
      </c>
      <c r="S78" s="349">
        <v>121319.73775489093</v>
      </c>
      <c r="T78" s="25">
        <v>36260.449807682257</v>
      </c>
      <c r="U78" s="360">
        <v>2480.3751829368775</v>
      </c>
      <c r="V78" s="362">
        <v>38740.671004054951</v>
      </c>
      <c r="W78" s="351">
        <v>0.15398656418255996</v>
      </c>
      <c r="X78" s="25">
        <v>1067938.4524272101</v>
      </c>
      <c r="Y78" s="360">
        <v>81782.71585046337</v>
      </c>
      <c r="Z78" s="362">
        <v>1142020.130121649</v>
      </c>
      <c r="AA78" s="351">
        <v>7701.0381560244132</v>
      </c>
      <c r="AB78" s="26">
        <v>8350615.2211387921</v>
      </c>
      <c r="AC78" s="349">
        <v>393.53198202047497</v>
      </c>
      <c r="AD78" s="104"/>
      <c r="AE78" s="274"/>
      <c r="AF78" s="274"/>
      <c r="AG78" s="273"/>
      <c r="AH78" s="273"/>
      <c r="AI78" s="273"/>
    </row>
    <row r="79" spans="1:35" ht="30" customHeight="1" thickBot="1" x14ac:dyDescent="0.45">
      <c r="A79" s="357"/>
      <c r="B79" s="358"/>
      <c r="C79" s="150">
        <v>109410.80112570357</v>
      </c>
      <c r="D79" s="64">
        <v>3590.6710040549538</v>
      </c>
      <c r="E79" s="151" t="s">
        <v>4</v>
      </c>
      <c r="F79" s="54">
        <v>105825.89733442687</v>
      </c>
      <c r="G79" s="66">
        <v>3086.9635553704529</v>
      </c>
      <c r="H79" s="126">
        <v>35038.328742964353</v>
      </c>
      <c r="I79" s="374"/>
      <c r="J79" s="118">
        <v>1036457.8249380861</v>
      </c>
      <c r="K79" s="350"/>
      <c r="L79" s="152">
        <v>7371434.9237812255</v>
      </c>
      <c r="M79" s="350"/>
      <c r="N79" s="56">
        <v>3702.4962476547839</v>
      </c>
      <c r="O79" s="374"/>
      <c r="P79" s="118">
        <v>113263.34333958726</v>
      </c>
      <c r="Q79" s="350"/>
      <c r="R79" s="56">
        <v>979573.82933958713</v>
      </c>
      <c r="S79" s="350"/>
      <c r="T79" s="71">
        <v>38740.824990619134</v>
      </c>
      <c r="U79" s="361"/>
      <c r="V79" s="363"/>
      <c r="W79" s="352"/>
      <c r="X79" s="71">
        <v>1149721.1682776734</v>
      </c>
      <c r="Y79" s="361"/>
      <c r="Z79" s="363"/>
      <c r="AA79" s="352"/>
      <c r="AB79" s="70">
        <v>8351008.7531208126</v>
      </c>
      <c r="AC79" s="350"/>
      <c r="AD79" s="104"/>
      <c r="AE79" s="274"/>
      <c r="AF79" s="274"/>
      <c r="AG79" s="273"/>
      <c r="AH79" s="273"/>
      <c r="AI79" s="273"/>
    </row>
    <row r="80" spans="1:35" ht="47.25" customHeight="1" x14ac:dyDescent="0.4">
      <c r="A80" s="298"/>
      <c r="B80" s="298"/>
      <c r="C80" s="344"/>
      <c r="D80" s="344"/>
      <c r="E80" s="344"/>
      <c r="F80" s="344"/>
      <c r="G80" s="344"/>
      <c r="H80" s="344"/>
      <c r="I80" s="344"/>
      <c r="J80" s="344"/>
      <c r="K80" s="344"/>
      <c r="L80" s="344"/>
      <c r="M80" s="344"/>
      <c r="N80" s="344"/>
      <c r="O80" s="344"/>
      <c r="P80" s="344"/>
      <c r="Q80" s="344"/>
      <c r="R80" s="344"/>
      <c r="S80" s="344"/>
      <c r="T80" s="153"/>
      <c r="U80" s="154"/>
      <c r="V80" s="154"/>
      <c r="W80" s="154"/>
      <c r="X80" s="155"/>
      <c r="Y80" s="156"/>
      <c r="Z80" s="157"/>
      <c r="AA80" s="156"/>
      <c r="AB80" s="156"/>
      <c r="AC80" s="104"/>
      <c r="AD80" s="104"/>
      <c r="AE80" s="274"/>
      <c r="AF80" s="273"/>
      <c r="AG80" s="273"/>
      <c r="AH80" s="273"/>
      <c r="AI80" s="273"/>
    </row>
    <row r="81" spans="1:35" ht="47.25" customHeight="1" thickBot="1" x14ac:dyDescent="0.45">
      <c r="A81" s="158"/>
      <c r="B81" s="158"/>
      <c r="C81" s="299"/>
      <c r="D81" s="299"/>
      <c r="E81" s="299"/>
      <c r="F81" s="299"/>
      <c r="G81" s="299"/>
      <c r="H81" s="299"/>
      <c r="I81" s="345"/>
      <c r="J81" s="345"/>
      <c r="K81" s="345"/>
      <c r="L81" s="345"/>
      <c r="M81" s="345"/>
      <c r="N81" s="299"/>
      <c r="O81" s="299"/>
      <c r="P81" s="299"/>
      <c r="Q81" s="299"/>
      <c r="R81" s="299"/>
      <c r="S81" s="299"/>
      <c r="T81" s="155"/>
      <c r="U81" s="159"/>
      <c r="V81" s="159"/>
      <c r="W81" s="159"/>
      <c r="X81" s="155"/>
      <c r="Y81" s="156"/>
      <c r="Z81" s="157"/>
      <c r="AA81" s="156"/>
      <c r="AB81" s="156"/>
      <c r="AC81" s="104"/>
      <c r="AD81" s="104"/>
      <c r="AE81" s="274"/>
      <c r="AF81" s="273"/>
      <c r="AG81" s="273"/>
      <c r="AH81" s="273"/>
      <c r="AI81" s="273"/>
    </row>
    <row r="82" spans="1:35" s="164" customFormat="1" ht="30" customHeight="1" thickBot="1" x14ac:dyDescent="0.45">
      <c r="A82" s="158"/>
      <c r="B82" s="160"/>
      <c r="C82" s="498"/>
      <c r="D82" s="499"/>
      <c r="E82" s="428"/>
      <c r="F82" s="496"/>
      <c r="G82" s="497"/>
      <c r="H82" s="494"/>
      <c r="I82" s="492"/>
      <c r="J82" s="492"/>
      <c r="K82" s="495"/>
      <c r="L82" s="491"/>
      <c r="M82" s="492"/>
      <c r="N82" s="492"/>
      <c r="O82" s="493"/>
      <c r="P82" s="319"/>
      <c r="Q82" s="321"/>
      <c r="R82" s="338"/>
      <c r="S82" s="490"/>
      <c r="T82" s="161"/>
      <c r="U82" s="162"/>
      <c r="V82" s="162"/>
      <c r="W82" s="162"/>
      <c r="X82" s="161"/>
      <c r="Y82" s="331"/>
      <c r="Z82" s="331"/>
      <c r="AA82" s="331"/>
      <c r="AB82" s="161"/>
      <c r="AC82" s="163"/>
      <c r="AD82" s="163"/>
      <c r="AE82" s="274"/>
      <c r="AF82" s="273"/>
      <c r="AG82" s="273"/>
      <c r="AH82" s="273"/>
      <c r="AI82" s="273"/>
    </row>
    <row r="83" spans="1:35" s="164" customFormat="1" ht="30" customHeight="1" thickBot="1" x14ac:dyDescent="0.45">
      <c r="A83" s="158"/>
      <c r="B83" s="158"/>
      <c r="C83" s="165"/>
      <c r="D83" s="166"/>
      <c r="E83" s="429"/>
      <c r="F83" s="167"/>
      <c r="G83" s="168"/>
      <c r="H83" s="169"/>
      <c r="I83" s="170"/>
      <c r="J83" s="171"/>
      <c r="K83" s="172"/>
      <c r="L83" s="169"/>
      <c r="M83" s="170"/>
      <c r="N83" s="171"/>
      <c r="O83" s="172"/>
      <c r="P83" s="169"/>
      <c r="Q83" s="173"/>
      <c r="R83" s="339"/>
      <c r="S83" s="347"/>
      <c r="T83" s="161"/>
      <c r="U83" s="174"/>
      <c r="V83" s="175"/>
      <c r="W83" s="174"/>
      <c r="X83" s="176"/>
      <c r="Y83" s="177"/>
      <c r="Z83" s="488"/>
      <c r="AA83" s="332"/>
      <c r="AB83" s="161"/>
      <c r="AC83" s="178"/>
      <c r="AD83" s="179"/>
      <c r="AE83" s="274"/>
      <c r="AF83" s="273"/>
      <c r="AG83" s="273"/>
      <c r="AH83" s="273"/>
      <c r="AI83" s="273"/>
    </row>
    <row r="84" spans="1:35" ht="33.75" customHeight="1" thickBot="1" x14ac:dyDescent="0.45">
      <c r="A84" s="179"/>
      <c r="B84" s="179"/>
      <c r="C84" s="334"/>
      <c r="D84" s="335"/>
      <c r="E84" s="335"/>
      <c r="F84" s="335"/>
      <c r="G84" s="335"/>
      <c r="H84" s="335"/>
      <c r="I84" s="335"/>
      <c r="J84" s="335"/>
      <c r="K84" s="335"/>
      <c r="L84" s="335"/>
      <c r="M84" s="335"/>
      <c r="N84" s="335"/>
      <c r="O84" s="335"/>
      <c r="P84" s="335"/>
      <c r="Q84" s="336"/>
      <c r="R84" s="340"/>
      <c r="S84" s="348"/>
      <c r="T84" s="180"/>
      <c r="U84" s="174"/>
      <c r="V84" s="181"/>
      <c r="W84" s="182"/>
      <c r="X84" s="180"/>
      <c r="Y84" s="183"/>
      <c r="Z84" s="489"/>
      <c r="AA84" s="333"/>
      <c r="AB84" s="174"/>
      <c r="AC84" s="184"/>
      <c r="AD84" s="174"/>
      <c r="AE84" s="274"/>
      <c r="AF84" s="273"/>
      <c r="AG84" s="273"/>
      <c r="AH84" s="273"/>
      <c r="AI84" s="273"/>
    </row>
    <row r="85" spans="1:35" ht="30" customHeight="1" thickBot="1" x14ac:dyDescent="0.45">
      <c r="A85" s="185"/>
      <c r="B85" s="185"/>
      <c r="C85" s="310"/>
      <c r="D85" s="310"/>
      <c r="E85" s="487"/>
      <c r="F85" s="313"/>
      <c r="G85" s="313"/>
      <c r="H85" s="186"/>
      <c r="I85" s="480"/>
      <c r="J85" s="325"/>
      <c r="K85" s="326"/>
      <c r="L85" s="186"/>
      <c r="M85" s="480"/>
      <c r="N85" s="325"/>
      <c r="O85" s="326"/>
      <c r="P85" s="186"/>
      <c r="Q85" s="482"/>
      <c r="R85" s="484"/>
      <c r="S85" s="341"/>
      <c r="T85" s="180"/>
      <c r="U85" s="187"/>
      <c r="V85" s="181"/>
      <c r="W85" s="188"/>
      <c r="X85" s="180"/>
      <c r="Y85" s="319"/>
      <c r="Z85" s="320"/>
      <c r="AA85" s="321"/>
      <c r="AC85" s="190"/>
      <c r="AD85" s="181"/>
      <c r="AE85" s="274"/>
      <c r="AF85" s="273"/>
      <c r="AG85" s="273"/>
      <c r="AH85" s="273"/>
      <c r="AI85" s="273"/>
    </row>
    <row r="86" spans="1:35" ht="30" customHeight="1" thickBot="1" x14ac:dyDescent="0.45">
      <c r="A86" s="191"/>
      <c r="B86" s="192"/>
      <c r="C86" s="311"/>
      <c r="D86" s="311"/>
      <c r="E86" s="337"/>
      <c r="F86" s="314"/>
      <c r="G86" s="314"/>
      <c r="H86" s="193"/>
      <c r="I86" s="481"/>
      <c r="J86" s="308"/>
      <c r="K86" s="309"/>
      <c r="L86" s="194"/>
      <c r="M86" s="481"/>
      <c r="N86" s="308"/>
      <c r="O86" s="309"/>
      <c r="P86" s="194"/>
      <c r="Q86" s="483"/>
      <c r="R86" s="485"/>
      <c r="S86" s="342"/>
      <c r="T86" s="195"/>
      <c r="U86" s="162"/>
      <c r="V86" s="162"/>
      <c r="W86" s="162"/>
      <c r="X86" s="196"/>
      <c r="Y86" s="177"/>
      <c r="Z86" s="322"/>
      <c r="AA86" s="197"/>
      <c r="AC86" s="198"/>
      <c r="AD86" s="283"/>
      <c r="AE86" s="274"/>
      <c r="AF86" s="273"/>
      <c r="AG86" s="273"/>
      <c r="AH86" s="273"/>
      <c r="AI86" s="273"/>
    </row>
    <row r="87" spans="1:35" ht="29.25" customHeight="1" thickBot="1" x14ac:dyDescent="0.45">
      <c r="A87" s="185"/>
      <c r="B87" s="185"/>
      <c r="C87" s="334"/>
      <c r="D87" s="335"/>
      <c r="E87" s="335"/>
      <c r="F87" s="335"/>
      <c r="G87" s="335"/>
      <c r="H87" s="335"/>
      <c r="I87" s="335"/>
      <c r="J87" s="335"/>
      <c r="K87" s="335"/>
      <c r="L87" s="335"/>
      <c r="M87" s="335"/>
      <c r="N87" s="335"/>
      <c r="O87" s="335"/>
      <c r="P87" s="335"/>
      <c r="Q87" s="336"/>
      <c r="R87" s="486"/>
      <c r="S87" s="343"/>
      <c r="T87" s="195"/>
      <c r="U87" s="162"/>
      <c r="V87" s="162"/>
      <c r="W87" s="162"/>
      <c r="X87" s="196"/>
      <c r="Y87" s="199"/>
      <c r="Z87" s="323"/>
      <c r="AA87" s="200"/>
      <c r="AC87" s="190"/>
      <c r="AD87" s="181"/>
      <c r="AE87" s="274"/>
      <c r="AF87" s="273"/>
      <c r="AG87" s="273"/>
      <c r="AH87" s="273"/>
      <c r="AI87" s="273"/>
    </row>
    <row r="88" spans="1:35" ht="30" customHeight="1" thickBot="1" x14ac:dyDescent="0.45">
      <c r="A88" s="192"/>
      <c r="B88" s="192"/>
      <c r="C88" s="310"/>
      <c r="D88" s="310"/>
      <c r="E88" s="324"/>
      <c r="F88" s="313"/>
      <c r="G88" s="313"/>
      <c r="H88" s="201"/>
      <c r="I88" s="480"/>
      <c r="J88" s="325"/>
      <c r="K88" s="326"/>
      <c r="L88" s="201"/>
      <c r="M88" s="480"/>
      <c r="N88" s="325"/>
      <c r="O88" s="326"/>
      <c r="P88" s="201"/>
      <c r="Q88" s="482"/>
      <c r="R88" s="315"/>
      <c r="S88" s="317"/>
      <c r="T88" s="176"/>
      <c r="U88" s="174"/>
      <c r="V88" s="175"/>
      <c r="W88" s="174"/>
      <c r="X88" s="176"/>
      <c r="Y88" s="319"/>
      <c r="Z88" s="320"/>
      <c r="AA88" s="321"/>
      <c r="AC88" s="202"/>
      <c r="AD88" s="284"/>
      <c r="AE88" s="274"/>
      <c r="AF88" s="273"/>
      <c r="AG88" s="273"/>
      <c r="AH88" s="273"/>
      <c r="AI88" s="273"/>
    </row>
    <row r="89" spans="1:35" ht="30" customHeight="1" thickBot="1" x14ac:dyDescent="0.45">
      <c r="A89" s="203"/>
      <c r="B89" s="203"/>
      <c r="C89" s="311"/>
      <c r="D89" s="311"/>
      <c r="E89" s="312"/>
      <c r="F89" s="314"/>
      <c r="G89" s="314"/>
      <c r="H89" s="193"/>
      <c r="I89" s="481"/>
      <c r="J89" s="308"/>
      <c r="K89" s="309"/>
      <c r="L89" s="194"/>
      <c r="M89" s="481"/>
      <c r="N89" s="308"/>
      <c r="O89" s="309"/>
      <c r="P89" s="194"/>
      <c r="Q89" s="483"/>
      <c r="R89" s="316"/>
      <c r="S89" s="318"/>
      <c r="T89" s="176"/>
      <c r="U89" s="174"/>
      <c r="V89" s="181"/>
      <c r="W89" s="204"/>
      <c r="X89" s="176"/>
      <c r="Y89" s="177"/>
      <c r="Z89" s="322"/>
      <c r="AA89" s="197"/>
      <c r="AC89" s="190"/>
      <c r="AD89" s="181"/>
      <c r="AE89" s="274"/>
      <c r="AF89" s="273"/>
      <c r="AG89" s="273"/>
      <c r="AH89" s="273"/>
      <c r="AI89" s="273"/>
    </row>
    <row r="90" spans="1:35" ht="30" customHeight="1" thickBot="1" x14ac:dyDescent="0.45">
      <c r="A90" s="192"/>
      <c r="B90" s="192"/>
      <c r="C90" s="310"/>
      <c r="D90" s="310"/>
      <c r="E90" s="324"/>
      <c r="F90" s="313"/>
      <c r="G90" s="313"/>
      <c r="H90" s="186"/>
      <c r="I90" s="480"/>
      <c r="J90" s="325"/>
      <c r="K90" s="326"/>
      <c r="L90" s="186"/>
      <c r="M90" s="480"/>
      <c r="N90" s="325"/>
      <c r="O90" s="326"/>
      <c r="P90" s="186"/>
      <c r="Q90" s="482"/>
      <c r="R90" s="327"/>
      <c r="S90" s="329"/>
      <c r="T90" s="205"/>
      <c r="U90" s="82"/>
      <c r="V90" s="104"/>
      <c r="W90" s="180"/>
      <c r="Y90" s="206"/>
      <c r="Z90" s="323"/>
      <c r="AA90" s="207"/>
      <c r="AE90" s="274"/>
      <c r="AF90" s="273"/>
      <c r="AG90" s="273"/>
      <c r="AH90" s="273"/>
      <c r="AI90" s="273"/>
    </row>
    <row r="91" spans="1:35" ht="30" customHeight="1" thickBot="1" x14ac:dyDescent="0.45">
      <c r="A91" s="181"/>
      <c r="B91" s="208"/>
      <c r="C91" s="311"/>
      <c r="D91" s="311"/>
      <c r="E91" s="312"/>
      <c r="F91" s="314"/>
      <c r="G91" s="314"/>
      <c r="H91" s="193"/>
      <c r="I91" s="481"/>
      <c r="J91" s="308"/>
      <c r="K91" s="309"/>
      <c r="L91" s="194"/>
      <c r="M91" s="481"/>
      <c r="N91" s="308"/>
      <c r="O91" s="309"/>
      <c r="P91" s="194"/>
      <c r="Q91" s="483"/>
      <c r="R91" s="328"/>
      <c r="S91" s="330"/>
      <c r="T91" s="209"/>
      <c r="U91" s="82"/>
      <c r="V91" s="104"/>
      <c r="Y91" s="319"/>
      <c r="Z91" s="320"/>
      <c r="AA91" s="321"/>
      <c r="AE91" s="274"/>
      <c r="AF91" s="273"/>
      <c r="AG91" s="273"/>
      <c r="AH91" s="273"/>
      <c r="AI91" s="273"/>
    </row>
    <row r="92" spans="1:35" ht="30" customHeight="1" thickBot="1" x14ac:dyDescent="0.45">
      <c r="A92" s="210"/>
      <c r="B92" s="211"/>
      <c r="C92" s="310"/>
      <c r="D92" s="310"/>
      <c r="E92" s="324"/>
      <c r="F92" s="313"/>
      <c r="G92" s="313"/>
      <c r="H92" s="186"/>
      <c r="I92" s="480"/>
      <c r="J92" s="325"/>
      <c r="K92" s="326"/>
      <c r="L92" s="186"/>
      <c r="M92" s="480"/>
      <c r="N92" s="325"/>
      <c r="O92" s="326"/>
      <c r="P92" s="186"/>
      <c r="Q92" s="482"/>
      <c r="R92" s="302"/>
      <c r="S92" s="304"/>
      <c r="T92" s="180"/>
      <c r="U92" s="212"/>
      <c r="V92" s="213"/>
      <c r="W92" s="213"/>
      <c r="X92" s="180"/>
      <c r="Y92" s="214"/>
      <c r="Z92" s="215"/>
      <c r="AA92" s="216"/>
      <c r="AE92" s="274"/>
      <c r="AF92" s="273"/>
      <c r="AG92" s="273"/>
      <c r="AH92" s="273"/>
      <c r="AI92" s="273"/>
    </row>
    <row r="93" spans="1:35" ht="30" customHeight="1" thickBot="1" x14ac:dyDescent="0.45">
      <c r="A93" s="181"/>
      <c r="B93" s="208"/>
      <c r="C93" s="311"/>
      <c r="D93" s="311"/>
      <c r="E93" s="312"/>
      <c r="F93" s="314"/>
      <c r="G93" s="314"/>
      <c r="H93" s="193"/>
      <c r="I93" s="481"/>
      <c r="J93" s="308"/>
      <c r="K93" s="309"/>
      <c r="L93" s="194"/>
      <c r="M93" s="481"/>
      <c r="N93" s="308"/>
      <c r="O93" s="309"/>
      <c r="P93" s="194"/>
      <c r="Q93" s="483"/>
      <c r="R93" s="303"/>
      <c r="S93" s="305"/>
      <c r="T93" s="104"/>
      <c r="U93" s="217"/>
      <c r="V93" s="218"/>
      <c r="W93" s="218"/>
      <c r="Y93" s="219"/>
      <c r="Z93" s="220"/>
      <c r="AA93" s="221"/>
      <c r="AE93" s="274"/>
      <c r="AF93" s="273"/>
      <c r="AG93" s="273"/>
      <c r="AH93" s="273"/>
      <c r="AI93" s="273"/>
    </row>
    <row r="94" spans="1:35" ht="30" customHeight="1" x14ac:dyDescent="0.45">
      <c r="A94" s="181"/>
      <c r="B94" s="181"/>
      <c r="C94" s="212"/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12"/>
      <c r="S94" s="212"/>
      <c r="T94" s="104"/>
      <c r="U94" s="217"/>
      <c r="V94" s="218"/>
      <c r="W94" s="218"/>
      <c r="Y94" s="223"/>
      <c r="Z94" s="192"/>
      <c r="AA94" s="224"/>
      <c r="AE94" s="274"/>
      <c r="AF94" s="273"/>
      <c r="AG94" s="273"/>
      <c r="AH94" s="273"/>
      <c r="AI94" s="273"/>
    </row>
    <row r="95" spans="1:35" ht="30" customHeight="1" x14ac:dyDescent="0.4">
      <c r="A95" s="181"/>
      <c r="B95" s="181"/>
      <c r="C95" s="225"/>
      <c r="D95" s="225"/>
      <c r="E95" s="225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7"/>
      <c r="S95" s="227"/>
      <c r="T95" s="104"/>
      <c r="U95" s="217"/>
      <c r="V95" s="218"/>
      <c r="W95" s="218"/>
      <c r="Y95" s="228"/>
      <c r="Z95" s="192"/>
      <c r="AA95" s="224"/>
      <c r="AE95" s="274"/>
      <c r="AF95" s="273"/>
      <c r="AG95" s="273"/>
      <c r="AH95" s="273"/>
      <c r="AI95" s="273"/>
    </row>
    <row r="96" spans="1:35" ht="30" customHeight="1" x14ac:dyDescent="0.4">
      <c r="A96" s="181"/>
      <c r="B96" s="306"/>
      <c r="C96" s="293"/>
      <c r="D96" s="293"/>
      <c r="E96" s="151"/>
      <c r="F96" s="229"/>
      <c r="G96" s="229"/>
      <c r="H96" s="230"/>
      <c r="I96" s="231"/>
      <c r="J96" s="232"/>
      <c r="K96" s="231"/>
      <c r="L96" s="231"/>
      <c r="M96" s="231"/>
      <c r="N96" s="231"/>
      <c r="O96" s="231"/>
      <c r="P96" s="231"/>
      <c r="Q96" s="231"/>
      <c r="R96" s="227"/>
      <c r="S96" s="227"/>
      <c r="T96" s="104"/>
      <c r="U96" s="217"/>
      <c r="V96" s="233"/>
      <c r="W96" s="233"/>
      <c r="Y96" s="187"/>
      <c r="Z96" s="192"/>
      <c r="AA96" s="234"/>
      <c r="AE96" s="274"/>
      <c r="AF96" s="273"/>
      <c r="AG96" s="273"/>
      <c r="AH96" s="273"/>
      <c r="AI96" s="273"/>
    </row>
    <row r="97" spans="1:41" ht="30" customHeight="1" x14ac:dyDescent="0.45">
      <c r="A97" s="181"/>
      <c r="B97" s="306"/>
      <c r="C97" s="293"/>
      <c r="D97" s="293"/>
      <c r="E97" s="151"/>
      <c r="F97" s="229"/>
      <c r="G97" s="229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227"/>
      <c r="S97" s="227"/>
      <c r="T97" s="104"/>
      <c r="U97" s="217"/>
      <c r="V97" s="233"/>
      <c r="W97" s="233"/>
      <c r="AB97" s="235"/>
      <c r="AE97" s="274"/>
      <c r="AF97" s="273"/>
      <c r="AG97" s="273"/>
      <c r="AH97" s="273"/>
      <c r="AI97" s="273"/>
    </row>
    <row r="98" spans="1:41" s="93" customFormat="1" ht="28.5" customHeight="1" x14ac:dyDescent="0.45">
      <c r="A98" s="236"/>
      <c r="B98" s="306"/>
      <c r="C98" s="293"/>
      <c r="D98" s="293"/>
      <c r="E98" s="151"/>
      <c r="F98" s="229"/>
      <c r="G98" s="229"/>
      <c r="H98" s="237"/>
      <c r="I98" s="238"/>
      <c r="J98" s="239"/>
      <c r="K98" s="238"/>
      <c r="L98" s="237"/>
      <c r="M98" s="238"/>
      <c r="N98" s="239"/>
      <c r="O98" s="238"/>
      <c r="P98" s="239"/>
      <c r="Q98" s="238"/>
      <c r="R98" s="240"/>
      <c r="S98" s="240"/>
      <c r="T98" s="212"/>
      <c r="U98" s="241"/>
      <c r="V98" s="242"/>
      <c r="W98" s="242"/>
      <c r="X98" s="213"/>
      <c r="Y98" s="189"/>
      <c r="Z98" s="189"/>
      <c r="AA98" s="189"/>
      <c r="AB98" s="243"/>
      <c r="AC98" s="233"/>
      <c r="AD98" s="233"/>
      <c r="AE98" s="274"/>
      <c r="AF98" s="273"/>
      <c r="AG98" s="273"/>
      <c r="AH98" s="273"/>
      <c r="AI98" s="273"/>
    </row>
    <row r="99" spans="1:41" s="93" customFormat="1" ht="28.5" customHeight="1" x14ac:dyDescent="0.45">
      <c r="A99" s="158"/>
      <c r="B99" s="306"/>
      <c r="C99" s="293"/>
      <c r="D99" s="293"/>
      <c r="E99" s="151"/>
      <c r="F99" s="229"/>
      <c r="G99" s="229"/>
      <c r="H99" s="244"/>
      <c r="I99" s="238"/>
      <c r="J99" s="245"/>
      <c r="K99" s="238"/>
      <c r="L99" s="244"/>
      <c r="M99" s="238"/>
      <c r="N99" s="245"/>
      <c r="O99" s="238"/>
      <c r="P99" s="245"/>
      <c r="Q99" s="238"/>
      <c r="R99" s="240"/>
      <c r="S99" s="240"/>
      <c r="T99" s="246"/>
      <c r="U99" s="241"/>
      <c r="V99" s="247"/>
      <c r="W99" s="247"/>
      <c r="X99" s="243"/>
      <c r="Y99" s="189"/>
      <c r="Z99" s="189"/>
      <c r="AA99" s="189"/>
      <c r="AB99" s="248"/>
      <c r="AC99" s="233"/>
      <c r="AD99" s="233"/>
      <c r="AE99" s="274"/>
      <c r="AF99" s="273"/>
      <c r="AG99" s="273"/>
      <c r="AH99" s="273"/>
      <c r="AI99" s="273"/>
    </row>
    <row r="100" spans="1:41" s="93" customFormat="1" ht="26.25" customHeight="1" x14ac:dyDescent="0.45">
      <c r="A100" s="179"/>
      <c r="B100" s="306"/>
      <c r="C100" s="293"/>
      <c r="D100" s="293"/>
      <c r="E100" s="151"/>
      <c r="F100" s="229"/>
      <c r="G100" s="229"/>
      <c r="H100" s="237"/>
      <c r="I100" s="238"/>
      <c r="J100" s="239"/>
      <c r="K100" s="238"/>
      <c r="L100" s="237"/>
      <c r="M100" s="238"/>
      <c r="N100" s="239"/>
      <c r="O100" s="238"/>
      <c r="P100" s="239"/>
      <c r="Q100" s="238"/>
      <c r="R100" s="240"/>
      <c r="S100" s="240"/>
      <c r="T100" s="217"/>
      <c r="U100" s="241"/>
      <c r="V100" s="247"/>
      <c r="W100" s="247"/>
      <c r="X100" s="233"/>
      <c r="Y100" s="223"/>
      <c r="Z100" s="189"/>
      <c r="AA100" s="189"/>
      <c r="AB100" s="233"/>
      <c r="AC100" s="233"/>
      <c r="AD100" s="233"/>
      <c r="AE100" s="274"/>
      <c r="AF100" s="249"/>
    </row>
    <row r="101" spans="1:41" s="93" customFormat="1" ht="30.75" customHeight="1" x14ac:dyDescent="0.45">
      <c r="A101" s="185"/>
      <c r="B101" s="306"/>
      <c r="C101" s="293"/>
      <c r="D101" s="293"/>
      <c r="E101" s="151"/>
      <c r="F101" s="229"/>
      <c r="G101" s="229"/>
      <c r="H101" s="244"/>
      <c r="I101" s="238"/>
      <c r="J101" s="245"/>
      <c r="K101" s="238"/>
      <c r="L101" s="250"/>
      <c r="M101" s="238"/>
      <c r="N101" s="245"/>
      <c r="O101" s="238"/>
      <c r="P101" s="245"/>
      <c r="Q101" s="238"/>
      <c r="R101" s="240"/>
      <c r="S101" s="240"/>
      <c r="T101" s="217"/>
      <c r="U101" s="241"/>
      <c r="V101" s="247"/>
      <c r="W101" s="247"/>
      <c r="X101" s="233"/>
      <c r="Y101" s="251"/>
      <c r="Z101" s="252"/>
      <c r="AA101" s="235"/>
      <c r="AB101" s="233"/>
      <c r="AC101" s="233"/>
      <c r="AD101" s="233"/>
      <c r="AE101" s="274"/>
      <c r="AF101" s="249"/>
    </row>
    <row r="102" spans="1:41" s="93" customFormat="1" ht="33.75" customHeight="1" x14ac:dyDescent="0.4">
      <c r="A102" s="191"/>
      <c r="B102" s="192"/>
      <c r="C102" s="253"/>
      <c r="D102" s="253"/>
      <c r="E102" s="253"/>
      <c r="F102" s="237"/>
      <c r="G102" s="238"/>
      <c r="H102" s="239"/>
      <c r="I102" s="238"/>
      <c r="J102" s="239"/>
      <c r="K102" s="238"/>
      <c r="L102" s="237"/>
      <c r="M102" s="238"/>
      <c r="N102" s="239"/>
      <c r="O102" s="238"/>
      <c r="P102" s="239"/>
      <c r="Q102" s="238"/>
      <c r="R102" s="240"/>
      <c r="S102" s="240"/>
      <c r="T102" s="241"/>
      <c r="U102" s="241"/>
      <c r="V102" s="254"/>
      <c r="W102" s="254"/>
      <c r="X102" s="217"/>
      <c r="Y102" s="307"/>
      <c r="Z102" s="307"/>
      <c r="AA102" s="307"/>
      <c r="AB102" s="307"/>
      <c r="AC102" s="233"/>
      <c r="AD102" s="233"/>
      <c r="AE102" s="274"/>
      <c r="AF102" s="249"/>
    </row>
    <row r="103" spans="1:41" s="93" customFormat="1" ht="24" customHeight="1" x14ac:dyDescent="0.5">
      <c r="A103" s="185"/>
      <c r="B103" s="185"/>
      <c r="C103" s="253"/>
      <c r="D103" s="253"/>
      <c r="E103" s="253"/>
      <c r="F103" s="250"/>
      <c r="G103" s="238"/>
      <c r="H103" s="245"/>
      <c r="I103" s="238"/>
      <c r="J103" s="245"/>
      <c r="K103" s="238"/>
      <c r="L103" s="250"/>
      <c r="M103" s="238"/>
      <c r="N103" s="255"/>
      <c r="O103" s="238"/>
      <c r="P103" s="245"/>
      <c r="Q103" s="238"/>
      <c r="R103" s="240"/>
      <c r="S103" s="240"/>
      <c r="T103" s="241"/>
      <c r="U103" s="241"/>
      <c r="V103" s="254"/>
      <c r="W103" s="254"/>
      <c r="X103" s="233"/>
      <c r="Y103" s="243"/>
      <c r="Z103" s="243"/>
      <c r="AA103" s="256"/>
      <c r="AB103" s="233"/>
      <c r="AC103" s="233"/>
      <c r="AD103" s="233"/>
      <c r="AE103" s="274"/>
      <c r="AF103" s="249"/>
    </row>
    <row r="104" spans="1:41" ht="26.25" x14ac:dyDescent="0.35">
      <c r="A104" s="192"/>
      <c r="B104" s="192"/>
      <c r="C104" s="257"/>
      <c r="D104" s="257"/>
      <c r="E104" s="257"/>
      <c r="F104" s="257"/>
      <c r="G104" s="257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241"/>
      <c r="U104" s="180"/>
      <c r="X104" s="233"/>
      <c r="Y104" s="258"/>
      <c r="Z104" s="233"/>
      <c r="AA104" s="233"/>
      <c r="AE104" s="274"/>
      <c r="AF104" s="4"/>
    </row>
    <row r="105" spans="1:41" s="189" customFormat="1" ht="26.25" x14ac:dyDescent="0.35">
      <c r="A105"/>
      <c r="B105"/>
      <c r="C105" s="257"/>
      <c r="D105" s="257"/>
      <c r="E105" s="257"/>
      <c r="F105" s="257"/>
      <c r="G105" s="257"/>
      <c r="H105" s="3"/>
      <c r="I105" s="3"/>
      <c r="J105" s="4"/>
      <c r="K105" s="4"/>
      <c r="L105" s="4"/>
      <c r="M105" s="4"/>
      <c r="N105" s="4"/>
      <c r="O105" s="4"/>
      <c r="P105" s="4"/>
      <c r="Q105" s="4"/>
      <c r="R105" s="3"/>
      <c r="S105" s="3"/>
      <c r="T105" s="241"/>
      <c r="X105" s="233"/>
      <c r="Y105" s="258"/>
      <c r="Z105" s="233"/>
      <c r="AA105" s="233"/>
      <c r="AE105" s="274"/>
      <c r="AF105" s="4"/>
      <c r="AG105" s="4"/>
      <c r="AH105" s="4"/>
      <c r="AI105" s="4"/>
      <c r="AJ105" s="4"/>
      <c r="AK105" s="4"/>
      <c r="AL105" s="4"/>
      <c r="AM105" s="4"/>
      <c r="AN105" s="4"/>
      <c r="AO105" s="4"/>
    </row>
    <row r="106" spans="1:41" s="189" customFormat="1" ht="27.75" x14ac:dyDescent="0.4">
      <c r="A106"/>
      <c r="B106"/>
      <c r="C106" s="259"/>
      <c r="D106"/>
      <c r="E106"/>
      <c r="F106"/>
      <c r="G106"/>
      <c r="H106" s="4"/>
      <c r="I106" s="4"/>
      <c r="J106" s="4"/>
      <c r="K106" s="4"/>
      <c r="L106" s="4"/>
      <c r="M106" s="4"/>
      <c r="N106" s="4"/>
      <c r="O106" s="4"/>
      <c r="P106" s="3"/>
      <c r="Q106" s="4"/>
      <c r="R106" s="4"/>
      <c r="S106" s="4"/>
      <c r="T106" s="241"/>
      <c r="Y106" s="233"/>
      <c r="Z106" s="233"/>
      <c r="AA106" s="233"/>
      <c r="AB106" s="260"/>
      <c r="AE106" s="6"/>
      <c r="AF106" s="4"/>
      <c r="AG106" s="4"/>
      <c r="AH106" s="4"/>
      <c r="AI106" s="4"/>
      <c r="AJ106" s="4"/>
      <c r="AK106" s="4"/>
      <c r="AL106" s="4"/>
      <c r="AM106" s="4"/>
      <c r="AN106" s="4"/>
      <c r="AO106" s="4"/>
    </row>
    <row r="107" spans="1:41" s="189" customFormat="1" ht="33.75" x14ac:dyDescent="0.5">
      <c r="A107" s="259"/>
      <c r="B107" s="259"/>
      <c r="C107"/>
      <c r="D107" s="257"/>
      <c r="E107"/>
      <c r="F107"/>
      <c r="G107"/>
      <c r="H107" s="4"/>
      <c r="I107" s="4"/>
      <c r="J107" s="4"/>
      <c r="K107" s="4"/>
      <c r="L107" s="4"/>
      <c r="M107" s="4"/>
      <c r="N107" s="4"/>
      <c r="O107" s="4"/>
      <c r="P107" s="3"/>
      <c r="Q107" s="4"/>
      <c r="R107" s="4"/>
      <c r="S107" s="4"/>
      <c r="T107" s="241"/>
      <c r="X107" s="261"/>
      <c r="Y107" s="233"/>
      <c r="Z107" s="233"/>
      <c r="AA107" s="233"/>
      <c r="AB107" s="262"/>
      <c r="AE107" s="6"/>
      <c r="AF107" s="4"/>
      <c r="AG107" s="4"/>
      <c r="AH107" s="4"/>
      <c r="AI107" s="4"/>
      <c r="AJ107" s="4"/>
      <c r="AK107" s="4"/>
      <c r="AL107" s="4"/>
      <c r="AM107" s="4"/>
      <c r="AN107" s="4"/>
      <c r="AO107" s="4"/>
    </row>
    <row r="108" spans="1:41" s="189" customFormat="1" x14ac:dyDescent="0.2">
      <c r="A108"/>
      <c r="B108"/>
      <c r="C108"/>
      <c r="D108"/>
      <c r="E108"/>
      <c r="F108"/>
      <c r="G108"/>
      <c r="H108" s="4"/>
      <c r="I108" s="4"/>
      <c r="J108" s="4"/>
      <c r="K108" s="4"/>
      <c r="L108" s="4"/>
      <c r="M108" s="4"/>
      <c r="N108" s="4"/>
      <c r="O108" s="4"/>
      <c r="P108" s="3"/>
      <c r="Q108" s="4"/>
      <c r="R108" s="4"/>
      <c r="S108" s="4"/>
      <c r="T108" s="180"/>
      <c r="Y108" s="233"/>
      <c r="Z108" s="233"/>
      <c r="AE108" s="6"/>
      <c r="AF108" s="4"/>
      <c r="AG108" s="4"/>
      <c r="AH108" s="4"/>
      <c r="AI108" s="4"/>
      <c r="AJ108" s="4"/>
      <c r="AK108" s="4"/>
      <c r="AL108" s="4"/>
      <c r="AM108" s="4"/>
      <c r="AN108" s="4"/>
      <c r="AO108" s="4"/>
    </row>
    <row r="109" spans="1:41" x14ac:dyDescent="0.2">
      <c r="H109" s="4"/>
      <c r="P109" s="3"/>
      <c r="T109" s="189"/>
      <c r="AE109" s="6"/>
      <c r="AF109" s="4"/>
    </row>
    <row r="110" spans="1:41" s="189" customFormat="1" ht="27.75" x14ac:dyDescent="0.4">
      <c r="A110" s="259"/>
      <c r="B110" s="259"/>
      <c r="C110"/>
      <c r="D110"/>
      <c r="E110"/>
      <c r="F110"/>
      <c r="G110"/>
      <c r="H110" s="4"/>
      <c r="I110" s="4"/>
      <c r="J110" s="4"/>
      <c r="K110" s="4"/>
      <c r="L110" s="4"/>
      <c r="M110" s="4"/>
      <c r="N110" s="4"/>
      <c r="O110" s="4"/>
      <c r="P110" s="3"/>
      <c r="Q110" s="4"/>
      <c r="R110" s="4"/>
      <c r="S110" s="4"/>
      <c r="Y110" s="260"/>
      <c r="Z110" s="260"/>
      <c r="AA110" s="260"/>
      <c r="AE110" s="6"/>
      <c r="AF110" s="4"/>
      <c r="AG110" s="4"/>
      <c r="AH110" s="4"/>
      <c r="AI110" s="4"/>
      <c r="AJ110" s="4"/>
      <c r="AK110" s="4"/>
      <c r="AL110" s="4"/>
      <c r="AM110" s="4"/>
      <c r="AN110" s="4"/>
      <c r="AO110" s="4"/>
    </row>
    <row r="111" spans="1:41" s="189" customFormat="1" ht="33" x14ac:dyDescent="0.45">
      <c r="A111"/>
      <c r="B111"/>
      <c r="C111"/>
      <c r="D111"/>
      <c r="E111" s="263"/>
      <c r="F111" s="263"/>
      <c r="G111" s="263"/>
      <c r="H111" s="264"/>
      <c r="I111" s="264"/>
      <c r="J111" s="264"/>
      <c r="K111" s="264"/>
      <c r="L111" s="264"/>
      <c r="M111" s="264"/>
      <c r="N111" s="264"/>
      <c r="O111" s="264"/>
      <c r="P111" s="264"/>
      <c r="Q111" s="264"/>
      <c r="R111" s="264"/>
      <c r="S111" s="264"/>
      <c r="U111" s="217"/>
      <c r="Y111" s="235"/>
      <c r="Z111" s="235"/>
      <c r="AA111" s="235"/>
      <c r="AE111" s="6"/>
      <c r="AF111" s="4"/>
      <c r="AG111" s="4"/>
      <c r="AH111" s="4"/>
      <c r="AI111" s="4"/>
      <c r="AJ111" s="4"/>
      <c r="AK111" s="4"/>
      <c r="AL111" s="4"/>
      <c r="AM111" s="4"/>
      <c r="AN111" s="4"/>
      <c r="AO111" s="4"/>
    </row>
    <row r="112" spans="1:41" s="189" customFormat="1" ht="27.75" x14ac:dyDescent="0.35">
      <c r="A112" s="158"/>
      <c r="B112" s="158"/>
      <c r="C112"/>
      <c r="D112"/>
      <c r="E112" s="263"/>
      <c r="F112" s="263"/>
      <c r="G112" s="263"/>
      <c r="H112" s="185"/>
      <c r="I112" s="185"/>
      <c r="J112" s="185"/>
      <c r="K112" s="185"/>
      <c r="L112" s="203"/>
      <c r="M112" s="203"/>
      <c r="N112" s="185"/>
      <c r="O112" s="185"/>
      <c r="P112" s="185"/>
      <c r="Q112" s="185"/>
      <c r="R112" s="203"/>
      <c r="S112" s="203"/>
      <c r="U112" s="217"/>
      <c r="AE112" s="6"/>
      <c r="AF112" s="4"/>
      <c r="AG112" s="4"/>
      <c r="AH112" s="4"/>
      <c r="AI112" s="4"/>
      <c r="AJ112" s="4"/>
      <c r="AK112" s="4"/>
      <c r="AL112" s="4"/>
      <c r="AM112" s="4"/>
      <c r="AN112" s="4"/>
      <c r="AO112" s="4"/>
    </row>
    <row r="113" spans="1:41" s="189" customFormat="1" ht="26.25" x14ac:dyDescent="0.2">
      <c r="A113" s="179"/>
      <c r="B113" s="179"/>
      <c r="C113"/>
      <c r="D113"/>
      <c r="E113" s="263"/>
      <c r="F113" s="263"/>
      <c r="G113" s="263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U113" s="217"/>
      <c r="AE113" s="6"/>
      <c r="AF113" s="4"/>
      <c r="AG113" s="4"/>
      <c r="AH113" s="4"/>
      <c r="AI113" s="4"/>
      <c r="AJ113" s="4"/>
      <c r="AK113" s="4"/>
      <c r="AL113" s="4"/>
      <c r="AM113" s="4"/>
      <c r="AN113" s="4"/>
      <c r="AO113" s="4"/>
    </row>
    <row r="114" spans="1:41" s="189" customFormat="1" ht="12.75" customHeight="1" x14ac:dyDescent="0.4">
      <c r="A114" s="230"/>
      <c r="B114" s="230"/>
      <c r="C114"/>
      <c r="D114"/>
      <c r="E114" s="265"/>
      <c r="F114" s="265"/>
      <c r="G114" s="265"/>
      <c r="H114" s="266"/>
      <c r="I114" s="267"/>
      <c r="J114" s="268"/>
      <c r="K114" s="267"/>
      <c r="L114" s="268"/>
      <c r="M114" s="267"/>
      <c r="N114" s="266"/>
      <c r="O114" s="267"/>
      <c r="P114" s="268"/>
      <c r="Q114" s="267"/>
      <c r="R114" s="268"/>
      <c r="S114" s="267"/>
      <c r="U114" s="241"/>
      <c r="AE114" s="6"/>
      <c r="AF114" s="4"/>
      <c r="AG114" s="4"/>
      <c r="AH114" s="4"/>
      <c r="AI114" s="4"/>
      <c r="AJ114" s="4"/>
      <c r="AK114" s="4"/>
      <c r="AL114" s="4"/>
      <c r="AM114" s="4"/>
      <c r="AN114" s="4"/>
      <c r="AO114" s="4"/>
    </row>
    <row r="115" spans="1:41" s="189" customFormat="1" ht="26.25" x14ac:dyDescent="0.4">
      <c r="A115" s="191"/>
      <c r="B115" s="192"/>
      <c r="C115"/>
      <c r="D115"/>
      <c r="E115" s="265"/>
      <c r="F115" s="265"/>
      <c r="G115" s="265"/>
      <c r="H115" s="269"/>
      <c r="I115" s="267"/>
      <c r="J115" s="270"/>
      <c r="K115" s="267"/>
      <c r="L115" s="270"/>
      <c r="M115" s="267"/>
      <c r="N115" s="269"/>
      <c r="O115" s="267"/>
      <c r="P115" s="270"/>
      <c r="Q115" s="267"/>
      <c r="R115" s="270"/>
      <c r="S115" s="267"/>
      <c r="T115" s="246"/>
      <c r="U115" s="241"/>
      <c r="AE115" s="6"/>
      <c r="AF115" s="4"/>
      <c r="AG115" s="4"/>
      <c r="AH115" s="4"/>
      <c r="AI115" s="4"/>
      <c r="AJ115" s="4"/>
      <c r="AK115" s="4"/>
      <c r="AL115" s="4"/>
      <c r="AM115" s="4"/>
      <c r="AN115" s="4"/>
      <c r="AO115" s="4"/>
    </row>
    <row r="116" spans="1:41" s="189" customFormat="1" ht="12.75" customHeight="1" x14ac:dyDescent="0.4">
      <c r="A116" s="230"/>
      <c r="B116" s="230"/>
      <c r="C116"/>
      <c r="D116"/>
      <c r="E116" s="265"/>
      <c r="F116" s="265"/>
      <c r="G116" s="265"/>
      <c r="H116" s="266"/>
      <c r="I116" s="267"/>
      <c r="J116" s="268"/>
      <c r="K116" s="267"/>
      <c r="L116" s="268"/>
      <c r="M116" s="267"/>
      <c r="N116" s="266"/>
      <c r="O116" s="267"/>
      <c r="P116" s="268"/>
      <c r="Q116" s="267"/>
      <c r="R116" s="268"/>
      <c r="S116" s="267"/>
      <c r="T116" s="217"/>
      <c r="U116" s="241"/>
      <c r="AE116" s="6"/>
      <c r="AF116" s="4"/>
      <c r="AG116" s="4"/>
      <c r="AH116" s="4"/>
      <c r="AI116" s="4"/>
      <c r="AJ116" s="4"/>
      <c r="AK116" s="4"/>
      <c r="AL116" s="4"/>
      <c r="AM116" s="4"/>
      <c r="AN116" s="4"/>
      <c r="AO116" s="4"/>
    </row>
    <row r="117" spans="1:41" s="189" customFormat="1" ht="26.25" x14ac:dyDescent="0.4">
      <c r="A117" s="192"/>
      <c r="B117" s="192"/>
      <c r="C117"/>
      <c r="D117"/>
      <c r="E117" s="265"/>
      <c r="F117" s="265"/>
      <c r="G117" s="265"/>
      <c r="H117" s="271"/>
      <c r="I117" s="267"/>
      <c r="J117" s="270"/>
      <c r="K117" s="267"/>
      <c r="L117" s="270"/>
      <c r="M117" s="267"/>
      <c r="N117" s="271"/>
      <c r="O117" s="267"/>
      <c r="P117" s="270"/>
      <c r="Q117" s="267"/>
      <c r="R117" s="270"/>
      <c r="S117" s="267"/>
      <c r="T117" s="217"/>
      <c r="U117" s="241"/>
      <c r="AE117" s="6"/>
      <c r="AF117" s="4"/>
      <c r="AG117" s="4"/>
      <c r="AH117" s="4"/>
      <c r="AI117" s="4"/>
      <c r="AJ117" s="4"/>
      <c r="AK117" s="4"/>
      <c r="AL117" s="4"/>
      <c r="AM117" s="4"/>
      <c r="AN117" s="4"/>
      <c r="AO117" s="4"/>
    </row>
    <row r="118" spans="1:41" s="189" customFormat="1" ht="26.25" x14ac:dyDescent="0.4">
      <c r="A118" s="272"/>
      <c r="B118" s="272"/>
      <c r="C118" s="257"/>
      <c r="D118"/>
      <c r="E118" s="265"/>
      <c r="F118" s="265"/>
      <c r="G118" s="265"/>
      <c r="H118" s="266"/>
      <c r="I118" s="267"/>
      <c r="J118" s="268"/>
      <c r="K118" s="267"/>
      <c r="L118" s="268"/>
      <c r="M118" s="267"/>
      <c r="N118" s="266"/>
      <c r="O118" s="267"/>
      <c r="P118" s="268"/>
      <c r="Q118" s="267"/>
      <c r="R118" s="268"/>
      <c r="S118" s="267"/>
      <c r="T118" s="241"/>
      <c r="U118" s="241"/>
      <c r="V118" s="189" t="s">
        <v>5</v>
      </c>
      <c r="AE118" s="6"/>
      <c r="AF118" s="4"/>
      <c r="AG118" s="4"/>
      <c r="AH118" s="4"/>
      <c r="AI118" s="4"/>
      <c r="AJ118" s="4"/>
      <c r="AK118" s="4"/>
      <c r="AL118" s="4"/>
      <c r="AM118" s="4"/>
      <c r="AN118" s="4"/>
      <c r="AO118" s="4"/>
    </row>
    <row r="119" spans="1:41" s="189" customFormat="1" ht="26.25" x14ac:dyDescent="0.4">
      <c r="A119" s="192"/>
      <c r="B119" s="192"/>
      <c r="C119"/>
      <c r="D119"/>
      <c r="E119" s="265"/>
      <c r="F119" s="265"/>
      <c r="G119" s="265"/>
      <c r="H119" s="271"/>
      <c r="I119" s="267"/>
      <c r="J119" s="270"/>
      <c r="K119" s="267"/>
      <c r="L119" s="270"/>
      <c r="M119" s="267"/>
      <c r="N119" s="271"/>
      <c r="O119" s="267"/>
      <c r="P119" s="270"/>
      <c r="Q119" s="267"/>
      <c r="R119" s="270"/>
      <c r="S119" s="267"/>
      <c r="T119" s="241"/>
      <c r="U119" s="241"/>
      <c r="AE119" s="6"/>
      <c r="AF119" s="4"/>
      <c r="AG119" s="4"/>
      <c r="AH119" s="4"/>
      <c r="AI119" s="4"/>
      <c r="AJ119" s="4"/>
      <c r="AK119" s="4"/>
      <c r="AL119" s="4"/>
      <c r="AM119" s="4"/>
      <c r="AN119" s="4"/>
      <c r="AO119" s="4"/>
    </row>
    <row r="120" spans="1:41" s="189" customFormat="1" ht="26.25" x14ac:dyDescent="0.4">
      <c r="A120" s="181"/>
      <c r="B120" s="181"/>
      <c r="C120"/>
      <c r="D120"/>
      <c r="E120" s="265"/>
      <c r="F120" s="265"/>
      <c r="G120" s="265"/>
      <c r="H120" s="266"/>
      <c r="I120" s="267"/>
      <c r="J120" s="268"/>
      <c r="K120" s="267"/>
      <c r="L120" s="268"/>
      <c r="M120" s="267"/>
      <c r="N120" s="266"/>
      <c r="O120" s="267"/>
      <c r="P120" s="268"/>
      <c r="Q120" s="267"/>
      <c r="R120" s="268"/>
      <c r="S120" s="267"/>
      <c r="T120" s="241"/>
      <c r="U120" s="241"/>
      <c r="AE120" s="6"/>
      <c r="AF120" s="4"/>
      <c r="AG120" s="4"/>
      <c r="AH120" s="4"/>
      <c r="AI120" s="4"/>
      <c r="AJ120" s="4"/>
      <c r="AK120" s="4"/>
      <c r="AL120" s="4"/>
      <c r="AM120" s="4"/>
      <c r="AN120" s="4"/>
      <c r="AO120" s="4"/>
    </row>
    <row r="121" spans="1:41" s="189" customFormat="1" ht="26.25" x14ac:dyDescent="0.4">
      <c r="A121" s="210"/>
      <c r="B121" s="210"/>
      <c r="C121"/>
      <c r="D121"/>
      <c r="E121" s="265"/>
      <c r="F121" s="265"/>
      <c r="G121" s="265"/>
      <c r="H121" s="271"/>
      <c r="I121" s="267"/>
      <c r="J121" s="270"/>
      <c r="K121" s="267"/>
      <c r="L121" s="270"/>
      <c r="M121" s="267"/>
      <c r="N121" s="271"/>
      <c r="O121" s="267"/>
      <c r="P121" s="270"/>
      <c r="Q121" s="267"/>
      <c r="R121" s="270"/>
      <c r="S121" s="267"/>
      <c r="T121" s="241"/>
      <c r="U121" s="241"/>
      <c r="AE121" s="6"/>
      <c r="AF121" s="4"/>
      <c r="AG121" s="4"/>
      <c r="AH121" s="4"/>
      <c r="AI121" s="4"/>
      <c r="AJ121" s="4"/>
      <c r="AK121" s="4"/>
      <c r="AL121" s="4"/>
      <c r="AM121" s="4"/>
      <c r="AN121" s="4"/>
      <c r="AO121" s="4"/>
    </row>
    <row r="122" spans="1:41" s="189" customFormat="1" ht="26.25" x14ac:dyDescent="0.2">
      <c r="A122" s="181"/>
      <c r="B122" s="181"/>
      <c r="C122"/>
      <c r="D122"/>
      <c r="E122"/>
      <c r="F122"/>
      <c r="G122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241"/>
      <c r="AE122" s="6"/>
      <c r="AF122" s="4"/>
      <c r="AG122" s="4"/>
      <c r="AH122" s="4"/>
      <c r="AI122" s="4"/>
      <c r="AJ122" s="4"/>
      <c r="AK122" s="4"/>
      <c r="AL122" s="4"/>
      <c r="AM122" s="4"/>
      <c r="AN122" s="4"/>
      <c r="AO122" s="4"/>
    </row>
    <row r="123" spans="1:41" s="189" customFormat="1" ht="26.25" x14ac:dyDescent="0.2">
      <c r="A123"/>
      <c r="B123"/>
      <c r="C123"/>
      <c r="D123"/>
      <c r="E123"/>
      <c r="F123"/>
      <c r="G12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241"/>
      <c r="AE123" s="6"/>
      <c r="AF123" s="4"/>
      <c r="AG123" s="4"/>
      <c r="AH123" s="4"/>
      <c r="AI123" s="4"/>
      <c r="AJ123" s="4"/>
      <c r="AK123" s="4"/>
      <c r="AL123" s="4"/>
      <c r="AM123" s="4"/>
      <c r="AN123" s="4"/>
      <c r="AO123" s="4"/>
    </row>
    <row r="124" spans="1:41" s="189" customFormat="1" ht="26.25" x14ac:dyDescent="0.2">
      <c r="A124"/>
      <c r="B124"/>
      <c r="C124"/>
      <c r="D124"/>
      <c r="E124"/>
      <c r="F124"/>
      <c r="G12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241"/>
      <c r="AE124" s="6"/>
      <c r="AF124" s="4"/>
      <c r="AG124" s="4"/>
      <c r="AH124" s="4"/>
      <c r="AI124" s="4"/>
      <c r="AJ124" s="4"/>
      <c r="AK124" s="4"/>
      <c r="AL124" s="4"/>
      <c r="AM124" s="4"/>
      <c r="AN124" s="4"/>
      <c r="AO124" s="4"/>
    </row>
    <row r="125" spans="1:41" s="189" customFormat="1" ht="26.25" x14ac:dyDescent="0.2">
      <c r="A125"/>
      <c r="B125"/>
      <c r="C125"/>
      <c r="D125"/>
      <c r="E125"/>
      <c r="F125"/>
      <c r="G125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241"/>
      <c r="AE125" s="6"/>
      <c r="AF125" s="4"/>
      <c r="AG125" s="4"/>
      <c r="AH125" s="4"/>
      <c r="AI125" s="4"/>
      <c r="AJ125" s="4"/>
      <c r="AK125" s="4"/>
      <c r="AL125" s="4"/>
      <c r="AM125" s="4"/>
      <c r="AN125" s="4"/>
      <c r="AO125" s="4"/>
    </row>
  </sheetData>
  <mergeCells count="595">
    <mergeCell ref="AA2:AC2"/>
    <mergeCell ref="A3:B5"/>
    <mergeCell ref="C3:D3"/>
    <mergeCell ref="E3:E5"/>
    <mergeCell ref="F3:G3"/>
    <mergeCell ref="H3:M3"/>
    <mergeCell ref="N3:S3"/>
    <mergeCell ref="T3:AC3"/>
    <mergeCell ref="C4:C5"/>
    <mergeCell ref="D4:D5"/>
    <mergeCell ref="A1:B2"/>
    <mergeCell ref="C1:N1"/>
    <mergeCell ref="O1:P1"/>
    <mergeCell ref="R1:S1"/>
    <mergeCell ref="T1:Z1"/>
    <mergeCell ref="AA1:AC1"/>
    <mergeCell ref="C2:N2"/>
    <mergeCell ref="O2:P2"/>
    <mergeCell ref="R2:S2"/>
    <mergeCell ref="T2:X2"/>
    <mergeCell ref="P4:Q4"/>
    <mergeCell ref="R4:S4"/>
    <mergeCell ref="T4:W4"/>
    <mergeCell ref="X4:AA4"/>
    <mergeCell ref="AB4:AC4"/>
    <mergeCell ref="A6:B7"/>
    <mergeCell ref="I6:I7"/>
    <mergeCell ref="K6:K7"/>
    <mergeCell ref="M6:M7"/>
    <mergeCell ref="O6:O7"/>
    <mergeCell ref="F4:F5"/>
    <mergeCell ref="G4:G5"/>
    <mergeCell ref="H4:I4"/>
    <mergeCell ref="J4:K4"/>
    <mergeCell ref="L4:M4"/>
    <mergeCell ref="N4:O4"/>
    <mergeCell ref="Z6:Z7"/>
    <mergeCell ref="AA6:AA7"/>
    <mergeCell ref="AC6:AC7"/>
    <mergeCell ref="U6:U7"/>
    <mergeCell ref="V6:V7"/>
    <mergeCell ref="W6:W7"/>
    <mergeCell ref="Y6:Y7"/>
    <mergeCell ref="A8:B11"/>
    <mergeCell ref="I8:I9"/>
    <mergeCell ref="K8:K9"/>
    <mergeCell ref="M8:M9"/>
    <mergeCell ref="O8:O9"/>
    <mergeCell ref="Q8:Q9"/>
    <mergeCell ref="S8:S9"/>
    <mergeCell ref="Q6:Q7"/>
    <mergeCell ref="S6:S7"/>
    <mergeCell ref="AC14:AC15"/>
    <mergeCell ref="AC8:AC9"/>
    <mergeCell ref="I10:I11"/>
    <mergeCell ref="K10:K11"/>
    <mergeCell ref="M10:M11"/>
    <mergeCell ref="O10:O11"/>
    <mergeCell ref="Q10:Q11"/>
    <mergeCell ref="S10:S11"/>
    <mergeCell ref="U10:U11"/>
    <mergeCell ref="V10:V11"/>
    <mergeCell ref="W10:W11"/>
    <mergeCell ref="U8:U9"/>
    <mergeCell ref="V8:V9"/>
    <mergeCell ref="W8:W9"/>
    <mergeCell ref="Y8:Y9"/>
    <mergeCell ref="Z8:Z9"/>
    <mergeCell ref="AA8:AA9"/>
    <mergeCell ref="Y10:Y11"/>
    <mergeCell ref="Z10:Z11"/>
    <mergeCell ref="AA10:AA11"/>
    <mergeCell ref="AC10:AC11"/>
    <mergeCell ref="Z16:Z17"/>
    <mergeCell ref="A12:B15"/>
    <mergeCell ref="I12:I13"/>
    <mergeCell ref="K12:K13"/>
    <mergeCell ref="M12:M13"/>
    <mergeCell ref="O12:O13"/>
    <mergeCell ref="Q12:Q13"/>
    <mergeCell ref="AA12:AA13"/>
    <mergeCell ref="AC12:AC13"/>
    <mergeCell ref="O14:O15"/>
    <mergeCell ref="Q14:Q15"/>
    <mergeCell ref="S14:S15"/>
    <mergeCell ref="U14:U15"/>
    <mergeCell ref="V14:V15"/>
    <mergeCell ref="W14:W15"/>
    <mergeCell ref="Y14:Y15"/>
    <mergeCell ref="Z14:Z15"/>
    <mergeCell ref="S12:S13"/>
    <mergeCell ref="U12:U13"/>
    <mergeCell ref="V12:V13"/>
    <mergeCell ref="W12:W13"/>
    <mergeCell ref="Y12:Y13"/>
    <mergeCell ref="Z12:Z13"/>
    <mergeCell ref="AA14:AA15"/>
    <mergeCell ref="AA16:AA17"/>
    <mergeCell ref="AC16:AC17"/>
    <mergeCell ref="A18:B19"/>
    <mergeCell ref="I18:I19"/>
    <mergeCell ref="K18:K19"/>
    <mergeCell ref="M18:M19"/>
    <mergeCell ref="O18:O19"/>
    <mergeCell ref="Q18:Q19"/>
    <mergeCell ref="S18:S19"/>
    <mergeCell ref="AC18:AC19"/>
    <mergeCell ref="U18:U19"/>
    <mergeCell ref="V18:V19"/>
    <mergeCell ref="W18:W19"/>
    <mergeCell ref="Y18:Y19"/>
    <mergeCell ref="Z18:Z19"/>
    <mergeCell ref="AA18:AA19"/>
    <mergeCell ref="A16:B17"/>
    <mergeCell ref="I16:I17"/>
    <mergeCell ref="K16:K17"/>
    <mergeCell ref="M16:M17"/>
    <mergeCell ref="U16:U17"/>
    <mergeCell ref="V16:V17"/>
    <mergeCell ref="W16:W17"/>
    <mergeCell ref="Y16:Y17"/>
    <mergeCell ref="AA20:AA21"/>
    <mergeCell ref="AC20:AC21"/>
    <mergeCell ref="A22:B23"/>
    <mergeCell ref="I22:I23"/>
    <mergeCell ref="K22:K23"/>
    <mergeCell ref="M22:M23"/>
    <mergeCell ref="O22:O23"/>
    <mergeCell ref="Z22:Z23"/>
    <mergeCell ref="AA22:AA23"/>
    <mergeCell ref="AC22:AC23"/>
    <mergeCell ref="U22:U23"/>
    <mergeCell ref="V22:V23"/>
    <mergeCell ref="W22:W23"/>
    <mergeCell ref="Y22:Y23"/>
    <mergeCell ref="A20:B21"/>
    <mergeCell ref="I20:I21"/>
    <mergeCell ref="K20:K21"/>
    <mergeCell ref="M20:M21"/>
    <mergeCell ref="O20:O21"/>
    <mergeCell ref="Q20:Q21"/>
    <mergeCell ref="S20:S21"/>
    <mergeCell ref="U20:U21"/>
    <mergeCell ref="V20:V21"/>
    <mergeCell ref="M24:M25"/>
    <mergeCell ref="O24:O25"/>
    <mergeCell ref="Q24:Q25"/>
    <mergeCell ref="S24:S25"/>
    <mergeCell ref="Q22:Q23"/>
    <mergeCell ref="S22:S23"/>
    <mergeCell ref="W20:W21"/>
    <mergeCell ref="Y20:Y21"/>
    <mergeCell ref="Z20:Z21"/>
    <mergeCell ref="AC24:AC25"/>
    <mergeCell ref="A26:B27"/>
    <mergeCell ref="I26:I27"/>
    <mergeCell ref="K26:K27"/>
    <mergeCell ref="M26:M27"/>
    <mergeCell ref="O26:O27"/>
    <mergeCell ref="Q26:Q27"/>
    <mergeCell ref="S26:S27"/>
    <mergeCell ref="U26:U27"/>
    <mergeCell ref="V26:V27"/>
    <mergeCell ref="U24:U25"/>
    <mergeCell ref="V24:V25"/>
    <mergeCell ref="W24:W25"/>
    <mergeCell ref="Y24:Y25"/>
    <mergeCell ref="Z24:Z25"/>
    <mergeCell ref="AA24:AA25"/>
    <mergeCell ref="W26:W27"/>
    <mergeCell ref="Y26:Y27"/>
    <mergeCell ref="Z26:Z27"/>
    <mergeCell ref="AA26:AA27"/>
    <mergeCell ref="AC26:AC27"/>
    <mergeCell ref="A24:B25"/>
    <mergeCell ref="I24:I25"/>
    <mergeCell ref="K24:K25"/>
    <mergeCell ref="A28:B29"/>
    <mergeCell ref="I28:I29"/>
    <mergeCell ref="K28:K29"/>
    <mergeCell ref="M28:M29"/>
    <mergeCell ref="O28:O29"/>
    <mergeCell ref="Z28:Z29"/>
    <mergeCell ref="AA28:AA29"/>
    <mergeCell ref="AC28:AC29"/>
    <mergeCell ref="A30:B31"/>
    <mergeCell ref="I30:I31"/>
    <mergeCell ref="K30:K31"/>
    <mergeCell ref="M30:M31"/>
    <mergeCell ref="O30:O31"/>
    <mergeCell ref="Q30:Q31"/>
    <mergeCell ref="S30:S31"/>
    <mergeCell ref="Q28:Q29"/>
    <mergeCell ref="S28:S29"/>
    <mergeCell ref="U28:U29"/>
    <mergeCell ref="V28:V29"/>
    <mergeCell ref="W28:W29"/>
    <mergeCell ref="Y28:Y29"/>
    <mergeCell ref="AC30:AC31"/>
    <mergeCell ref="U30:U31"/>
    <mergeCell ref="V30:V31"/>
    <mergeCell ref="A32:B33"/>
    <mergeCell ref="I32:I33"/>
    <mergeCell ref="K32:K33"/>
    <mergeCell ref="M32:M33"/>
    <mergeCell ref="O32:O33"/>
    <mergeCell ref="Q32:Q33"/>
    <mergeCell ref="S32:S33"/>
    <mergeCell ref="U32:U33"/>
    <mergeCell ref="V32:V33"/>
    <mergeCell ref="W30:W31"/>
    <mergeCell ref="Y30:Y31"/>
    <mergeCell ref="Z30:Z31"/>
    <mergeCell ref="AA30:AA31"/>
    <mergeCell ref="W32:W33"/>
    <mergeCell ref="Y32:Y33"/>
    <mergeCell ref="Z32:Z33"/>
    <mergeCell ref="AA32:AA33"/>
    <mergeCell ref="AC32:AC33"/>
    <mergeCell ref="A34:B35"/>
    <mergeCell ref="I34:I35"/>
    <mergeCell ref="K34:K35"/>
    <mergeCell ref="M34:M35"/>
    <mergeCell ref="O34:O35"/>
    <mergeCell ref="Z34:Z35"/>
    <mergeCell ref="AA34:AA35"/>
    <mergeCell ref="AC34:AC35"/>
    <mergeCell ref="A36:B37"/>
    <mergeCell ref="I36:I37"/>
    <mergeCell ref="K36:K37"/>
    <mergeCell ref="M36:M37"/>
    <mergeCell ref="O36:O37"/>
    <mergeCell ref="Q36:Q37"/>
    <mergeCell ref="S36:S37"/>
    <mergeCell ref="Q34:Q35"/>
    <mergeCell ref="S34:S35"/>
    <mergeCell ref="U34:U35"/>
    <mergeCell ref="V34:V35"/>
    <mergeCell ref="W34:W35"/>
    <mergeCell ref="Y34:Y35"/>
    <mergeCell ref="W38:W39"/>
    <mergeCell ref="Y38:Y39"/>
    <mergeCell ref="Z38:Z39"/>
    <mergeCell ref="AA38:AA39"/>
    <mergeCell ref="AC38:AC39"/>
    <mergeCell ref="D40:G40"/>
    <mergeCell ref="R40:S40"/>
    <mergeCell ref="AC36:AC37"/>
    <mergeCell ref="A38:B39"/>
    <mergeCell ref="I38:I39"/>
    <mergeCell ref="K38:K39"/>
    <mergeCell ref="M38:M39"/>
    <mergeCell ref="O38:O39"/>
    <mergeCell ref="Q38:Q39"/>
    <mergeCell ref="S38:S39"/>
    <mergeCell ref="U38:U39"/>
    <mergeCell ref="V38:V39"/>
    <mergeCell ref="U36:U37"/>
    <mergeCell ref="V36:V37"/>
    <mergeCell ref="W36:W37"/>
    <mergeCell ref="Y36:Y37"/>
    <mergeCell ref="Z36:Z37"/>
    <mergeCell ref="AA36:AA37"/>
    <mergeCell ref="F44:F45"/>
    <mergeCell ref="G44:G45"/>
    <mergeCell ref="H44:I44"/>
    <mergeCell ref="J44:K44"/>
    <mergeCell ref="L44:M44"/>
    <mergeCell ref="N44:O44"/>
    <mergeCell ref="AA42:AC42"/>
    <mergeCell ref="A43:B45"/>
    <mergeCell ref="C43:D43"/>
    <mergeCell ref="E43:E45"/>
    <mergeCell ref="F43:G43"/>
    <mergeCell ref="H43:M43"/>
    <mergeCell ref="N43:S43"/>
    <mergeCell ref="T43:AC43"/>
    <mergeCell ref="C44:C45"/>
    <mergeCell ref="D44:D45"/>
    <mergeCell ref="P44:Q44"/>
    <mergeCell ref="R44:S44"/>
    <mergeCell ref="T44:W44"/>
    <mergeCell ref="X44:AA44"/>
    <mergeCell ref="AB44:AC44"/>
    <mergeCell ref="Z46:Z47"/>
    <mergeCell ref="AA46:AA47"/>
    <mergeCell ref="AC46:AC47"/>
    <mergeCell ref="A48:B49"/>
    <mergeCell ref="I48:I49"/>
    <mergeCell ref="K48:K49"/>
    <mergeCell ref="M48:M49"/>
    <mergeCell ref="O48:O49"/>
    <mergeCell ref="Q48:Q49"/>
    <mergeCell ref="S48:S49"/>
    <mergeCell ref="Q46:Q47"/>
    <mergeCell ref="S46:S47"/>
    <mergeCell ref="U46:U47"/>
    <mergeCell ref="V46:V47"/>
    <mergeCell ref="W46:W47"/>
    <mergeCell ref="Y46:Y47"/>
    <mergeCell ref="A46:B47"/>
    <mergeCell ref="I46:I47"/>
    <mergeCell ref="K46:K47"/>
    <mergeCell ref="M46:M47"/>
    <mergeCell ref="O46:O47"/>
    <mergeCell ref="AC50:AC51"/>
    <mergeCell ref="AC48:AC49"/>
    <mergeCell ref="A50:B51"/>
    <mergeCell ref="I50:I51"/>
    <mergeCell ref="K50:K51"/>
    <mergeCell ref="M50:M51"/>
    <mergeCell ref="O50:O51"/>
    <mergeCell ref="Q50:Q51"/>
    <mergeCell ref="S50:S51"/>
    <mergeCell ref="U50:U51"/>
    <mergeCell ref="U48:U49"/>
    <mergeCell ref="V48:V49"/>
    <mergeCell ref="W48:W49"/>
    <mergeCell ref="Y48:Y49"/>
    <mergeCell ref="Z48:Z49"/>
    <mergeCell ref="AA48:AA49"/>
    <mergeCell ref="K52:K53"/>
    <mergeCell ref="M52:M53"/>
    <mergeCell ref="O52:O53"/>
    <mergeCell ref="Q52:Q53"/>
    <mergeCell ref="V50:V51"/>
    <mergeCell ref="W50:W51"/>
    <mergeCell ref="Y50:Y51"/>
    <mergeCell ref="Z50:Z51"/>
    <mergeCell ref="AA50:AA51"/>
    <mergeCell ref="V54:V55"/>
    <mergeCell ref="W54:W55"/>
    <mergeCell ref="Y54:Y55"/>
    <mergeCell ref="Z54:Z55"/>
    <mergeCell ref="AA54:AA55"/>
    <mergeCell ref="AC54:AC55"/>
    <mergeCell ref="AA52:AA53"/>
    <mergeCell ref="AC52:AC53"/>
    <mergeCell ref="A54:B55"/>
    <mergeCell ref="I54:I55"/>
    <mergeCell ref="K54:K55"/>
    <mergeCell ref="M54:M55"/>
    <mergeCell ref="O54:O55"/>
    <mergeCell ref="Q54:Q55"/>
    <mergeCell ref="S54:S55"/>
    <mergeCell ref="U54:U55"/>
    <mergeCell ref="S52:S53"/>
    <mergeCell ref="U52:U53"/>
    <mergeCell ref="V52:V53"/>
    <mergeCell ref="W52:W53"/>
    <mergeCell ref="Y52:Y53"/>
    <mergeCell ref="Z52:Z53"/>
    <mergeCell ref="A52:B53"/>
    <mergeCell ref="I52:I53"/>
    <mergeCell ref="AC58:AC59"/>
    <mergeCell ref="AA56:AA57"/>
    <mergeCell ref="AC56:AC57"/>
    <mergeCell ref="A58:B59"/>
    <mergeCell ref="I58:I59"/>
    <mergeCell ref="K58:K59"/>
    <mergeCell ref="M58:M59"/>
    <mergeCell ref="O58:O59"/>
    <mergeCell ref="Q58:Q59"/>
    <mergeCell ref="S58:S59"/>
    <mergeCell ref="U58:U59"/>
    <mergeCell ref="S56:S57"/>
    <mergeCell ref="U56:U57"/>
    <mergeCell ref="V56:V57"/>
    <mergeCell ref="W56:W57"/>
    <mergeCell ref="Y56:Y57"/>
    <mergeCell ref="Z56:Z57"/>
    <mergeCell ref="A56:B57"/>
    <mergeCell ref="I56:I57"/>
    <mergeCell ref="K56:K57"/>
    <mergeCell ref="M56:M57"/>
    <mergeCell ref="O56:O57"/>
    <mergeCell ref="Q56:Q57"/>
    <mergeCell ref="K60:K61"/>
    <mergeCell ref="M60:M61"/>
    <mergeCell ref="O60:O61"/>
    <mergeCell ref="Q60:Q61"/>
    <mergeCell ref="V58:V59"/>
    <mergeCell ref="W58:W59"/>
    <mergeCell ref="Y58:Y59"/>
    <mergeCell ref="Z58:Z59"/>
    <mergeCell ref="AA58:AA59"/>
    <mergeCell ref="V62:V63"/>
    <mergeCell ref="W62:W63"/>
    <mergeCell ref="Y62:Y63"/>
    <mergeCell ref="Z62:Z63"/>
    <mergeCell ref="AA62:AA63"/>
    <mergeCell ref="AC62:AC63"/>
    <mergeCell ref="AA60:AA61"/>
    <mergeCell ref="AC60:AC61"/>
    <mergeCell ref="A62:B63"/>
    <mergeCell ref="I62:I63"/>
    <mergeCell ref="K62:K63"/>
    <mergeCell ref="M62:M63"/>
    <mergeCell ref="O62:O63"/>
    <mergeCell ref="Q62:Q63"/>
    <mergeCell ref="S62:S63"/>
    <mergeCell ref="U62:U63"/>
    <mergeCell ref="S60:S61"/>
    <mergeCell ref="U60:U61"/>
    <mergeCell ref="V60:V61"/>
    <mergeCell ref="W60:W61"/>
    <mergeCell ref="Y60:Y61"/>
    <mergeCell ref="Z60:Z61"/>
    <mergeCell ref="A60:B61"/>
    <mergeCell ref="I60:I61"/>
    <mergeCell ref="AA64:AA65"/>
    <mergeCell ref="AC64:AC65"/>
    <mergeCell ref="A66:B67"/>
    <mergeCell ref="I66:I67"/>
    <mergeCell ref="K66:K67"/>
    <mergeCell ref="M66:M67"/>
    <mergeCell ref="O66:O67"/>
    <mergeCell ref="A64:B65"/>
    <mergeCell ref="I64:I65"/>
    <mergeCell ref="K64:K65"/>
    <mergeCell ref="M64:M65"/>
    <mergeCell ref="U64:U65"/>
    <mergeCell ref="V64:V65"/>
    <mergeCell ref="Z66:Z67"/>
    <mergeCell ref="AA66:AA67"/>
    <mergeCell ref="AC66:AC67"/>
    <mergeCell ref="U66:U67"/>
    <mergeCell ref="V66:V67"/>
    <mergeCell ref="W66:W67"/>
    <mergeCell ref="Y66:Y67"/>
    <mergeCell ref="M68:M69"/>
    <mergeCell ref="O68:O69"/>
    <mergeCell ref="Q68:Q69"/>
    <mergeCell ref="S68:S69"/>
    <mergeCell ref="Q66:Q67"/>
    <mergeCell ref="S66:S67"/>
    <mergeCell ref="W64:W65"/>
    <mergeCell ref="Y64:Y65"/>
    <mergeCell ref="Z64:Z65"/>
    <mergeCell ref="AC68:AC69"/>
    <mergeCell ref="A70:B71"/>
    <mergeCell ref="I70:I71"/>
    <mergeCell ref="K70:K71"/>
    <mergeCell ref="M70:M71"/>
    <mergeCell ref="O70:O71"/>
    <mergeCell ref="Q70:Q71"/>
    <mergeCell ref="S70:S71"/>
    <mergeCell ref="U70:U71"/>
    <mergeCell ref="V70:V71"/>
    <mergeCell ref="U68:U69"/>
    <mergeCell ref="V68:V69"/>
    <mergeCell ref="W68:W69"/>
    <mergeCell ref="Y68:Y69"/>
    <mergeCell ref="Z68:Z69"/>
    <mergeCell ref="AA68:AA69"/>
    <mergeCell ref="W70:W71"/>
    <mergeCell ref="Y70:Y71"/>
    <mergeCell ref="Z70:Z71"/>
    <mergeCell ref="AA70:AA71"/>
    <mergeCell ref="AC70:AC71"/>
    <mergeCell ref="A68:B69"/>
    <mergeCell ref="I68:I69"/>
    <mergeCell ref="K68:K69"/>
    <mergeCell ref="B72:B73"/>
    <mergeCell ref="I72:I73"/>
    <mergeCell ref="K72:K73"/>
    <mergeCell ref="M72:M73"/>
    <mergeCell ref="O72:O73"/>
    <mergeCell ref="Z72:Z73"/>
    <mergeCell ref="AA72:AA73"/>
    <mergeCell ref="AC72:AC73"/>
    <mergeCell ref="B74:B75"/>
    <mergeCell ref="I74:I75"/>
    <mergeCell ref="K74:K75"/>
    <mergeCell ref="M74:M75"/>
    <mergeCell ref="O74:O75"/>
    <mergeCell ref="Q74:Q75"/>
    <mergeCell ref="S74:S75"/>
    <mergeCell ref="Q72:Q73"/>
    <mergeCell ref="S72:S73"/>
    <mergeCell ref="U72:U73"/>
    <mergeCell ref="V72:V73"/>
    <mergeCell ref="W72:W73"/>
    <mergeCell ref="Y72:Y73"/>
    <mergeCell ref="AC74:AC75"/>
    <mergeCell ref="U74:U75"/>
    <mergeCell ref="V74:V75"/>
    <mergeCell ref="W74:W75"/>
    <mergeCell ref="Y74:Y75"/>
    <mergeCell ref="Z74:Z75"/>
    <mergeCell ref="AA74:AA75"/>
    <mergeCell ref="V78:V79"/>
    <mergeCell ref="W78:W79"/>
    <mergeCell ref="Y78:Y79"/>
    <mergeCell ref="Z78:Z79"/>
    <mergeCell ref="AA78:AA79"/>
    <mergeCell ref="V76:V77"/>
    <mergeCell ref="W76:W77"/>
    <mergeCell ref="Y76:Y77"/>
    <mergeCell ref="Z76:Z77"/>
    <mergeCell ref="AC78:AC79"/>
    <mergeCell ref="AA76:AA77"/>
    <mergeCell ref="AC76:AC77"/>
    <mergeCell ref="A78:B79"/>
    <mergeCell ref="I78:I79"/>
    <mergeCell ref="K78:K79"/>
    <mergeCell ref="M78:M79"/>
    <mergeCell ref="O78:O79"/>
    <mergeCell ref="Q78:Q79"/>
    <mergeCell ref="S78:S79"/>
    <mergeCell ref="U78:U79"/>
    <mergeCell ref="B76:B77"/>
    <mergeCell ref="I76:I77"/>
    <mergeCell ref="K76:K77"/>
    <mergeCell ref="M76:M77"/>
    <mergeCell ref="U76:U77"/>
    <mergeCell ref="C80:S80"/>
    <mergeCell ref="I81:M81"/>
    <mergeCell ref="C82:D82"/>
    <mergeCell ref="E82:E83"/>
    <mergeCell ref="F82:G82"/>
    <mergeCell ref="H82:K82"/>
    <mergeCell ref="L82:O82"/>
    <mergeCell ref="P82:Q82"/>
    <mergeCell ref="R82:S84"/>
    <mergeCell ref="Y82:AA82"/>
    <mergeCell ref="Z83:Z84"/>
    <mergeCell ref="AA83:AA84"/>
    <mergeCell ref="C84:Q84"/>
    <mergeCell ref="C85:C86"/>
    <mergeCell ref="D85:D86"/>
    <mergeCell ref="E85:E86"/>
    <mergeCell ref="F85:F86"/>
    <mergeCell ref="G85:G86"/>
    <mergeCell ref="I85:I86"/>
    <mergeCell ref="R85:R87"/>
    <mergeCell ref="S85:S87"/>
    <mergeCell ref="Y85:AA85"/>
    <mergeCell ref="Z86:Z87"/>
    <mergeCell ref="C87:Q87"/>
    <mergeCell ref="O85:O86"/>
    <mergeCell ref="Q85:Q86"/>
    <mergeCell ref="N90:N91"/>
    <mergeCell ref="O90:O91"/>
    <mergeCell ref="C88:C89"/>
    <mergeCell ref="D88:D89"/>
    <mergeCell ref="E88:E89"/>
    <mergeCell ref="F88:F89"/>
    <mergeCell ref="G88:G89"/>
    <mergeCell ref="J85:J86"/>
    <mergeCell ref="K85:K86"/>
    <mergeCell ref="M85:M86"/>
    <mergeCell ref="N85:N86"/>
    <mergeCell ref="I90:I91"/>
    <mergeCell ref="J90:J91"/>
    <mergeCell ref="K90:K91"/>
    <mergeCell ref="Q88:Q89"/>
    <mergeCell ref="R88:R89"/>
    <mergeCell ref="S88:S89"/>
    <mergeCell ref="Y88:AA88"/>
    <mergeCell ref="Z89:Z90"/>
    <mergeCell ref="C90:C91"/>
    <mergeCell ref="D90:D91"/>
    <mergeCell ref="E90:E91"/>
    <mergeCell ref="F90:F91"/>
    <mergeCell ref="G90:G91"/>
    <mergeCell ref="I88:I89"/>
    <mergeCell ref="J88:J89"/>
    <mergeCell ref="K88:K89"/>
    <mergeCell ref="M88:M89"/>
    <mergeCell ref="N88:N89"/>
    <mergeCell ref="O88:O89"/>
    <mergeCell ref="Q90:Q91"/>
    <mergeCell ref="R90:R91"/>
    <mergeCell ref="S90:S91"/>
    <mergeCell ref="Y91:AA91"/>
    <mergeCell ref="M90:M91"/>
    <mergeCell ref="R92:R93"/>
    <mergeCell ref="S92:S93"/>
    <mergeCell ref="B96:B97"/>
    <mergeCell ref="B98:B99"/>
    <mergeCell ref="B100:B101"/>
    <mergeCell ref="Y102:AB102"/>
    <mergeCell ref="J92:J93"/>
    <mergeCell ref="K92:K93"/>
    <mergeCell ref="M92:M93"/>
    <mergeCell ref="N92:N93"/>
    <mergeCell ref="O92:O93"/>
    <mergeCell ref="Q92:Q93"/>
    <mergeCell ref="C92:C93"/>
    <mergeCell ref="D92:D93"/>
    <mergeCell ref="E92:E93"/>
    <mergeCell ref="F92:F93"/>
    <mergeCell ref="G92:G93"/>
    <mergeCell ref="I92:I93"/>
  </mergeCells>
  <printOptions horizontalCentered="1"/>
  <pageMargins left="0" right="0" top="0.39370078740157483" bottom="0" header="0" footer="0"/>
  <pageSetup paperSize="256" scale="28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30  (8)</vt:lpstr>
      <vt:lpstr>'30  (8)'!Область_печати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2015-10-01T10:59:29Z</dcterms:created>
  <dcterms:modified xsi:type="dcterms:W3CDTF">2015-10-01T11:03:17Z</dcterms:modified>
</cp:coreProperties>
</file>