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135" windowWidth="15600" windowHeight="9780" activeTab="1"/>
  </bookViews>
  <sheets>
    <sheet name="Лист1" sheetId="1" r:id="rId1"/>
    <sheet name="сводная" sheetId="4" r:id="rId2"/>
  </sheets>
  <definedNames>
    <definedName name="_xlnm._FilterDatabase" localSheetId="0" hidden="1">Лист1!$A$1:$D$68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F6" i="4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H5"/>
  <c r="I5"/>
  <c r="G5"/>
  <c r="F54"/>
  <c r="F99"/>
</calcChain>
</file>

<file path=xl/sharedStrings.xml><?xml version="1.0" encoding="utf-8"?>
<sst xmlns="http://schemas.openxmlformats.org/spreadsheetml/2006/main" count="132" uniqueCount="51">
  <si>
    <t xml:space="preserve">Алмаз                                             </t>
  </si>
  <si>
    <t xml:space="preserve">Бассейн                                           </t>
  </si>
  <si>
    <t xml:space="preserve">Библиотека                                        </t>
  </si>
  <si>
    <t xml:space="preserve">Вильгельма Пика, д. 4                             </t>
  </si>
  <si>
    <t xml:space="preserve">Временное                                         </t>
  </si>
  <si>
    <t xml:space="preserve">Земельный налог                                   </t>
  </si>
  <si>
    <t xml:space="preserve">Исполнительный лист                               </t>
  </si>
  <si>
    <t xml:space="preserve">Кисловодск                                        </t>
  </si>
  <si>
    <t xml:space="preserve">Культурно-массовые мероприятия                    </t>
  </si>
  <si>
    <t xml:space="preserve">Люберцы                                           </t>
  </si>
  <si>
    <t xml:space="preserve">Минск СНГ                                         </t>
  </si>
  <si>
    <t xml:space="preserve">Молодежная политика                               </t>
  </si>
  <si>
    <t xml:space="preserve">Налог на имущество                                </t>
  </si>
  <si>
    <t xml:space="preserve">Налоги                                            </t>
  </si>
  <si>
    <t xml:space="preserve">Наро-Фоминск                                      </t>
  </si>
  <si>
    <t xml:space="preserve">Нефтеюганск                                       </t>
  </si>
  <si>
    <t xml:space="preserve">Отмененные налоги                                 </t>
  </si>
  <si>
    <t xml:space="preserve">Перечисления Филиалы                              </t>
  </si>
  <si>
    <t xml:space="preserve">Поликлиника                                       </t>
  </si>
  <si>
    <t xml:space="preserve">Руза                                              </t>
  </si>
  <si>
    <t xml:space="preserve">Столовая - Лосиноостровская                       </t>
  </si>
  <si>
    <t xml:space="preserve">Транспортный налог                                </t>
  </si>
  <si>
    <t xml:space="preserve">Уфа                                               </t>
  </si>
  <si>
    <t xml:space="preserve">Челябинск                                         </t>
  </si>
  <si>
    <t xml:space="preserve">Черкесск                                          </t>
  </si>
  <si>
    <t xml:space="preserve">Электросталь                                      </t>
  </si>
  <si>
    <t xml:space="preserve">00000000000000000                                 </t>
  </si>
  <si>
    <t xml:space="preserve">Возмещение коммунальных и эксплуатационных услуг  </t>
  </si>
  <si>
    <t xml:space="preserve">НДС                                               </t>
  </si>
  <si>
    <t xml:space="preserve">Отчисления                                        </t>
  </si>
  <si>
    <t xml:space="preserve">Платное обучение                                  </t>
  </si>
  <si>
    <t xml:space="preserve">УМО                                               </t>
  </si>
  <si>
    <t xml:space="preserve">Штрафные санкции                                  </t>
  </si>
  <si>
    <t>КФО</t>
  </si>
  <si>
    <t>КПС</t>
  </si>
  <si>
    <t>Дебет</t>
  </si>
  <si>
    <t>Кредит</t>
  </si>
  <si>
    <t>Общий итог</t>
  </si>
  <si>
    <t>Значения</t>
  </si>
  <si>
    <t>Сумма по полю Дебет</t>
  </si>
  <si>
    <t>Сумма по полю Кредит</t>
  </si>
  <si>
    <t xml:space="preserve">БСО                                           </t>
  </si>
  <si>
    <t xml:space="preserve">Гараж                                         </t>
  </si>
  <si>
    <t xml:space="preserve">Издательство                                  </t>
  </si>
  <si>
    <t xml:space="preserve">КПК                                           </t>
  </si>
  <si>
    <t xml:space="preserve">Обеспечение                                   </t>
  </si>
  <si>
    <t xml:space="preserve">Прочее                                        </t>
  </si>
  <si>
    <t xml:space="preserve">Аренда                                        </t>
  </si>
  <si>
    <t xml:space="preserve">Проживание                                    </t>
  </si>
  <si>
    <t>Сводная таблица по умолчанию</t>
  </si>
  <si>
    <t>А вот так надо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</si>
</sst>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3" fillId="0" borderId="1" xfId="1" applyNumberFormat="1" applyFont="1" applyBorder="1" applyAlignment="1">
      <alignment horizontal="left" vertical="top" wrapText="1" indent="4"/>
    </xf>
    <xf numFmtId="0" fontId="3" fillId="0" borderId="2" xfId="1" applyNumberFormat="1" applyFont="1" applyBorder="1" applyAlignment="1">
      <alignment horizontal="right" vertical="top" wrapText="1"/>
    </xf>
    <xf numFmtId="0" fontId="3" fillId="0" borderId="1" xfId="1" applyNumberFormat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horizontal="right" vertical="top" wrapText="1"/>
    </xf>
    <xf numFmtId="4" fontId="3" fillId="0" borderId="2" xfId="1" applyNumberFormat="1" applyFont="1" applyBorder="1" applyAlignment="1">
      <alignment horizontal="right" vertical="top" wrapText="1"/>
    </xf>
    <xf numFmtId="2" fontId="3" fillId="0" borderId="1" xfId="1" applyNumberFormat="1" applyFont="1" applyBorder="1" applyAlignment="1">
      <alignment horizontal="right" vertical="top" wrapText="1"/>
    </xf>
    <xf numFmtId="4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2">
    <cellStyle name="Обычный" xfId="0" builtinId="0"/>
    <cellStyle name="Обычный_Лист1" xfId="1"/>
  </cellStyles>
  <dxfs count="9"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sejnovmg" refreshedDate="42279.467971990744" createdVersion="3" refreshedVersion="3" minRefreshableVersion="3" recordCount="67">
  <cacheSource type="worksheet">
    <worksheetSource ref="A1:D68" sheet="Лист1"/>
  </cacheSource>
  <cacheFields count="4">
    <cacheField name="КФО" numFmtId="0">
      <sharedItems containsSemiMixedTypes="0" containsString="0" containsNumber="1" containsInteger="1" minValue="2" maxValue="4" count="2">
        <n v="2"/>
        <n v="4"/>
      </sharedItems>
    </cacheField>
    <cacheField name="КПС" numFmtId="0">
      <sharedItems count="79">
        <s v="Алмаз                                             "/>
        <s v="Бассейн                                           "/>
        <s v="Библиотека                                        "/>
        <s v="БСО                                           "/>
        <s v="Вильгельма Пика, д. 4                             "/>
        <s v="Временное                                         "/>
        <s v="Гараж                                         "/>
        <s v="Земельный налог                                   "/>
        <s v="Издательство                                  "/>
        <s v="Исполнительный лист                               "/>
        <s v="Кисловодск                                        "/>
        <s v="КПК                                           "/>
        <s v="Культурно-массовые мероприятия                    "/>
        <s v="Люберцы                                           "/>
        <s v="Минск СНГ                                         "/>
        <s v="Молодежная политика                               "/>
        <s v="Налог на имущество                                "/>
        <s v="Налоги                                            "/>
        <s v="Наро-Фоминск                                      "/>
        <s v="Нефтеюганск                                       "/>
        <s v="Обеспечение                                   "/>
        <s v="Отмененные налоги                                 "/>
        <s v="Перечисления Филиалы                              "/>
        <s v="Поликлиника                                       "/>
        <s v="Прочее                                        "/>
        <s v="Руза                                              "/>
        <s v="Столовая - Лосиноостровская                       "/>
        <s v="Транспортный налог                                "/>
        <s v="Уфа                                               "/>
        <s v="Челябинск                                         "/>
        <s v="Черкесск                                          "/>
        <s v="Электросталь                                      "/>
        <s v="00000000000000000                                 "/>
        <s v="Аренда                                        "/>
        <s v="Возмещение коммунальных и эксплуатационных услуг  "/>
        <s v="НДС                                               "/>
        <s v="Отчисления                                        "/>
        <s v="Платное обучение                                  "/>
        <s v="Проживание                                    "/>
        <s v="УМО                                               "/>
        <s v="Штрафные санкции                                  "/>
        <s v="СП Руза                                           " u="1"/>
        <s v="Издательство РГСУ                                 " u="1"/>
        <s v="Аренда РГСУ                                       " u="1"/>
        <s v="БСО РГСУ                                          " u="1"/>
        <s v="ГС №13-33-01021/15  от 27.05.2015                 " u="1"/>
        <s v="ГС №15-06-10966/15 от 26.05.2015                  " u="1"/>
        <s v="1-й Балтийский пер., д. 6/21                      " u="1"/>
        <s v="Доброе                                            " u="1"/>
        <s v="Субсидия на ГЗ                                    " u="1"/>
        <s v="Проживание РГСУ                                   " u="1"/>
        <s v="Сталеваров, д. 30                                 " u="1"/>
        <s v="ГК № 0195100000315000061-044094202  (633-04/15)   " u="1"/>
        <s v="Лосиноостровская, д. 24                           " u="1"/>
        <s v="Лосиноостровская, д. 30 А                         " u="1"/>
        <s v="Лосиноостровская, д. 31                           " u="1"/>
        <s v="Лосиноостровская, д. 38                           " u="1"/>
        <s v="Лосиноостровская, д. 40                           " u="1"/>
        <s v="Стромынка, д.18                                   " u="1"/>
        <s v="ГК № 15-36-01317/15 от 09.07.2015                 " u="1"/>
        <s v="ГК № 16-04р-15-1930  от 02.07.2015                " u="1"/>
        <s v="ГК № 16-04р-15-1935  от 02.07.2015                " u="1"/>
        <s v="ГК № 4/60-2/2015  от 14.04.2015                   " u="1"/>
        <s v="ГК № 5/60-2/2015  от 14.04.2015                   " u="1"/>
        <s v="ГК № 57-ПК-2015/РГСУ-1  от 30.06.2015             " u="1"/>
        <s v="ГК №83-2014/НПО                                   " u="1"/>
        <s v="НИР №114 от 10.06.2015                            " u="1"/>
        <s v="НИР №14-23-13005/14                               " u="1"/>
        <s v="НИР №15-04-14040/15  от  22.05.2015               " u="1"/>
        <s v="Гараж РГСУ                                        " u="1"/>
        <s v="Беговая, д. 12/Беговая, д.14а                     " u="1"/>
        <s v="Плещеева, д.15                                    " u="1"/>
        <s v="ЦСГ &quot;Чайковский&quot;                                  " u="1"/>
        <s v="ГК № 0362200013915000016-0107502-02 от 05.06.2015 " u="1"/>
        <s v="Прочее РГСУ                                       " u="1"/>
        <s v="Инженерная, д.4                                   " u="1"/>
        <s v="КПК РГСУ                                          " u="1"/>
        <s v="Обеспечение РГСУ                                  " u="1"/>
        <s v="Профсоюзная, д. 31                                " u="1"/>
      </sharedItems>
    </cacheField>
    <cacheField name="Дебет" numFmtId="0">
      <sharedItems containsSemiMixedTypes="0" containsString="0" containsNumber="1" minValue="0" maxValue="5210649892.6999998"/>
    </cacheField>
    <cacheField name="Кредит" numFmtId="0">
      <sharedItems containsSemiMixedTypes="0" containsString="0" containsNumber="1" minValue="-13500787.5" maxValue="3715387350.11999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x v="0"/>
    <n v="274257.32"/>
    <n v="176409199.44"/>
  </r>
  <r>
    <x v="0"/>
    <x v="1"/>
    <n v="426192.76"/>
    <n v="101546297.2"/>
  </r>
  <r>
    <x v="0"/>
    <x v="2"/>
    <n v="0"/>
    <n v="4641616.6500000004"/>
  </r>
  <r>
    <x v="0"/>
    <x v="3"/>
    <n v="0"/>
    <n v="930939"/>
  </r>
  <r>
    <x v="0"/>
    <x v="4"/>
    <n v="36433698.399999999"/>
    <n v="669404751.67999995"/>
  </r>
  <r>
    <x v="0"/>
    <x v="5"/>
    <n v="0"/>
    <n v="599805"/>
  </r>
  <r>
    <x v="0"/>
    <x v="6"/>
    <n v="38000"/>
    <n v="35513783.32"/>
  </r>
  <r>
    <x v="0"/>
    <x v="7"/>
    <n v="0"/>
    <n v="1215777.48"/>
  </r>
  <r>
    <x v="0"/>
    <x v="8"/>
    <n v="0"/>
    <n v="5684303.5899999999"/>
  </r>
  <r>
    <x v="0"/>
    <x v="9"/>
    <n v="324000"/>
    <n v="12568539"/>
  </r>
  <r>
    <x v="0"/>
    <x v="10"/>
    <n v="0"/>
    <n v="1500"/>
  </r>
  <r>
    <x v="0"/>
    <x v="11"/>
    <n v="651420"/>
    <n v="5205528"/>
  </r>
  <r>
    <x v="0"/>
    <x v="12"/>
    <n v="0"/>
    <n v="153852"/>
  </r>
  <r>
    <x v="0"/>
    <x v="13"/>
    <n v="0"/>
    <n v="4117214.1499999994"/>
  </r>
  <r>
    <x v="0"/>
    <x v="14"/>
    <n v="0"/>
    <n v="4500"/>
  </r>
  <r>
    <x v="0"/>
    <x v="15"/>
    <n v="0"/>
    <n v="2942201.6999999997"/>
  </r>
  <r>
    <x v="0"/>
    <x v="16"/>
    <n v="0"/>
    <n v="3675672.63"/>
  </r>
  <r>
    <x v="0"/>
    <x v="17"/>
    <n v="0"/>
    <n v="12485.650000000001"/>
  </r>
  <r>
    <x v="0"/>
    <x v="18"/>
    <n v="0"/>
    <n v="1500"/>
  </r>
  <r>
    <x v="0"/>
    <x v="19"/>
    <n v="932462.82000000007"/>
    <n v="0"/>
  </r>
  <r>
    <x v="0"/>
    <x v="20"/>
    <n v="193353022.45000002"/>
    <n v="227922964.63999999"/>
  </r>
  <r>
    <x v="0"/>
    <x v="21"/>
    <n v="0"/>
    <n v="1198389.78"/>
  </r>
  <r>
    <x v="0"/>
    <x v="22"/>
    <n v="22271352.5"/>
    <n v="1457264332.5799999"/>
  </r>
  <r>
    <x v="0"/>
    <x v="23"/>
    <n v="107680"/>
    <n v="17768286.84"/>
  </r>
  <r>
    <x v="0"/>
    <x v="24"/>
    <n v="551370"/>
    <n v="-13500787.5"/>
  </r>
  <r>
    <x v="0"/>
    <x v="25"/>
    <n v="1234.5"/>
    <n v="21579413.759999998"/>
  </r>
  <r>
    <x v="0"/>
    <x v="26"/>
    <n v="0"/>
    <n v="601798.31999999995"/>
  </r>
  <r>
    <x v="0"/>
    <x v="27"/>
    <n v="0"/>
    <n v="1121898.04"/>
  </r>
  <r>
    <x v="0"/>
    <x v="28"/>
    <n v="0"/>
    <n v="1156808.7"/>
  </r>
  <r>
    <x v="0"/>
    <x v="29"/>
    <n v="0"/>
    <n v="550.62"/>
  </r>
  <r>
    <x v="0"/>
    <x v="30"/>
    <n v="110740"/>
    <n v="7259798.5800000001"/>
  </r>
  <r>
    <x v="0"/>
    <x v="31"/>
    <n v="0"/>
    <n v="2250"/>
  </r>
  <r>
    <x v="1"/>
    <x v="1"/>
    <n v="0"/>
    <n v="8809348.1999999993"/>
  </r>
  <r>
    <x v="1"/>
    <x v="4"/>
    <n v="5162242.8000000007"/>
    <n v="3715387350.1199999"/>
  </r>
  <r>
    <x v="1"/>
    <x v="7"/>
    <n v="0"/>
    <n v="447340287.36000001"/>
  </r>
  <r>
    <x v="1"/>
    <x v="12"/>
    <n v="0"/>
    <n v="7995721.4000000004"/>
  </r>
  <r>
    <x v="1"/>
    <x v="16"/>
    <n v="0"/>
    <n v="120235500"/>
  </r>
  <r>
    <x v="1"/>
    <x v="22"/>
    <n v="0"/>
    <n v="93712.8"/>
  </r>
  <r>
    <x v="1"/>
    <x v="23"/>
    <n v="85531.839999999997"/>
    <n v="83156935.450000003"/>
  </r>
  <r>
    <x v="1"/>
    <x v="30"/>
    <n v="0"/>
    <n v="112888"/>
  </r>
  <r>
    <x v="0"/>
    <x v="32"/>
    <n v="97838.53"/>
    <n v="3000"/>
  </r>
  <r>
    <x v="0"/>
    <x v="0"/>
    <n v="101195900.06999999"/>
    <n v="42165596.560000002"/>
  </r>
  <r>
    <x v="0"/>
    <x v="33"/>
    <n v="23907932.039999999"/>
    <n v="1029050.64"/>
  </r>
  <r>
    <x v="0"/>
    <x v="1"/>
    <n v="13150597.52"/>
    <n v="1625484.28"/>
  </r>
  <r>
    <x v="0"/>
    <x v="3"/>
    <n v="477913.92000000004"/>
    <n v="0"/>
  </r>
  <r>
    <x v="0"/>
    <x v="4"/>
    <n v="40864571.119999997"/>
    <n v="12628918.109999999"/>
  </r>
  <r>
    <x v="0"/>
    <x v="34"/>
    <n v="23249977.469999999"/>
    <n v="2488103.4499999997"/>
  </r>
  <r>
    <x v="0"/>
    <x v="6"/>
    <n v="84000"/>
    <n v="9500"/>
  </r>
  <r>
    <x v="0"/>
    <x v="8"/>
    <n v="2142639.2999999998"/>
    <n v="220697.88"/>
  </r>
  <r>
    <x v="0"/>
    <x v="9"/>
    <n v="23260217.760000002"/>
    <n v="60000"/>
  </r>
  <r>
    <x v="0"/>
    <x v="11"/>
    <n v="150881135"/>
    <n v="12011730"/>
  </r>
  <r>
    <x v="0"/>
    <x v="35"/>
    <n v="50208"/>
    <n v="183959923.41"/>
  </r>
  <r>
    <x v="0"/>
    <x v="20"/>
    <n v="25181022.109999999"/>
    <n v="63449739.600000001"/>
  </r>
  <r>
    <x v="0"/>
    <x v="36"/>
    <n v="337440373.69999999"/>
    <n v="31062466.099999998"/>
  </r>
  <r>
    <x v="0"/>
    <x v="22"/>
    <n v="581586199.56000006"/>
    <n v="16500000"/>
  </r>
  <r>
    <x v="0"/>
    <x v="37"/>
    <n v="5210649892.6999998"/>
    <n v="253133612.63999999"/>
  </r>
  <r>
    <x v="0"/>
    <x v="23"/>
    <n v="1512915.78"/>
    <n v="61158.100000000006"/>
  </r>
  <r>
    <x v="0"/>
    <x v="38"/>
    <n v="36060870.240000002"/>
    <n v="4113750.32"/>
  </r>
  <r>
    <x v="0"/>
    <x v="24"/>
    <n v="982815.28"/>
    <n v="188859.42"/>
  </r>
  <r>
    <x v="0"/>
    <x v="25"/>
    <n v="9876"/>
    <n v="104938"/>
  </r>
  <r>
    <x v="0"/>
    <x v="26"/>
    <n v="438627"/>
    <n v="0"/>
  </r>
  <r>
    <x v="0"/>
    <x v="39"/>
    <n v="1338284.3600000001"/>
    <n v="530288.1"/>
  </r>
  <r>
    <x v="0"/>
    <x v="30"/>
    <n v="3733522.29"/>
    <n v="955544"/>
  </r>
  <r>
    <x v="0"/>
    <x v="40"/>
    <n v="5627184.7599999998"/>
    <n v="632550.46"/>
  </r>
  <r>
    <x v="1"/>
    <x v="4"/>
    <n v="6119600"/>
    <n v="312960"/>
  </r>
  <r>
    <x v="1"/>
    <x v="22"/>
    <n v="2037122.85"/>
    <n v="0"/>
  </r>
  <r>
    <x v="1"/>
    <x v="30"/>
    <n v="67732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itemPrintTitles="1" createdVersion="3" indent="0" compact="0" compactData="0" multipleFieldFilters="0">
  <location ref="A3:D54" firstHeaderRow="1" firstDataRow="2" firstDataCol="2"/>
  <pivotFields count="4">
    <pivotField axis="axisRow" compact="0" outline="0" showAll="0" defaultSubtotal="0">
      <items count="2">
        <item x="0"/>
        <item x="1"/>
      </items>
    </pivotField>
    <pivotField axis="axisRow" compact="0" outline="0" showAll="0">
      <items count="80">
        <item x="32"/>
        <item m="1" x="47"/>
        <item x="0"/>
        <item m="1" x="43"/>
        <item x="1"/>
        <item m="1" x="70"/>
        <item x="2"/>
        <item m="1" x="44"/>
        <item x="4"/>
        <item x="34"/>
        <item x="5"/>
        <item m="1" x="69"/>
        <item m="1" x="52"/>
        <item m="1" x="73"/>
        <item m="1" x="59"/>
        <item m="1" x="60"/>
        <item m="1" x="61"/>
        <item m="1" x="62"/>
        <item m="1" x="63"/>
        <item m="1" x="64"/>
        <item m="1" x="65"/>
        <item m="1" x="45"/>
        <item m="1" x="46"/>
        <item m="1" x="48"/>
        <item x="7"/>
        <item m="1" x="42"/>
        <item m="1" x="75"/>
        <item x="9"/>
        <item x="10"/>
        <item m="1" x="76"/>
        <item x="12"/>
        <item m="1" x="53"/>
        <item m="1" x="54"/>
        <item m="1" x="55"/>
        <item m="1" x="56"/>
        <item m="1" x="57"/>
        <item x="13"/>
        <item x="14"/>
        <item x="15"/>
        <item x="16"/>
        <item x="17"/>
        <item x="18"/>
        <item x="35"/>
        <item x="19"/>
        <item m="1" x="66"/>
        <item m="1" x="67"/>
        <item m="1" x="68"/>
        <item m="1" x="77"/>
        <item x="21"/>
        <item x="36"/>
        <item x="22"/>
        <item x="37"/>
        <item m="1" x="71"/>
        <item x="23"/>
        <item m="1" x="50"/>
        <item m="1" x="78"/>
        <item m="1" x="74"/>
        <item x="25"/>
        <item m="1" x="41"/>
        <item m="1" x="51"/>
        <item x="26"/>
        <item m="1" x="58"/>
        <item m="1" x="49"/>
        <item x="27"/>
        <item x="39"/>
        <item x="28"/>
        <item m="1" x="72"/>
        <item x="29"/>
        <item x="30"/>
        <item x="40"/>
        <item x="31"/>
        <item x="3"/>
        <item x="6"/>
        <item x="8"/>
        <item x="11"/>
        <item x="20"/>
        <item x="24"/>
        <item x="33"/>
        <item x="38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50">
    <i>
      <x/>
      <x/>
    </i>
    <i r="1">
      <x v="2"/>
    </i>
    <i r="1">
      <x v="4"/>
    </i>
    <i r="1">
      <x v="6"/>
    </i>
    <i r="1">
      <x v="8"/>
    </i>
    <i r="1">
      <x v="9"/>
    </i>
    <i r="1">
      <x v="10"/>
    </i>
    <i r="1">
      <x v="24"/>
    </i>
    <i r="1">
      <x v="27"/>
    </i>
    <i r="1">
      <x v="28"/>
    </i>
    <i r="1">
      <x v="30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60"/>
    </i>
    <i r="1">
      <x v="63"/>
    </i>
    <i r="1">
      <x v="64"/>
    </i>
    <i r="1">
      <x v="65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>
      <x v="1"/>
      <x v="4"/>
    </i>
    <i r="1">
      <x v="8"/>
    </i>
    <i r="1">
      <x v="24"/>
    </i>
    <i r="1">
      <x v="30"/>
    </i>
    <i r="1">
      <x v="39"/>
    </i>
    <i r="1">
      <x v="50"/>
    </i>
    <i r="1">
      <x v="53"/>
    </i>
    <i r="1">
      <x v="6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Дебет" fld="2" baseField="0" baseItem="0"/>
    <dataField name="Сумма по полю Кредит" fld="3" baseField="0" baseItem="0"/>
  </dataFields>
  <formats count="9"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D16" sqref="D16"/>
    </sheetView>
  </sheetViews>
  <sheetFormatPr defaultRowHeight="15"/>
  <cols>
    <col min="2" max="2" width="49.85546875" customWidth="1"/>
    <col min="3" max="4" width="13.28515625" customWidth="1"/>
  </cols>
  <sheetData>
    <row r="1" spans="1:4">
      <c r="A1" s="9" t="s">
        <v>33</v>
      </c>
      <c r="B1" s="9" t="s">
        <v>34</v>
      </c>
      <c r="C1" s="9" t="s">
        <v>35</v>
      </c>
      <c r="D1" s="9" t="s">
        <v>36</v>
      </c>
    </row>
    <row r="2" spans="1:4">
      <c r="A2">
        <v>2</v>
      </c>
      <c r="B2" s="1" t="s">
        <v>0</v>
      </c>
      <c r="C2" s="5">
        <v>274257.32</v>
      </c>
      <c r="D2" s="4">
        <v>176409199.44</v>
      </c>
    </row>
    <row r="3" spans="1:4">
      <c r="A3">
        <v>2</v>
      </c>
      <c r="B3" s="1" t="s">
        <v>1</v>
      </c>
      <c r="C3" s="5">
        <v>426192.76</v>
      </c>
      <c r="D3" s="4">
        <v>101546297.2</v>
      </c>
    </row>
    <row r="4" spans="1:4">
      <c r="A4">
        <v>2</v>
      </c>
      <c r="B4" s="1" t="s">
        <v>2</v>
      </c>
      <c r="C4" s="2">
        <v>0</v>
      </c>
      <c r="D4" s="4">
        <v>4641616.6500000004</v>
      </c>
    </row>
    <row r="5" spans="1:4">
      <c r="A5">
        <v>2</v>
      </c>
      <c r="B5" s="1" t="s">
        <v>41</v>
      </c>
      <c r="C5" s="2">
        <v>0</v>
      </c>
      <c r="D5" s="4">
        <v>930939</v>
      </c>
    </row>
    <row r="6" spans="1:4">
      <c r="A6">
        <v>2</v>
      </c>
      <c r="B6" s="1" t="s">
        <v>3</v>
      </c>
      <c r="C6" s="5">
        <v>36433698.399999999</v>
      </c>
      <c r="D6" s="4">
        <v>669404751.67999995</v>
      </c>
    </row>
    <row r="7" spans="1:4">
      <c r="A7">
        <v>2</v>
      </c>
      <c r="B7" s="1" t="s">
        <v>4</v>
      </c>
      <c r="C7" s="2">
        <v>0</v>
      </c>
      <c r="D7" s="4">
        <v>599805</v>
      </c>
    </row>
    <row r="8" spans="1:4">
      <c r="A8">
        <v>2</v>
      </c>
      <c r="B8" s="1" t="s">
        <v>42</v>
      </c>
      <c r="C8" s="5">
        <v>38000</v>
      </c>
      <c r="D8" s="4">
        <v>35513783.32</v>
      </c>
    </row>
    <row r="9" spans="1:4">
      <c r="A9">
        <v>2</v>
      </c>
      <c r="B9" s="1" t="s">
        <v>5</v>
      </c>
      <c r="C9" s="2">
        <v>0</v>
      </c>
      <c r="D9" s="4">
        <v>1215777.48</v>
      </c>
    </row>
    <row r="10" spans="1:4">
      <c r="A10">
        <v>2</v>
      </c>
      <c r="B10" s="1" t="s">
        <v>43</v>
      </c>
      <c r="C10" s="2">
        <v>0</v>
      </c>
      <c r="D10" s="4">
        <v>5684303.5899999999</v>
      </c>
    </row>
    <row r="11" spans="1:4">
      <c r="A11">
        <v>2</v>
      </c>
      <c r="B11" s="1" t="s">
        <v>6</v>
      </c>
      <c r="C11" s="5">
        <v>324000</v>
      </c>
      <c r="D11" s="4">
        <v>12568539</v>
      </c>
    </row>
    <row r="12" spans="1:4">
      <c r="A12">
        <v>2</v>
      </c>
      <c r="B12" s="1" t="s">
        <v>7</v>
      </c>
      <c r="C12" s="2">
        <v>0</v>
      </c>
      <c r="D12" s="6">
        <v>1500</v>
      </c>
    </row>
    <row r="13" spans="1:4">
      <c r="A13">
        <v>2</v>
      </c>
      <c r="B13" s="1" t="s">
        <v>44</v>
      </c>
      <c r="C13" s="5">
        <v>651420</v>
      </c>
      <c r="D13" s="4">
        <v>5205528</v>
      </c>
    </row>
    <row r="14" spans="1:4">
      <c r="A14">
        <v>2</v>
      </c>
      <c r="B14" s="1" t="s">
        <v>8</v>
      </c>
      <c r="C14" s="2">
        <v>0</v>
      </c>
      <c r="D14" s="4">
        <v>153852</v>
      </c>
    </row>
    <row r="15" spans="1:4">
      <c r="A15">
        <v>2</v>
      </c>
      <c r="B15" s="1" t="s">
        <v>9</v>
      </c>
      <c r="C15" s="2">
        <v>0</v>
      </c>
      <c r="D15" s="4">
        <v>4117214.1499999994</v>
      </c>
    </row>
    <row r="16" spans="1:4">
      <c r="A16">
        <v>2</v>
      </c>
      <c r="B16" s="1" t="s">
        <v>10</v>
      </c>
      <c r="C16" s="2">
        <v>0</v>
      </c>
      <c r="D16" s="6">
        <v>4500</v>
      </c>
    </row>
    <row r="17" spans="1:4">
      <c r="A17">
        <v>2</v>
      </c>
      <c r="B17" s="1" t="s">
        <v>11</v>
      </c>
      <c r="C17" s="2">
        <v>0</v>
      </c>
      <c r="D17" s="4">
        <v>2942201.6999999997</v>
      </c>
    </row>
    <row r="18" spans="1:4">
      <c r="A18">
        <v>2</v>
      </c>
      <c r="B18" s="1" t="s">
        <v>12</v>
      </c>
      <c r="C18" s="2">
        <v>0</v>
      </c>
      <c r="D18" s="4">
        <v>3675672.63</v>
      </c>
    </row>
    <row r="19" spans="1:4">
      <c r="A19">
        <v>2</v>
      </c>
      <c r="B19" s="1" t="s">
        <v>13</v>
      </c>
      <c r="C19" s="2">
        <v>0</v>
      </c>
      <c r="D19" s="4">
        <v>12485.650000000001</v>
      </c>
    </row>
    <row r="20" spans="1:4">
      <c r="A20">
        <v>2</v>
      </c>
      <c r="B20" s="1" t="s">
        <v>14</v>
      </c>
      <c r="C20" s="2">
        <v>0</v>
      </c>
      <c r="D20" s="6">
        <v>1500</v>
      </c>
    </row>
    <row r="21" spans="1:4">
      <c r="A21">
        <v>2</v>
      </c>
      <c r="B21" s="1" t="s">
        <v>15</v>
      </c>
      <c r="C21" s="5">
        <v>932462.82000000007</v>
      </c>
      <c r="D21" s="3">
        <v>0</v>
      </c>
    </row>
    <row r="22" spans="1:4">
      <c r="A22">
        <v>2</v>
      </c>
      <c r="B22" s="1" t="s">
        <v>45</v>
      </c>
      <c r="C22" s="5">
        <v>193353022.45000002</v>
      </c>
      <c r="D22" s="4">
        <v>227922964.63999999</v>
      </c>
    </row>
    <row r="23" spans="1:4">
      <c r="A23">
        <v>2</v>
      </c>
      <c r="B23" s="1" t="s">
        <v>16</v>
      </c>
      <c r="C23" s="2">
        <v>0</v>
      </c>
      <c r="D23" s="4">
        <v>1198389.78</v>
      </c>
    </row>
    <row r="24" spans="1:4">
      <c r="A24">
        <v>2</v>
      </c>
      <c r="B24" s="1" t="s">
        <v>17</v>
      </c>
      <c r="C24" s="5">
        <v>22271352.5</v>
      </c>
      <c r="D24" s="4">
        <v>1457264332.5799999</v>
      </c>
    </row>
    <row r="25" spans="1:4">
      <c r="A25">
        <v>2</v>
      </c>
      <c r="B25" s="1" t="s">
        <v>18</v>
      </c>
      <c r="C25" s="5">
        <v>107680</v>
      </c>
      <c r="D25" s="4">
        <v>17768286.84</v>
      </c>
    </row>
    <row r="26" spans="1:4">
      <c r="A26">
        <v>2</v>
      </c>
      <c r="B26" s="1" t="s">
        <v>46</v>
      </c>
      <c r="C26" s="5">
        <v>551370</v>
      </c>
      <c r="D26" s="7">
        <v>-13500787.5</v>
      </c>
    </row>
    <row r="27" spans="1:4">
      <c r="A27">
        <v>2</v>
      </c>
      <c r="B27" s="1" t="s">
        <v>19</v>
      </c>
      <c r="C27" s="5">
        <v>1234.5</v>
      </c>
      <c r="D27" s="4">
        <v>21579413.759999998</v>
      </c>
    </row>
    <row r="28" spans="1:4">
      <c r="A28">
        <v>2</v>
      </c>
      <c r="B28" s="1" t="s">
        <v>20</v>
      </c>
      <c r="C28" s="2">
        <v>0</v>
      </c>
      <c r="D28" s="4">
        <v>601798.31999999995</v>
      </c>
    </row>
    <row r="29" spans="1:4">
      <c r="A29">
        <v>2</v>
      </c>
      <c r="B29" s="1" t="s">
        <v>21</v>
      </c>
      <c r="C29" s="2">
        <v>0</v>
      </c>
      <c r="D29" s="4">
        <v>1121898.04</v>
      </c>
    </row>
    <row r="30" spans="1:4">
      <c r="A30">
        <v>2</v>
      </c>
      <c r="B30" s="1" t="s">
        <v>22</v>
      </c>
      <c r="C30" s="2">
        <v>0</v>
      </c>
      <c r="D30" s="4">
        <v>1156808.7</v>
      </c>
    </row>
    <row r="31" spans="1:4">
      <c r="A31">
        <v>2</v>
      </c>
      <c r="B31" s="1" t="s">
        <v>23</v>
      </c>
      <c r="C31" s="2">
        <v>0</v>
      </c>
      <c r="D31" s="6">
        <v>550.62</v>
      </c>
    </row>
    <row r="32" spans="1:4">
      <c r="A32">
        <v>2</v>
      </c>
      <c r="B32" s="1" t="s">
        <v>24</v>
      </c>
      <c r="C32" s="5">
        <v>110740</v>
      </c>
      <c r="D32" s="4">
        <v>7259798.5800000001</v>
      </c>
    </row>
    <row r="33" spans="1:4">
      <c r="A33">
        <v>2</v>
      </c>
      <c r="B33" s="1" t="s">
        <v>25</v>
      </c>
      <c r="C33" s="2">
        <v>0</v>
      </c>
      <c r="D33" s="6">
        <v>2250</v>
      </c>
    </row>
    <row r="34" spans="1:4">
      <c r="A34">
        <v>4</v>
      </c>
      <c r="B34" s="1" t="s">
        <v>1</v>
      </c>
      <c r="C34" s="2">
        <v>0</v>
      </c>
      <c r="D34" s="4">
        <v>8809348.1999999993</v>
      </c>
    </row>
    <row r="35" spans="1:4">
      <c r="A35">
        <v>4</v>
      </c>
      <c r="B35" s="1" t="s">
        <v>3</v>
      </c>
      <c r="C35" s="5">
        <v>5162242.8000000007</v>
      </c>
      <c r="D35" s="4">
        <v>3715387350.1199999</v>
      </c>
    </row>
    <row r="36" spans="1:4">
      <c r="A36">
        <v>4</v>
      </c>
      <c r="B36" s="1" t="s">
        <v>5</v>
      </c>
      <c r="C36" s="2">
        <v>0</v>
      </c>
      <c r="D36" s="4">
        <v>447340287.36000001</v>
      </c>
    </row>
    <row r="37" spans="1:4">
      <c r="A37">
        <v>4</v>
      </c>
      <c r="B37" s="1" t="s">
        <v>8</v>
      </c>
      <c r="C37" s="2">
        <v>0</v>
      </c>
      <c r="D37" s="4">
        <v>7995721.4000000004</v>
      </c>
    </row>
    <row r="38" spans="1:4">
      <c r="A38">
        <v>4</v>
      </c>
      <c r="B38" s="1" t="s">
        <v>12</v>
      </c>
      <c r="C38" s="2">
        <v>0</v>
      </c>
      <c r="D38" s="4">
        <v>120235500</v>
      </c>
    </row>
    <row r="39" spans="1:4">
      <c r="A39">
        <v>4</v>
      </c>
      <c r="B39" s="1" t="s">
        <v>17</v>
      </c>
      <c r="C39" s="2">
        <v>0</v>
      </c>
      <c r="D39" s="4">
        <v>93712.8</v>
      </c>
    </row>
    <row r="40" spans="1:4">
      <c r="A40">
        <v>4</v>
      </c>
      <c r="B40" s="1" t="s">
        <v>18</v>
      </c>
      <c r="C40" s="5">
        <v>85531.839999999997</v>
      </c>
      <c r="D40" s="4">
        <v>83156935.450000003</v>
      </c>
    </row>
    <row r="41" spans="1:4">
      <c r="A41">
        <v>4</v>
      </c>
      <c r="B41" s="1" t="s">
        <v>24</v>
      </c>
      <c r="C41" s="2">
        <v>0</v>
      </c>
      <c r="D41" s="4">
        <v>112888</v>
      </c>
    </row>
    <row r="42" spans="1:4">
      <c r="A42">
        <v>2</v>
      </c>
      <c r="B42" s="1" t="s">
        <v>26</v>
      </c>
      <c r="C42" s="5">
        <v>97838.53</v>
      </c>
      <c r="D42" s="4">
        <v>3000</v>
      </c>
    </row>
    <row r="43" spans="1:4">
      <c r="A43">
        <v>2</v>
      </c>
      <c r="B43" s="1" t="s">
        <v>0</v>
      </c>
      <c r="C43" s="5">
        <v>101195900.06999999</v>
      </c>
      <c r="D43" s="4">
        <v>42165596.560000002</v>
      </c>
    </row>
    <row r="44" spans="1:4">
      <c r="A44">
        <v>2</v>
      </c>
      <c r="B44" s="1" t="s">
        <v>47</v>
      </c>
      <c r="C44" s="5">
        <v>23907932.039999999</v>
      </c>
      <c r="D44" s="4">
        <v>1029050.64</v>
      </c>
    </row>
    <row r="45" spans="1:4">
      <c r="A45">
        <v>2</v>
      </c>
      <c r="B45" s="1" t="s">
        <v>1</v>
      </c>
      <c r="C45" s="5">
        <v>13150597.52</v>
      </c>
      <c r="D45" s="4">
        <v>1625484.28</v>
      </c>
    </row>
    <row r="46" spans="1:4">
      <c r="A46">
        <v>2</v>
      </c>
      <c r="B46" s="1" t="s">
        <v>41</v>
      </c>
      <c r="C46" s="5">
        <v>477913.92000000004</v>
      </c>
      <c r="D46" s="3">
        <v>0</v>
      </c>
    </row>
    <row r="47" spans="1:4">
      <c r="A47">
        <v>2</v>
      </c>
      <c r="B47" s="1" t="s">
        <v>3</v>
      </c>
      <c r="C47" s="5">
        <v>40864571.119999997</v>
      </c>
      <c r="D47" s="4">
        <v>12628918.109999999</v>
      </c>
    </row>
    <row r="48" spans="1:4">
      <c r="A48">
        <v>2</v>
      </c>
      <c r="B48" s="1" t="s">
        <v>27</v>
      </c>
      <c r="C48" s="5">
        <v>23249977.469999999</v>
      </c>
      <c r="D48" s="4">
        <v>2488103.4499999997</v>
      </c>
    </row>
    <row r="49" spans="1:4">
      <c r="A49">
        <v>2</v>
      </c>
      <c r="B49" s="1" t="s">
        <v>42</v>
      </c>
      <c r="C49" s="5">
        <v>84000</v>
      </c>
      <c r="D49" s="4">
        <v>9500</v>
      </c>
    </row>
    <row r="50" spans="1:4">
      <c r="A50">
        <v>2</v>
      </c>
      <c r="B50" s="1" t="s">
        <v>43</v>
      </c>
      <c r="C50" s="5">
        <v>2142639.2999999998</v>
      </c>
      <c r="D50" s="4">
        <v>220697.88</v>
      </c>
    </row>
    <row r="51" spans="1:4">
      <c r="A51">
        <v>2</v>
      </c>
      <c r="B51" s="1" t="s">
        <v>6</v>
      </c>
      <c r="C51" s="5">
        <v>23260217.760000002</v>
      </c>
      <c r="D51" s="4">
        <v>60000</v>
      </c>
    </row>
    <row r="52" spans="1:4">
      <c r="A52">
        <v>2</v>
      </c>
      <c r="B52" s="1" t="s">
        <v>44</v>
      </c>
      <c r="C52" s="5">
        <v>150881135</v>
      </c>
      <c r="D52" s="4">
        <v>12011730</v>
      </c>
    </row>
    <row r="53" spans="1:4">
      <c r="A53">
        <v>2</v>
      </c>
      <c r="B53" s="1" t="s">
        <v>28</v>
      </c>
      <c r="C53" s="5">
        <v>50208</v>
      </c>
      <c r="D53" s="4">
        <v>183959923.41</v>
      </c>
    </row>
    <row r="54" spans="1:4">
      <c r="A54">
        <v>2</v>
      </c>
      <c r="B54" s="1" t="s">
        <v>45</v>
      </c>
      <c r="C54" s="5">
        <v>25181022.109999999</v>
      </c>
      <c r="D54" s="4">
        <v>63449739.600000001</v>
      </c>
    </row>
    <row r="55" spans="1:4">
      <c r="A55">
        <v>2</v>
      </c>
      <c r="B55" s="1" t="s">
        <v>29</v>
      </c>
      <c r="C55" s="5">
        <v>337440373.69999999</v>
      </c>
      <c r="D55" s="4">
        <v>31062466.099999998</v>
      </c>
    </row>
    <row r="56" spans="1:4">
      <c r="A56">
        <v>2</v>
      </c>
      <c r="B56" s="1" t="s">
        <v>17</v>
      </c>
      <c r="C56" s="5">
        <v>581586199.56000006</v>
      </c>
      <c r="D56" s="4">
        <v>16500000</v>
      </c>
    </row>
    <row r="57" spans="1:4">
      <c r="A57">
        <v>2</v>
      </c>
      <c r="B57" s="1" t="s">
        <v>30</v>
      </c>
      <c r="C57" s="5">
        <v>5210649892.6999998</v>
      </c>
      <c r="D57" s="4">
        <v>253133612.63999999</v>
      </c>
    </row>
    <row r="58" spans="1:4">
      <c r="A58">
        <v>2</v>
      </c>
      <c r="B58" s="1" t="s">
        <v>18</v>
      </c>
      <c r="C58" s="5">
        <v>1512915.78</v>
      </c>
      <c r="D58" s="4">
        <v>61158.100000000006</v>
      </c>
    </row>
    <row r="59" spans="1:4">
      <c r="A59">
        <v>2</v>
      </c>
      <c r="B59" s="1" t="s">
        <v>48</v>
      </c>
      <c r="C59" s="5">
        <v>36060870.240000002</v>
      </c>
      <c r="D59" s="4">
        <v>4113750.32</v>
      </c>
    </row>
    <row r="60" spans="1:4">
      <c r="A60">
        <v>2</v>
      </c>
      <c r="B60" s="1" t="s">
        <v>46</v>
      </c>
      <c r="C60" s="5">
        <v>982815.28</v>
      </c>
      <c r="D60" s="4">
        <v>188859.42</v>
      </c>
    </row>
    <row r="61" spans="1:4">
      <c r="A61">
        <v>2</v>
      </c>
      <c r="B61" s="1" t="s">
        <v>19</v>
      </c>
      <c r="C61" s="5">
        <v>9876</v>
      </c>
      <c r="D61" s="4">
        <v>104938</v>
      </c>
    </row>
    <row r="62" spans="1:4">
      <c r="A62">
        <v>2</v>
      </c>
      <c r="B62" s="1" t="s">
        <v>20</v>
      </c>
      <c r="C62" s="5">
        <v>438627</v>
      </c>
      <c r="D62" s="3">
        <v>0</v>
      </c>
    </row>
    <row r="63" spans="1:4">
      <c r="A63">
        <v>2</v>
      </c>
      <c r="B63" s="1" t="s">
        <v>31</v>
      </c>
      <c r="C63" s="5">
        <v>1338284.3600000001</v>
      </c>
      <c r="D63" s="4">
        <v>530288.1</v>
      </c>
    </row>
    <row r="64" spans="1:4">
      <c r="A64">
        <v>2</v>
      </c>
      <c r="B64" s="1" t="s">
        <v>24</v>
      </c>
      <c r="C64" s="5">
        <v>3733522.29</v>
      </c>
      <c r="D64" s="4">
        <v>955544</v>
      </c>
    </row>
    <row r="65" spans="1:4">
      <c r="A65">
        <v>2</v>
      </c>
      <c r="B65" s="1" t="s">
        <v>32</v>
      </c>
      <c r="C65" s="5">
        <v>5627184.7599999998</v>
      </c>
      <c r="D65" s="4">
        <v>632550.46</v>
      </c>
    </row>
    <row r="66" spans="1:4">
      <c r="A66">
        <v>4</v>
      </c>
      <c r="B66" s="1" t="s">
        <v>3</v>
      </c>
      <c r="C66" s="5">
        <v>6119600</v>
      </c>
      <c r="D66" s="4">
        <v>312960</v>
      </c>
    </row>
    <row r="67" spans="1:4">
      <c r="A67">
        <v>4</v>
      </c>
      <c r="B67" s="1" t="s">
        <v>17</v>
      </c>
      <c r="C67" s="5">
        <v>2037122.85</v>
      </c>
      <c r="D67" s="3">
        <v>0</v>
      </c>
    </row>
    <row r="68" spans="1:4">
      <c r="A68">
        <v>4</v>
      </c>
      <c r="B68" s="1" t="s">
        <v>24</v>
      </c>
      <c r="C68" s="5">
        <v>677328</v>
      </c>
      <c r="D68" s="3">
        <v>0</v>
      </c>
    </row>
  </sheetData>
  <autoFilter ref="A1:D6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I99"/>
  <sheetViews>
    <sheetView tabSelected="1" workbookViewId="0">
      <selection activeCell="F5" sqref="F5"/>
    </sheetView>
  </sheetViews>
  <sheetFormatPr defaultRowHeight="15"/>
  <cols>
    <col min="1" max="1" width="11.85546875" bestFit="1" customWidth="1"/>
    <col min="2" max="2" width="37.85546875" customWidth="1"/>
    <col min="3" max="4" width="16.140625" customWidth="1"/>
    <col min="6" max="6" width="11.85546875" bestFit="1" customWidth="1"/>
    <col min="7" max="7" width="37.85546875" customWidth="1"/>
    <col min="8" max="9" width="16.140625" customWidth="1"/>
  </cols>
  <sheetData>
    <row r="2" spans="1:9">
      <c r="A2" s="19" t="s">
        <v>49</v>
      </c>
      <c r="B2" s="17"/>
      <c r="C2" s="17"/>
      <c r="D2" s="17"/>
      <c r="F2" s="18" t="s">
        <v>50</v>
      </c>
      <c r="G2" s="18"/>
      <c r="H2" s="18"/>
      <c r="I2" s="18"/>
    </row>
    <row r="3" spans="1:9" hidden="1">
      <c r="C3" s="10" t="s">
        <v>38</v>
      </c>
    </row>
    <row r="4" spans="1:9" ht="30">
      <c r="A4" s="11" t="s">
        <v>33</v>
      </c>
      <c r="B4" s="11" t="s">
        <v>34</v>
      </c>
      <c r="C4" s="12" t="s">
        <v>39</v>
      </c>
      <c r="D4" s="12" t="s">
        <v>40</v>
      </c>
      <c r="F4" s="14" t="s">
        <v>33</v>
      </c>
      <c r="G4" s="14" t="s">
        <v>34</v>
      </c>
      <c r="H4" s="15" t="s">
        <v>39</v>
      </c>
      <c r="I4" s="15" t="s">
        <v>40</v>
      </c>
    </row>
    <row r="5" spans="1:9">
      <c r="A5" s="8">
        <v>2</v>
      </c>
      <c r="B5" t="s">
        <v>26</v>
      </c>
      <c r="C5" s="13">
        <v>97838.53</v>
      </c>
      <c r="D5" s="13">
        <v>3000</v>
      </c>
      <c r="F5" s="16">
        <f>IF(A5&gt;0,A5,LARGE($A$5:$A5,1))</f>
        <v>2</v>
      </c>
      <c r="G5" t="str">
        <f>B5</f>
        <v xml:space="preserve">00000000000000000                                 </v>
      </c>
      <c r="H5">
        <f t="shared" ref="H5:I20" si="0">C5</f>
        <v>97838.53</v>
      </c>
      <c r="I5">
        <f t="shared" si="0"/>
        <v>3000</v>
      </c>
    </row>
    <row r="6" spans="1:9">
      <c r="A6" s="8"/>
      <c r="B6" t="s">
        <v>0</v>
      </c>
      <c r="C6" s="13">
        <v>101470157.38999999</v>
      </c>
      <c r="D6" s="13">
        <v>218574796</v>
      </c>
      <c r="F6" s="16">
        <f>IF(A6&gt;0,A6,LARGE($A$5:$A6,1))</f>
        <v>2</v>
      </c>
      <c r="G6" t="str">
        <f t="shared" ref="G6:I54" si="1">B6</f>
        <v xml:space="preserve">Алмаз                                             </v>
      </c>
      <c r="H6">
        <f t="shared" si="0"/>
        <v>101470157.38999999</v>
      </c>
      <c r="I6">
        <f t="shared" si="0"/>
        <v>218574796</v>
      </c>
    </row>
    <row r="7" spans="1:9">
      <c r="A7" s="8"/>
      <c r="B7" t="s">
        <v>1</v>
      </c>
      <c r="C7" s="13">
        <v>13576790.279999999</v>
      </c>
      <c r="D7" s="13">
        <v>103171781.48</v>
      </c>
      <c r="F7" s="16">
        <f>IF(A7&gt;0,A7,LARGE($A$5:$A7,1))</f>
        <v>2</v>
      </c>
      <c r="G7" t="str">
        <f t="shared" si="1"/>
        <v xml:space="preserve">Бассейн                                           </v>
      </c>
      <c r="H7">
        <f t="shared" si="0"/>
        <v>13576790.279999999</v>
      </c>
      <c r="I7">
        <f t="shared" si="0"/>
        <v>103171781.48</v>
      </c>
    </row>
    <row r="8" spans="1:9">
      <c r="A8" s="8"/>
      <c r="B8" t="s">
        <v>2</v>
      </c>
      <c r="C8" s="13">
        <v>0</v>
      </c>
      <c r="D8" s="13">
        <v>4641616.6500000004</v>
      </c>
      <c r="F8" s="16">
        <f>IF(A8&gt;0,A8,LARGE($A$5:$A8,1))</f>
        <v>2</v>
      </c>
      <c r="G8" t="str">
        <f t="shared" si="1"/>
        <v xml:space="preserve">Библиотека                                        </v>
      </c>
      <c r="H8">
        <f t="shared" si="0"/>
        <v>0</v>
      </c>
      <c r="I8">
        <f t="shared" si="0"/>
        <v>4641616.6500000004</v>
      </c>
    </row>
    <row r="9" spans="1:9">
      <c r="A9" s="8"/>
      <c r="B9" t="s">
        <v>3</v>
      </c>
      <c r="C9" s="13">
        <v>77298269.519999996</v>
      </c>
      <c r="D9" s="13">
        <v>682033669.78999996</v>
      </c>
      <c r="F9" s="16">
        <f>IF(A9&gt;0,A9,LARGE($A$5:$A9,1))</f>
        <v>2</v>
      </c>
      <c r="G9" t="str">
        <f t="shared" si="1"/>
        <v xml:space="preserve">Вильгельма Пика, д. 4                             </v>
      </c>
      <c r="H9">
        <f t="shared" si="0"/>
        <v>77298269.519999996</v>
      </c>
      <c r="I9">
        <f t="shared" si="0"/>
        <v>682033669.78999996</v>
      </c>
    </row>
    <row r="10" spans="1:9">
      <c r="A10" s="8"/>
      <c r="B10" t="s">
        <v>27</v>
      </c>
      <c r="C10" s="13">
        <v>23249977.469999999</v>
      </c>
      <c r="D10" s="13">
        <v>2488103.4499999997</v>
      </c>
      <c r="F10" s="16">
        <f>IF(A10&gt;0,A10,LARGE($A$5:$A10,1))</f>
        <v>2</v>
      </c>
      <c r="G10" t="str">
        <f t="shared" si="1"/>
        <v xml:space="preserve">Возмещение коммунальных и эксплуатационных услуг  </v>
      </c>
      <c r="H10">
        <f t="shared" si="0"/>
        <v>23249977.469999999</v>
      </c>
      <c r="I10">
        <f t="shared" si="0"/>
        <v>2488103.4499999997</v>
      </c>
    </row>
    <row r="11" spans="1:9">
      <c r="A11" s="8"/>
      <c r="B11" t="s">
        <v>4</v>
      </c>
      <c r="C11" s="13">
        <v>0</v>
      </c>
      <c r="D11" s="13">
        <v>599805</v>
      </c>
      <c r="F11" s="16">
        <f>IF(A11&gt;0,A11,LARGE($A$5:$A11,1))</f>
        <v>2</v>
      </c>
      <c r="G11" t="str">
        <f t="shared" si="1"/>
        <v xml:space="preserve">Временное                                         </v>
      </c>
      <c r="H11">
        <f t="shared" si="0"/>
        <v>0</v>
      </c>
      <c r="I11">
        <f t="shared" si="0"/>
        <v>599805</v>
      </c>
    </row>
    <row r="12" spans="1:9">
      <c r="A12" s="8"/>
      <c r="B12" t="s">
        <v>5</v>
      </c>
      <c r="C12" s="13">
        <v>0</v>
      </c>
      <c r="D12" s="13">
        <v>1215777.48</v>
      </c>
      <c r="F12" s="16">
        <f>IF(A12&gt;0,A12,LARGE($A$5:$A12,1))</f>
        <v>2</v>
      </c>
      <c r="G12" t="str">
        <f t="shared" si="1"/>
        <v xml:space="preserve">Земельный налог                                   </v>
      </c>
      <c r="H12">
        <f t="shared" si="0"/>
        <v>0</v>
      </c>
      <c r="I12">
        <f t="shared" si="0"/>
        <v>1215777.48</v>
      </c>
    </row>
    <row r="13" spans="1:9">
      <c r="A13" s="8"/>
      <c r="B13" t="s">
        <v>6</v>
      </c>
      <c r="C13" s="13">
        <v>23584217.760000002</v>
      </c>
      <c r="D13" s="13">
        <v>12628539</v>
      </c>
      <c r="F13" s="16">
        <f>IF(A13&gt;0,A13,LARGE($A$5:$A13,1))</f>
        <v>2</v>
      </c>
      <c r="G13" t="str">
        <f t="shared" si="1"/>
        <v xml:space="preserve">Исполнительный лист                               </v>
      </c>
      <c r="H13">
        <f t="shared" si="0"/>
        <v>23584217.760000002</v>
      </c>
      <c r="I13">
        <f t="shared" si="0"/>
        <v>12628539</v>
      </c>
    </row>
    <row r="14" spans="1:9">
      <c r="A14" s="8"/>
      <c r="B14" t="s">
        <v>7</v>
      </c>
      <c r="C14" s="13">
        <v>0</v>
      </c>
      <c r="D14" s="13">
        <v>1500</v>
      </c>
      <c r="F14" s="16">
        <f>IF(A14&gt;0,A14,LARGE($A$5:$A14,1))</f>
        <v>2</v>
      </c>
      <c r="G14" t="str">
        <f t="shared" si="1"/>
        <v xml:space="preserve">Кисловодск                                        </v>
      </c>
      <c r="H14">
        <f t="shared" si="0"/>
        <v>0</v>
      </c>
      <c r="I14">
        <f t="shared" si="0"/>
        <v>1500</v>
      </c>
    </row>
    <row r="15" spans="1:9">
      <c r="A15" s="8"/>
      <c r="B15" t="s">
        <v>8</v>
      </c>
      <c r="C15" s="13">
        <v>0</v>
      </c>
      <c r="D15" s="13">
        <v>153852</v>
      </c>
      <c r="F15" s="16">
        <f>IF(A15&gt;0,A15,LARGE($A$5:$A15,1))</f>
        <v>2</v>
      </c>
      <c r="G15" t="str">
        <f t="shared" si="1"/>
        <v xml:space="preserve">Культурно-массовые мероприятия                    </v>
      </c>
      <c r="H15">
        <f t="shared" si="0"/>
        <v>0</v>
      </c>
      <c r="I15">
        <f t="shared" si="0"/>
        <v>153852</v>
      </c>
    </row>
    <row r="16" spans="1:9">
      <c r="A16" s="8"/>
      <c r="B16" t="s">
        <v>9</v>
      </c>
      <c r="C16" s="13">
        <v>0</v>
      </c>
      <c r="D16" s="13">
        <v>4117214.1499999994</v>
      </c>
      <c r="F16" s="16">
        <f>IF(A16&gt;0,A16,LARGE($A$5:$A16,1))</f>
        <v>2</v>
      </c>
      <c r="G16" t="str">
        <f t="shared" si="1"/>
        <v xml:space="preserve">Люберцы                                           </v>
      </c>
      <c r="H16">
        <f t="shared" si="0"/>
        <v>0</v>
      </c>
      <c r="I16">
        <f t="shared" si="0"/>
        <v>4117214.1499999994</v>
      </c>
    </row>
    <row r="17" spans="1:9">
      <c r="A17" s="8"/>
      <c r="B17" t="s">
        <v>10</v>
      </c>
      <c r="C17" s="13">
        <v>0</v>
      </c>
      <c r="D17" s="13">
        <v>4500</v>
      </c>
      <c r="F17" s="16">
        <f>IF(A17&gt;0,A17,LARGE($A$5:$A17,1))</f>
        <v>2</v>
      </c>
      <c r="G17" t="str">
        <f t="shared" si="1"/>
        <v xml:space="preserve">Минск СНГ                                         </v>
      </c>
      <c r="H17">
        <f t="shared" si="0"/>
        <v>0</v>
      </c>
      <c r="I17">
        <f t="shared" si="0"/>
        <v>4500</v>
      </c>
    </row>
    <row r="18" spans="1:9">
      <c r="A18" s="8"/>
      <c r="B18" t="s">
        <v>11</v>
      </c>
      <c r="C18" s="13">
        <v>0</v>
      </c>
      <c r="D18" s="13">
        <v>2942201.6999999997</v>
      </c>
      <c r="F18" s="16">
        <f>IF(A18&gt;0,A18,LARGE($A$5:$A18,1))</f>
        <v>2</v>
      </c>
      <c r="G18" t="str">
        <f t="shared" si="1"/>
        <v xml:space="preserve">Молодежная политика                               </v>
      </c>
      <c r="H18">
        <f t="shared" si="0"/>
        <v>0</v>
      </c>
      <c r="I18">
        <f t="shared" si="0"/>
        <v>2942201.6999999997</v>
      </c>
    </row>
    <row r="19" spans="1:9">
      <c r="A19" s="8"/>
      <c r="B19" t="s">
        <v>12</v>
      </c>
      <c r="C19" s="13">
        <v>0</v>
      </c>
      <c r="D19" s="13">
        <v>3675672.63</v>
      </c>
      <c r="F19" s="16">
        <f>IF(A19&gt;0,A19,LARGE($A$5:$A19,1))</f>
        <v>2</v>
      </c>
      <c r="G19" t="str">
        <f t="shared" si="1"/>
        <v xml:space="preserve">Налог на имущество                                </v>
      </c>
      <c r="H19">
        <f t="shared" si="0"/>
        <v>0</v>
      </c>
      <c r="I19">
        <f t="shared" si="0"/>
        <v>3675672.63</v>
      </c>
    </row>
    <row r="20" spans="1:9">
      <c r="A20" s="8"/>
      <c r="B20" t="s">
        <v>13</v>
      </c>
      <c r="C20" s="13">
        <v>0</v>
      </c>
      <c r="D20" s="13">
        <v>12485.650000000001</v>
      </c>
      <c r="F20" s="16">
        <f>IF(A20&gt;0,A20,LARGE($A$5:$A20,1))</f>
        <v>2</v>
      </c>
      <c r="G20" t="str">
        <f t="shared" si="1"/>
        <v xml:space="preserve">Налоги                                            </v>
      </c>
      <c r="H20">
        <f t="shared" si="0"/>
        <v>0</v>
      </c>
      <c r="I20">
        <f t="shared" si="0"/>
        <v>12485.650000000001</v>
      </c>
    </row>
    <row r="21" spans="1:9">
      <c r="A21" s="8"/>
      <c r="B21" t="s">
        <v>14</v>
      </c>
      <c r="C21" s="13">
        <v>0</v>
      </c>
      <c r="D21" s="13">
        <v>1500</v>
      </c>
      <c r="F21" s="16">
        <f>IF(A21&gt;0,A21,LARGE($A$5:$A21,1))</f>
        <v>2</v>
      </c>
      <c r="G21" t="str">
        <f t="shared" si="1"/>
        <v xml:space="preserve">Наро-Фоминск                                      </v>
      </c>
      <c r="H21">
        <f t="shared" si="1"/>
        <v>0</v>
      </c>
      <c r="I21">
        <f t="shared" si="1"/>
        <v>1500</v>
      </c>
    </row>
    <row r="22" spans="1:9">
      <c r="A22" s="8"/>
      <c r="B22" t="s">
        <v>28</v>
      </c>
      <c r="C22" s="13">
        <v>50208</v>
      </c>
      <c r="D22" s="13">
        <v>183959923.41</v>
      </c>
      <c r="F22" s="16">
        <f>IF(A22&gt;0,A22,LARGE($A$5:$A22,1))</f>
        <v>2</v>
      </c>
      <c r="G22" t="str">
        <f t="shared" si="1"/>
        <v xml:space="preserve">НДС                                               </v>
      </c>
      <c r="H22">
        <f t="shared" si="1"/>
        <v>50208</v>
      </c>
      <c r="I22">
        <f t="shared" si="1"/>
        <v>183959923.41</v>
      </c>
    </row>
    <row r="23" spans="1:9">
      <c r="A23" s="8"/>
      <c r="B23" t="s">
        <v>15</v>
      </c>
      <c r="C23" s="13">
        <v>932462.82000000007</v>
      </c>
      <c r="D23" s="13">
        <v>0</v>
      </c>
      <c r="F23" s="16">
        <f>IF(A23&gt;0,A23,LARGE($A$5:$A23,1))</f>
        <v>2</v>
      </c>
      <c r="G23" t="str">
        <f t="shared" si="1"/>
        <v xml:space="preserve">Нефтеюганск                                       </v>
      </c>
      <c r="H23">
        <f t="shared" si="1"/>
        <v>932462.82000000007</v>
      </c>
      <c r="I23">
        <f t="shared" si="1"/>
        <v>0</v>
      </c>
    </row>
    <row r="24" spans="1:9">
      <c r="A24" s="8"/>
      <c r="B24" t="s">
        <v>16</v>
      </c>
      <c r="C24" s="13">
        <v>0</v>
      </c>
      <c r="D24" s="13">
        <v>1198389.78</v>
      </c>
      <c r="F24" s="16">
        <f>IF(A24&gt;0,A24,LARGE($A$5:$A24,1))</f>
        <v>2</v>
      </c>
      <c r="G24" t="str">
        <f t="shared" si="1"/>
        <v xml:space="preserve">Отмененные налоги                                 </v>
      </c>
      <c r="H24">
        <f t="shared" si="1"/>
        <v>0</v>
      </c>
      <c r="I24">
        <f t="shared" si="1"/>
        <v>1198389.78</v>
      </c>
    </row>
    <row r="25" spans="1:9">
      <c r="A25" s="8"/>
      <c r="B25" t="s">
        <v>29</v>
      </c>
      <c r="C25" s="13">
        <v>337440373.69999999</v>
      </c>
      <c r="D25" s="13">
        <v>31062466.099999998</v>
      </c>
      <c r="F25" s="16">
        <f>IF(A25&gt;0,A25,LARGE($A$5:$A25,1))</f>
        <v>2</v>
      </c>
      <c r="G25" t="str">
        <f t="shared" si="1"/>
        <v xml:space="preserve">Отчисления                                        </v>
      </c>
      <c r="H25">
        <f t="shared" si="1"/>
        <v>337440373.69999999</v>
      </c>
      <c r="I25">
        <f t="shared" si="1"/>
        <v>31062466.099999998</v>
      </c>
    </row>
    <row r="26" spans="1:9">
      <c r="A26" s="8"/>
      <c r="B26" t="s">
        <v>17</v>
      </c>
      <c r="C26" s="13">
        <v>603857552.06000006</v>
      </c>
      <c r="D26" s="13">
        <v>1473764332.5799999</v>
      </c>
      <c r="F26" s="16">
        <f>IF(A26&gt;0,A26,LARGE($A$5:$A26,1))</f>
        <v>2</v>
      </c>
      <c r="G26" t="str">
        <f t="shared" si="1"/>
        <v xml:space="preserve">Перечисления Филиалы                              </v>
      </c>
      <c r="H26">
        <f t="shared" si="1"/>
        <v>603857552.06000006</v>
      </c>
      <c r="I26">
        <f t="shared" si="1"/>
        <v>1473764332.5799999</v>
      </c>
    </row>
    <row r="27" spans="1:9">
      <c r="A27" s="8"/>
      <c r="B27" t="s">
        <v>30</v>
      </c>
      <c r="C27" s="13">
        <v>5210649892.6999998</v>
      </c>
      <c r="D27" s="13">
        <v>253133612.63999999</v>
      </c>
      <c r="F27" s="16">
        <f>IF(A27&gt;0,A27,LARGE($A$5:$A27,1))</f>
        <v>2</v>
      </c>
      <c r="G27" t="str">
        <f t="shared" si="1"/>
        <v xml:space="preserve">Платное обучение                                  </v>
      </c>
      <c r="H27">
        <f t="shared" si="1"/>
        <v>5210649892.6999998</v>
      </c>
      <c r="I27">
        <f t="shared" si="1"/>
        <v>253133612.63999999</v>
      </c>
    </row>
    <row r="28" spans="1:9">
      <c r="A28" s="8"/>
      <c r="B28" t="s">
        <v>18</v>
      </c>
      <c r="C28" s="13">
        <v>1620595.78</v>
      </c>
      <c r="D28" s="13">
        <v>17829444.940000001</v>
      </c>
      <c r="F28" s="16">
        <f>IF(A28&gt;0,A28,LARGE($A$5:$A28,1))</f>
        <v>2</v>
      </c>
      <c r="G28" t="str">
        <f t="shared" si="1"/>
        <v xml:space="preserve">Поликлиника                                       </v>
      </c>
      <c r="H28">
        <f t="shared" si="1"/>
        <v>1620595.78</v>
      </c>
      <c r="I28">
        <f t="shared" si="1"/>
        <v>17829444.940000001</v>
      </c>
    </row>
    <row r="29" spans="1:9">
      <c r="A29" s="8"/>
      <c r="B29" t="s">
        <v>19</v>
      </c>
      <c r="C29" s="13">
        <v>11110.5</v>
      </c>
      <c r="D29" s="13">
        <v>21684351.759999998</v>
      </c>
      <c r="F29" s="16">
        <f>IF(A29&gt;0,A29,LARGE($A$5:$A29,1))</f>
        <v>2</v>
      </c>
      <c r="G29" t="str">
        <f t="shared" si="1"/>
        <v xml:space="preserve">Руза                                              </v>
      </c>
      <c r="H29">
        <f t="shared" si="1"/>
        <v>11110.5</v>
      </c>
      <c r="I29">
        <f t="shared" si="1"/>
        <v>21684351.759999998</v>
      </c>
    </row>
    <row r="30" spans="1:9">
      <c r="A30" s="8"/>
      <c r="B30" t="s">
        <v>20</v>
      </c>
      <c r="C30" s="13">
        <v>438627</v>
      </c>
      <c r="D30" s="13">
        <v>601798.31999999995</v>
      </c>
      <c r="F30" s="16">
        <f>IF(A30&gt;0,A30,LARGE($A$5:$A30,1))</f>
        <v>2</v>
      </c>
      <c r="G30" t="str">
        <f t="shared" si="1"/>
        <v xml:space="preserve">Столовая - Лосиноостровская                       </v>
      </c>
      <c r="H30">
        <f t="shared" si="1"/>
        <v>438627</v>
      </c>
      <c r="I30">
        <f t="shared" si="1"/>
        <v>601798.31999999995</v>
      </c>
    </row>
    <row r="31" spans="1:9">
      <c r="A31" s="8"/>
      <c r="B31" t="s">
        <v>21</v>
      </c>
      <c r="C31" s="13">
        <v>0</v>
      </c>
      <c r="D31" s="13">
        <v>1121898.04</v>
      </c>
      <c r="F31" s="16">
        <f>IF(A31&gt;0,A31,LARGE($A$5:$A31,1))</f>
        <v>2</v>
      </c>
      <c r="G31" t="str">
        <f t="shared" si="1"/>
        <v xml:space="preserve">Транспортный налог                                </v>
      </c>
      <c r="H31">
        <f t="shared" si="1"/>
        <v>0</v>
      </c>
      <c r="I31">
        <f t="shared" si="1"/>
        <v>1121898.04</v>
      </c>
    </row>
    <row r="32" spans="1:9">
      <c r="A32" s="8"/>
      <c r="B32" t="s">
        <v>31</v>
      </c>
      <c r="C32" s="13">
        <v>1338284.3600000001</v>
      </c>
      <c r="D32" s="13">
        <v>530288.1</v>
      </c>
      <c r="F32" s="16">
        <f>IF(A32&gt;0,A32,LARGE($A$5:$A32,1))</f>
        <v>2</v>
      </c>
      <c r="G32" t="str">
        <f t="shared" si="1"/>
        <v xml:space="preserve">УМО                                               </v>
      </c>
      <c r="H32">
        <f t="shared" si="1"/>
        <v>1338284.3600000001</v>
      </c>
      <c r="I32">
        <f t="shared" si="1"/>
        <v>530288.1</v>
      </c>
    </row>
    <row r="33" spans="1:9">
      <c r="A33" s="8"/>
      <c r="B33" t="s">
        <v>22</v>
      </c>
      <c r="C33" s="13">
        <v>0</v>
      </c>
      <c r="D33" s="13">
        <v>1156808.7</v>
      </c>
      <c r="F33" s="16">
        <f>IF(A33&gt;0,A33,LARGE($A$5:$A33,1))</f>
        <v>2</v>
      </c>
      <c r="G33" t="str">
        <f t="shared" si="1"/>
        <v xml:space="preserve">Уфа                                               </v>
      </c>
      <c r="H33">
        <f t="shared" si="1"/>
        <v>0</v>
      </c>
      <c r="I33">
        <f t="shared" si="1"/>
        <v>1156808.7</v>
      </c>
    </row>
    <row r="34" spans="1:9">
      <c r="A34" s="8"/>
      <c r="B34" t="s">
        <v>23</v>
      </c>
      <c r="C34" s="13">
        <v>0</v>
      </c>
      <c r="D34" s="13">
        <v>550.62</v>
      </c>
      <c r="F34" s="16">
        <f>IF(A34&gt;0,A34,LARGE($A$5:$A34,1))</f>
        <v>2</v>
      </c>
      <c r="G34" t="str">
        <f t="shared" si="1"/>
        <v xml:space="preserve">Челябинск                                         </v>
      </c>
      <c r="H34">
        <f t="shared" si="1"/>
        <v>0</v>
      </c>
      <c r="I34">
        <f t="shared" si="1"/>
        <v>550.62</v>
      </c>
    </row>
    <row r="35" spans="1:9">
      <c r="A35" s="8"/>
      <c r="B35" t="s">
        <v>24</v>
      </c>
      <c r="C35" s="13">
        <v>3844262.29</v>
      </c>
      <c r="D35" s="13">
        <v>8215342.5800000001</v>
      </c>
      <c r="F35" s="16">
        <f>IF(A35&gt;0,A35,LARGE($A$5:$A35,1))</f>
        <v>2</v>
      </c>
      <c r="G35" t="str">
        <f t="shared" si="1"/>
        <v xml:space="preserve">Черкесск                                          </v>
      </c>
      <c r="H35">
        <f t="shared" si="1"/>
        <v>3844262.29</v>
      </c>
      <c r="I35">
        <f t="shared" si="1"/>
        <v>8215342.5800000001</v>
      </c>
    </row>
    <row r="36" spans="1:9">
      <c r="A36" s="8"/>
      <c r="B36" t="s">
        <v>32</v>
      </c>
      <c r="C36" s="13">
        <v>5627184.7599999998</v>
      </c>
      <c r="D36" s="13">
        <v>632550.46</v>
      </c>
      <c r="F36" s="16">
        <f>IF(A36&gt;0,A36,LARGE($A$5:$A36,1))</f>
        <v>2</v>
      </c>
      <c r="G36" t="str">
        <f t="shared" si="1"/>
        <v xml:space="preserve">Штрафные санкции                                  </v>
      </c>
      <c r="H36">
        <f t="shared" si="1"/>
        <v>5627184.7599999998</v>
      </c>
      <c r="I36">
        <f t="shared" si="1"/>
        <v>632550.46</v>
      </c>
    </row>
    <row r="37" spans="1:9">
      <c r="A37" s="8"/>
      <c r="B37" t="s">
        <v>25</v>
      </c>
      <c r="C37" s="13">
        <v>0</v>
      </c>
      <c r="D37" s="13">
        <v>2250</v>
      </c>
      <c r="F37" s="16">
        <f>IF(A37&gt;0,A37,LARGE($A$5:$A37,1))</f>
        <v>2</v>
      </c>
      <c r="G37" t="str">
        <f t="shared" si="1"/>
        <v xml:space="preserve">Электросталь                                      </v>
      </c>
      <c r="H37">
        <f t="shared" si="1"/>
        <v>0</v>
      </c>
      <c r="I37">
        <f t="shared" si="1"/>
        <v>2250</v>
      </c>
    </row>
    <row r="38" spans="1:9">
      <c r="A38" s="8"/>
      <c r="B38" t="s">
        <v>41</v>
      </c>
      <c r="C38" s="13">
        <v>477913.92000000004</v>
      </c>
      <c r="D38" s="13">
        <v>930939</v>
      </c>
      <c r="F38" s="16">
        <f>IF(A38&gt;0,A38,LARGE($A$5:$A38,1))</f>
        <v>2</v>
      </c>
      <c r="G38" t="str">
        <f t="shared" si="1"/>
        <v xml:space="preserve">БСО                                           </v>
      </c>
      <c r="H38">
        <f t="shared" si="1"/>
        <v>477913.92000000004</v>
      </c>
      <c r="I38">
        <f t="shared" si="1"/>
        <v>930939</v>
      </c>
    </row>
    <row r="39" spans="1:9">
      <c r="A39" s="8"/>
      <c r="B39" t="s">
        <v>42</v>
      </c>
      <c r="C39" s="13">
        <v>122000</v>
      </c>
      <c r="D39" s="13">
        <v>35523283.32</v>
      </c>
      <c r="F39" s="16">
        <f>IF(A39&gt;0,A39,LARGE($A$5:$A39,1))</f>
        <v>2</v>
      </c>
      <c r="G39" t="str">
        <f t="shared" si="1"/>
        <v xml:space="preserve">Гараж                                         </v>
      </c>
      <c r="H39">
        <f t="shared" si="1"/>
        <v>122000</v>
      </c>
      <c r="I39">
        <f t="shared" si="1"/>
        <v>35523283.32</v>
      </c>
    </row>
    <row r="40" spans="1:9">
      <c r="A40" s="8"/>
      <c r="B40" t="s">
        <v>43</v>
      </c>
      <c r="C40" s="13">
        <v>2142639.2999999998</v>
      </c>
      <c r="D40" s="13">
        <v>5905001.4699999997</v>
      </c>
      <c r="F40" s="16">
        <f>IF(A40&gt;0,A40,LARGE($A$5:$A40,1))</f>
        <v>2</v>
      </c>
      <c r="G40" t="str">
        <f t="shared" si="1"/>
        <v xml:space="preserve">Издательство                                  </v>
      </c>
      <c r="H40">
        <f t="shared" si="1"/>
        <v>2142639.2999999998</v>
      </c>
      <c r="I40">
        <f t="shared" si="1"/>
        <v>5905001.4699999997</v>
      </c>
    </row>
    <row r="41" spans="1:9">
      <c r="A41" s="8"/>
      <c r="B41" t="s">
        <v>44</v>
      </c>
      <c r="C41" s="13">
        <v>151532555</v>
      </c>
      <c r="D41" s="13">
        <v>17217258</v>
      </c>
      <c r="F41" s="16">
        <f>IF(A41&gt;0,A41,LARGE($A$5:$A41,1))</f>
        <v>2</v>
      </c>
      <c r="G41" t="str">
        <f t="shared" si="1"/>
        <v xml:space="preserve">КПК                                           </v>
      </c>
      <c r="H41">
        <f t="shared" si="1"/>
        <v>151532555</v>
      </c>
      <c r="I41">
        <f t="shared" si="1"/>
        <v>17217258</v>
      </c>
    </row>
    <row r="42" spans="1:9">
      <c r="A42" s="8"/>
      <c r="B42" t="s">
        <v>45</v>
      </c>
      <c r="C42" s="13">
        <v>218534044.56</v>
      </c>
      <c r="D42" s="13">
        <v>291372704.24000001</v>
      </c>
      <c r="F42" s="16">
        <f>IF(A42&gt;0,A42,LARGE($A$5:$A42,1))</f>
        <v>2</v>
      </c>
      <c r="G42" t="str">
        <f t="shared" si="1"/>
        <v xml:space="preserve">Обеспечение                                   </v>
      </c>
      <c r="H42">
        <f t="shared" si="1"/>
        <v>218534044.56</v>
      </c>
      <c r="I42">
        <f t="shared" si="1"/>
        <v>291372704.24000001</v>
      </c>
    </row>
    <row r="43" spans="1:9">
      <c r="A43" s="8"/>
      <c r="B43" t="s">
        <v>46</v>
      </c>
      <c r="C43" s="13">
        <v>1534185.28</v>
      </c>
      <c r="D43" s="13">
        <v>-13311928.08</v>
      </c>
      <c r="F43" s="16">
        <f>IF(A43&gt;0,A43,LARGE($A$5:$A43,1))</f>
        <v>2</v>
      </c>
      <c r="G43" t="str">
        <f t="shared" si="1"/>
        <v xml:space="preserve">Прочее                                        </v>
      </c>
      <c r="H43">
        <f t="shared" si="1"/>
        <v>1534185.28</v>
      </c>
      <c r="I43">
        <f t="shared" si="1"/>
        <v>-13311928.08</v>
      </c>
    </row>
    <row r="44" spans="1:9">
      <c r="A44" s="8"/>
      <c r="B44" t="s">
        <v>47</v>
      </c>
      <c r="C44" s="13">
        <v>23907932.039999999</v>
      </c>
      <c r="D44" s="13">
        <v>1029050.64</v>
      </c>
      <c r="F44" s="16">
        <f>IF(A44&gt;0,A44,LARGE($A$5:$A44,1))</f>
        <v>2</v>
      </c>
      <c r="G44" t="str">
        <f t="shared" si="1"/>
        <v xml:space="preserve">Аренда                                        </v>
      </c>
      <c r="H44">
        <f t="shared" si="1"/>
        <v>23907932.039999999</v>
      </c>
      <c r="I44">
        <f t="shared" si="1"/>
        <v>1029050.64</v>
      </c>
    </row>
    <row r="45" spans="1:9">
      <c r="A45" s="8"/>
      <c r="B45" t="s">
        <v>48</v>
      </c>
      <c r="C45" s="13">
        <v>36060870.240000002</v>
      </c>
      <c r="D45" s="13">
        <v>4113750.32</v>
      </c>
      <c r="F45" s="16">
        <f>IF(A45&gt;0,A45,LARGE($A$5:$A45,1))</f>
        <v>2</v>
      </c>
      <c r="G45" t="str">
        <f t="shared" si="1"/>
        <v xml:space="preserve">Проживание                                    </v>
      </c>
      <c r="H45">
        <f t="shared" si="1"/>
        <v>36060870.240000002</v>
      </c>
      <c r="I45">
        <f t="shared" si="1"/>
        <v>4113750.32</v>
      </c>
    </row>
    <row r="46" spans="1:9">
      <c r="A46" s="8">
        <v>4</v>
      </c>
      <c r="B46" t="s">
        <v>1</v>
      </c>
      <c r="C46" s="13">
        <v>0</v>
      </c>
      <c r="D46" s="13">
        <v>8809348.1999999993</v>
      </c>
      <c r="F46" s="16">
        <f>IF(A46&gt;0,A46,LARGE($A$5:$A46,1))</f>
        <v>4</v>
      </c>
      <c r="G46" t="str">
        <f t="shared" si="1"/>
        <v xml:space="preserve">Бассейн                                           </v>
      </c>
      <c r="H46">
        <f t="shared" si="1"/>
        <v>0</v>
      </c>
      <c r="I46">
        <f t="shared" si="1"/>
        <v>8809348.1999999993</v>
      </c>
    </row>
    <row r="47" spans="1:9">
      <c r="A47" s="8"/>
      <c r="B47" t="s">
        <v>3</v>
      </c>
      <c r="C47" s="13">
        <v>11281842.800000001</v>
      </c>
      <c r="D47" s="13">
        <v>3715700310.1199999</v>
      </c>
      <c r="F47" s="16">
        <f>IF(A47&gt;0,A47,LARGE($A$5:$A47,1))</f>
        <v>4</v>
      </c>
      <c r="G47" t="str">
        <f t="shared" si="1"/>
        <v xml:space="preserve">Вильгельма Пика, д. 4                             </v>
      </c>
      <c r="H47">
        <f t="shared" si="1"/>
        <v>11281842.800000001</v>
      </c>
      <c r="I47">
        <f t="shared" si="1"/>
        <v>3715700310.1199999</v>
      </c>
    </row>
    <row r="48" spans="1:9">
      <c r="A48" s="8"/>
      <c r="B48" t="s">
        <v>5</v>
      </c>
      <c r="C48" s="13">
        <v>0</v>
      </c>
      <c r="D48" s="13">
        <v>447340287.36000001</v>
      </c>
      <c r="F48" s="16">
        <f>IF(A48&gt;0,A48,LARGE($A$5:$A48,1))</f>
        <v>4</v>
      </c>
      <c r="G48" t="str">
        <f t="shared" si="1"/>
        <v xml:space="preserve">Земельный налог                                   </v>
      </c>
      <c r="H48">
        <f t="shared" si="1"/>
        <v>0</v>
      </c>
      <c r="I48">
        <f t="shared" si="1"/>
        <v>447340287.36000001</v>
      </c>
    </row>
    <row r="49" spans="1:9">
      <c r="A49" s="8"/>
      <c r="B49" t="s">
        <v>8</v>
      </c>
      <c r="C49" s="13">
        <v>0</v>
      </c>
      <c r="D49" s="13">
        <v>7995721.4000000004</v>
      </c>
      <c r="F49" s="16">
        <f>IF(A49&gt;0,A49,LARGE($A$5:$A49,1))</f>
        <v>4</v>
      </c>
      <c r="G49" t="str">
        <f t="shared" si="1"/>
        <v xml:space="preserve">Культурно-массовые мероприятия                    </v>
      </c>
      <c r="H49">
        <f t="shared" si="1"/>
        <v>0</v>
      </c>
      <c r="I49">
        <f t="shared" si="1"/>
        <v>7995721.4000000004</v>
      </c>
    </row>
    <row r="50" spans="1:9">
      <c r="A50" s="8"/>
      <c r="B50" t="s">
        <v>12</v>
      </c>
      <c r="C50" s="13">
        <v>0</v>
      </c>
      <c r="D50" s="13">
        <v>120235500</v>
      </c>
      <c r="F50" s="16">
        <f>IF(A50&gt;0,A50,LARGE($A$5:$A50,1))</f>
        <v>4</v>
      </c>
      <c r="G50" t="str">
        <f t="shared" si="1"/>
        <v xml:space="preserve">Налог на имущество                                </v>
      </c>
      <c r="H50">
        <f t="shared" si="1"/>
        <v>0</v>
      </c>
      <c r="I50">
        <f t="shared" si="1"/>
        <v>120235500</v>
      </c>
    </row>
    <row r="51" spans="1:9">
      <c r="A51" s="8"/>
      <c r="B51" t="s">
        <v>17</v>
      </c>
      <c r="C51" s="13">
        <v>2037122.85</v>
      </c>
      <c r="D51" s="13">
        <v>93712.8</v>
      </c>
      <c r="F51" s="16">
        <f>IF(A51&gt;0,A51,LARGE($A$5:$A51,1))</f>
        <v>4</v>
      </c>
      <c r="G51" t="str">
        <f t="shared" si="1"/>
        <v xml:space="preserve">Перечисления Филиалы                              </v>
      </c>
      <c r="H51">
        <f t="shared" si="1"/>
        <v>2037122.85</v>
      </c>
      <c r="I51">
        <f t="shared" si="1"/>
        <v>93712.8</v>
      </c>
    </row>
    <row r="52" spans="1:9">
      <c r="A52" s="8"/>
      <c r="B52" t="s">
        <v>18</v>
      </c>
      <c r="C52" s="13">
        <v>85531.839999999997</v>
      </c>
      <c r="D52" s="13">
        <v>83156935.450000003</v>
      </c>
      <c r="F52" s="16">
        <f>IF(A52&gt;0,A52,LARGE($A$5:$A52,1))</f>
        <v>4</v>
      </c>
      <c r="G52" t="str">
        <f t="shared" si="1"/>
        <v xml:space="preserve">Поликлиника                                       </v>
      </c>
      <c r="H52">
        <f t="shared" si="1"/>
        <v>85531.839999999997</v>
      </c>
      <c r="I52">
        <f t="shared" si="1"/>
        <v>83156935.450000003</v>
      </c>
    </row>
    <row r="53" spans="1:9">
      <c r="A53" s="8"/>
      <c r="B53" t="s">
        <v>24</v>
      </c>
      <c r="C53" s="13">
        <v>677328</v>
      </c>
      <c r="D53" s="13">
        <v>112888</v>
      </c>
      <c r="F53" s="16">
        <f>IF(A53&gt;0,A53,LARGE($A$5:$A53,1))</f>
        <v>4</v>
      </c>
      <c r="G53" t="str">
        <f t="shared" si="1"/>
        <v xml:space="preserve">Черкесск                                          </v>
      </c>
      <c r="H53">
        <f t="shared" si="1"/>
        <v>677328</v>
      </c>
      <c r="I53">
        <f t="shared" si="1"/>
        <v>112888</v>
      </c>
    </row>
    <row r="54" spans="1:9">
      <c r="A54" t="s">
        <v>37</v>
      </c>
      <c r="C54" s="13">
        <v>6853481770.75</v>
      </c>
      <c r="D54" s="13">
        <v>7757384785.249999</v>
      </c>
      <c r="F54" s="16" t="str">
        <f t="shared" ref="F6:F54" si="2">IF(A54="",A53,A54)</f>
        <v>Общий итог</v>
      </c>
      <c r="G54">
        <f t="shared" si="1"/>
        <v>0</v>
      </c>
      <c r="H54">
        <f t="shared" si="1"/>
        <v>6853481770.75</v>
      </c>
      <c r="I54">
        <f t="shared" si="1"/>
        <v>7757384785.249999</v>
      </c>
    </row>
    <row r="99" spans="6:6">
      <c r="F99">
        <f>D99-C99</f>
        <v>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setioper4</cp:lastModifiedBy>
  <cp:lastPrinted>2015-10-02T07:13:57Z</cp:lastPrinted>
  <dcterms:created xsi:type="dcterms:W3CDTF">2015-10-02T06:49:21Z</dcterms:created>
  <dcterms:modified xsi:type="dcterms:W3CDTF">2015-10-02T08:52:38Z</dcterms:modified>
</cp:coreProperties>
</file>