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5120" windowHeight="8010"/>
  </bookViews>
  <sheets>
    <sheet name="Журнал учета" sheetId="2" r:id="rId1"/>
    <sheet name="Лист рассмотрения" sheetId="4" r:id="rId2"/>
  </sheets>
  <definedNames>
    <definedName name="_xlnm._FilterDatabase" localSheetId="0" hidden="1">'Журнал учета'!$A$5:$E$13</definedName>
    <definedName name="_xlnm.Print_Area" localSheetId="1">'Лист рассмотрения'!$A$1:$G$47</definedName>
  </definedNames>
  <calcPr calcId="145621"/>
  <customWorkbookViews>
    <customWorkbookView name="akocheev - Личное представление" guid="{C1EF6049-7624-433E-9F85-970BC4B3A44D}" mergeInterval="0" personalView="1" maximized="1" xWindow="1" yWindow="1" windowWidth="1436" windowHeight="670" activeSheetId="1"/>
  </customWorkbookViews>
</workbook>
</file>

<file path=xl/calcChain.xml><?xml version="1.0" encoding="utf-8"?>
<calcChain xmlns="http://schemas.openxmlformats.org/spreadsheetml/2006/main">
  <c r="D47" i="4" l="1"/>
  <c r="D46" i="4"/>
  <c r="D44" i="4"/>
  <c r="D43" i="4"/>
  <c r="D41" i="4"/>
  <c r="D40" i="4"/>
  <c r="D34" i="4"/>
  <c r="D33" i="4"/>
  <c r="D14" i="4"/>
  <c r="D12" i="4"/>
  <c r="F5" i="4"/>
  <c r="F3" i="4"/>
  <c r="F2" i="4"/>
  <c r="F1" i="4"/>
  <c r="T1" i="2"/>
  <c r="Y1" i="2" s="1"/>
  <c r="S1" i="2"/>
  <c r="X1" i="2" s="1"/>
  <c r="T6" i="2"/>
  <c r="S6" i="2"/>
  <c r="X6" i="2" s="1"/>
  <c r="Y6" i="2" l="1"/>
</calcChain>
</file>

<file path=xl/sharedStrings.xml><?xml version="1.0" encoding="utf-8"?>
<sst xmlns="http://schemas.openxmlformats.org/spreadsheetml/2006/main" count="85" uniqueCount="50">
  <si>
    <t>Покупатель</t>
  </si>
  <si>
    <t>Продавец</t>
  </si>
  <si>
    <t>Золото</t>
  </si>
  <si>
    <t>Серебро</t>
  </si>
  <si>
    <t>Палладий</t>
  </si>
  <si>
    <t>Платина</t>
  </si>
  <si>
    <t>Год</t>
  </si>
  <si>
    <t>№ договора</t>
  </si>
  <si>
    <t>№ доп.соглашения</t>
  </si>
  <si>
    <t xml:space="preserve">Родий </t>
  </si>
  <si>
    <t>Рутений</t>
  </si>
  <si>
    <t xml:space="preserve">Осмий </t>
  </si>
  <si>
    <t>Иридий</t>
  </si>
  <si>
    <t>№ Входящий(исходящий)</t>
  </si>
  <si>
    <t>Количество экземпляров</t>
  </si>
  <si>
    <t>Всего</t>
  </si>
  <si>
    <t>Объем по договору с заводом</t>
  </si>
  <si>
    <t>Остаток</t>
  </si>
  <si>
    <t>Объем по учетным номерам</t>
  </si>
  <si>
    <t>Квота(источник приобретения)</t>
  </si>
  <si>
    <t>2015-74</t>
  </si>
  <si>
    <t>Учетный номер</t>
  </si>
  <si>
    <t>Объем, кг</t>
  </si>
  <si>
    <t>ЛИСТ РАССМОТРЕНИЯ</t>
  </si>
  <si>
    <t>Договор купли-продажи драгоценных металлов,</t>
  </si>
  <si>
    <t>(договоры, указанные в п. 4 приказа Гохрана России от 28.07.08 № 64)</t>
  </si>
  <si>
    <t>Договор купли-продажи поступил на учет «____»________________2015 г.</t>
  </si>
  <si>
    <t>Продавец:</t>
  </si>
  <si>
    <t>Покупатель:</t>
  </si>
  <si>
    <t>Дополнительная информация:</t>
  </si>
  <si>
    <t>Объем поставки:</t>
  </si>
  <si>
    <t>кг.</t>
  </si>
  <si>
    <t>Всего учтено:</t>
  </si>
  <si>
    <t>Квота:</t>
  </si>
  <si>
    <t>4.  Юридический отдел _________________________________________________</t>
  </si>
  <si>
    <t xml:space="preserve">Остаток по квоте: </t>
  </si>
  <si>
    <t>Доп.соглашение к №</t>
  </si>
  <si>
    <t xml:space="preserve">Вх.(Исх.) № </t>
  </si>
  <si>
    <t>Учтено до этого:</t>
  </si>
  <si>
    <t>№  договора</t>
  </si>
  <si>
    <t>3564 от 27.02.13</t>
  </si>
  <si>
    <t>ПК №730-15</t>
  </si>
  <si>
    <t>ЗАО ЗДК "Техмет", Красноярский</t>
  </si>
  <si>
    <t>ООО "Полюсголд", г.Москва</t>
  </si>
  <si>
    <t>2015-36(м)</t>
  </si>
  <si>
    <t>2. Управление учета и расчетов_________________________________</t>
  </si>
  <si>
    <t>3. Управление безопасности_________________________________</t>
  </si>
  <si>
    <t xml:space="preserve">поступившего для учета </t>
  </si>
  <si>
    <t>5. Заместитель Руководителя _________________</t>
  </si>
  <si>
    <t>1. Управление бюджетирования 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</si>
</sst>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1" fillId="0" borderId="7" xfId="0" applyFont="1" applyBorder="1" applyAlignment="1">
      <alignment vertical="top"/>
    </xf>
    <xf numFmtId="0" fontId="1" fillId="0" borderId="2" xfId="0" applyFont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/>
    </xf>
    <xf numFmtId="0" fontId="0" fillId="0" borderId="1" xfId="0" applyBorder="1"/>
    <xf numFmtId="0" fontId="2" fillId="0" borderId="1" xfId="0" applyFont="1" applyBorder="1"/>
    <xf numFmtId="0" fontId="2" fillId="0" borderId="0" xfId="0" applyFont="1" applyAlignment="1"/>
    <xf numFmtId="0" fontId="4" fillId="0" borderId="0" xfId="0" applyFont="1"/>
    <xf numFmtId="0" fontId="4" fillId="0" borderId="10" xfId="0" applyFont="1" applyBorder="1"/>
    <xf numFmtId="0" fontId="4" fillId="0" borderId="12" xfId="0" applyFont="1" applyBorder="1"/>
    <xf numFmtId="0" fontId="4" fillId="0" borderId="12" xfId="0" applyFont="1" applyBorder="1" applyAlignment="1"/>
    <xf numFmtId="0" fontId="4" fillId="0" borderId="14" xfId="0" applyFont="1" applyBorder="1"/>
    <xf numFmtId="0" fontId="2" fillId="0" borderId="0" xfId="0" applyFont="1" applyBorder="1"/>
    <xf numFmtId="0" fontId="2" fillId="0" borderId="16" xfId="0" applyFont="1" applyBorder="1"/>
    <xf numFmtId="0" fontId="2" fillId="0" borderId="17" xfId="0" applyFont="1" applyBorder="1"/>
    <xf numFmtId="0" fontId="5" fillId="0" borderId="11" xfId="0" applyFont="1" applyBorder="1"/>
    <xf numFmtId="0" fontId="5" fillId="0" borderId="13" xfId="0" applyFont="1" applyBorder="1" applyAlignment="1">
      <alignment horizontal="left"/>
    </xf>
    <xf numFmtId="0" fontId="5" fillId="0" borderId="13" xfId="0" applyFont="1" applyBorder="1"/>
    <xf numFmtId="0" fontId="5" fillId="0" borderId="15" xfId="0" applyFont="1" applyBorder="1"/>
    <xf numFmtId="0" fontId="5" fillId="0" borderId="0" xfId="0" applyFont="1"/>
    <xf numFmtId="0" fontId="1" fillId="0" borderId="4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4"/>
  <sheetViews>
    <sheetView tabSelected="1" workbookViewId="0">
      <selection activeCell="B10" sqref="B10"/>
    </sheetView>
  </sheetViews>
  <sheetFormatPr defaultRowHeight="15" x14ac:dyDescent="0.25"/>
  <cols>
    <col min="1" max="1" width="7.28515625" customWidth="1"/>
    <col min="2" max="2" width="34.7109375" bestFit="1" customWidth="1"/>
    <col min="3" max="3" width="28.5703125" bestFit="1" customWidth="1"/>
    <col min="4" max="4" width="16.7109375" customWidth="1"/>
    <col min="5" max="5" width="23.85546875" customWidth="1"/>
    <col min="6" max="6" width="8" bestFit="1" customWidth="1"/>
    <col min="7" max="7" width="9.42578125" bestFit="1" customWidth="1"/>
    <col min="8" max="8" width="11.28515625" bestFit="1" customWidth="1"/>
    <col min="9" max="9" width="10" bestFit="1" customWidth="1"/>
    <col min="10" max="10" width="7.7109375" bestFit="1" customWidth="1"/>
    <col min="11" max="11" width="9.5703125" bestFit="1" customWidth="1"/>
    <col min="12" max="12" width="8.42578125" bestFit="1" customWidth="1"/>
    <col min="13" max="13" width="8.85546875" bestFit="1" customWidth="1"/>
    <col min="14" max="14" width="27.7109375" bestFit="1" customWidth="1"/>
    <col min="15" max="15" width="27.85546875" bestFit="1" customWidth="1"/>
    <col min="16" max="16" width="18.85546875" bestFit="1" customWidth="1"/>
    <col min="17" max="17" width="19.85546875" customWidth="1"/>
    <col min="18" max="21" width="14.7109375" customWidth="1"/>
    <col min="22" max="22" width="33.5703125" bestFit="1" customWidth="1"/>
    <col min="23" max="23" width="31.7109375" bestFit="1" customWidth="1"/>
    <col min="24" max="24" width="9.5703125" bestFit="1" customWidth="1"/>
  </cols>
  <sheetData>
    <row r="1" spans="1:25" ht="15.75" x14ac:dyDescent="0.25">
      <c r="A1" s="5">
        <v>2015</v>
      </c>
      <c r="B1" s="5" t="s">
        <v>42</v>
      </c>
      <c r="C1" s="5" t="s">
        <v>43</v>
      </c>
      <c r="D1" s="5" t="s">
        <v>41</v>
      </c>
      <c r="E1" s="5" t="s">
        <v>44</v>
      </c>
      <c r="F1" s="5">
        <v>1</v>
      </c>
      <c r="G1" s="5">
        <v>1</v>
      </c>
      <c r="H1" s="5"/>
      <c r="I1" s="5"/>
      <c r="J1" s="5"/>
      <c r="K1" s="5"/>
      <c r="L1" s="5"/>
      <c r="M1" s="5"/>
      <c r="N1" s="5" t="s">
        <v>40</v>
      </c>
      <c r="O1" s="5">
        <v>3</v>
      </c>
      <c r="P1" s="5" t="s">
        <v>20</v>
      </c>
      <c r="Q1" s="5">
        <v>130</v>
      </c>
      <c r="R1" s="5">
        <v>146</v>
      </c>
      <c r="S1" s="5">
        <f>SUM(F1,Q1)</f>
        <v>131</v>
      </c>
      <c r="T1" s="5">
        <f>SUM(G1,R1)</f>
        <v>147</v>
      </c>
      <c r="U1" s="5">
        <v>4600</v>
      </c>
      <c r="V1" s="5">
        <v>6000</v>
      </c>
      <c r="W1" s="5"/>
      <c r="X1" s="5">
        <f>U1-S1</f>
        <v>4469</v>
      </c>
      <c r="Y1" s="10">
        <f>V1-T1</f>
        <v>5853</v>
      </c>
    </row>
    <row r="4" spans="1:25" ht="15.75" x14ac:dyDescent="0.25">
      <c r="A4" s="30" t="s">
        <v>6</v>
      </c>
      <c r="B4" s="30" t="s">
        <v>1</v>
      </c>
      <c r="C4" s="30" t="s">
        <v>0</v>
      </c>
      <c r="D4" s="30" t="s">
        <v>7</v>
      </c>
      <c r="E4" s="30" t="s">
        <v>8</v>
      </c>
      <c r="F4" s="27" t="s">
        <v>22</v>
      </c>
      <c r="G4" s="27"/>
      <c r="H4" s="27"/>
      <c r="I4" s="27"/>
      <c r="J4" s="27"/>
      <c r="K4" s="27"/>
      <c r="L4" s="27"/>
      <c r="M4" s="27"/>
      <c r="N4" s="30" t="s">
        <v>13</v>
      </c>
      <c r="O4" s="30" t="s">
        <v>14</v>
      </c>
      <c r="P4" s="30" t="s">
        <v>21</v>
      </c>
      <c r="Q4" s="31" t="s">
        <v>18</v>
      </c>
      <c r="R4" s="32"/>
      <c r="S4" s="31" t="s">
        <v>15</v>
      </c>
      <c r="T4" s="32"/>
      <c r="U4" s="33" t="s">
        <v>19</v>
      </c>
      <c r="V4" s="34"/>
      <c r="W4" s="28" t="s">
        <v>16</v>
      </c>
      <c r="X4" s="25" t="s">
        <v>17</v>
      </c>
      <c r="Y4" s="26"/>
    </row>
    <row r="5" spans="1:25" ht="15.75" x14ac:dyDescent="0.25">
      <c r="A5" s="30"/>
      <c r="B5" s="30"/>
      <c r="C5" s="30"/>
      <c r="D5" s="30"/>
      <c r="E5" s="30"/>
      <c r="F5" s="2" t="s">
        <v>2</v>
      </c>
      <c r="G5" s="2" t="s">
        <v>3</v>
      </c>
      <c r="H5" s="2" t="s">
        <v>4</v>
      </c>
      <c r="I5" s="2" t="s">
        <v>5</v>
      </c>
      <c r="J5" s="3" t="s">
        <v>9</v>
      </c>
      <c r="K5" s="3" t="s">
        <v>10</v>
      </c>
      <c r="L5" s="3" t="s">
        <v>11</v>
      </c>
      <c r="M5" s="3" t="s">
        <v>12</v>
      </c>
      <c r="N5" s="30"/>
      <c r="O5" s="30"/>
      <c r="P5" s="30"/>
      <c r="Q5" s="7" t="s">
        <v>2</v>
      </c>
      <c r="R5" s="7" t="s">
        <v>3</v>
      </c>
      <c r="S5" s="7" t="s">
        <v>2</v>
      </c>
      <c r="T5" s="7" t="s">
        <v>3</v>
      </c>
      <c r="U5" s="4" t="s">
        <v>2</v>
      </c>
      <c r="V5" s="4" t="s">
        <v>3</v>
      </c>
      <c r="W5" s="29"/>
      <c r="X5" s="6" t="s">
        <v>2</v>
      </c>
      <c r="Y5" s="8" t="s">
        <v>3</v>
      </c>
    </row>
    <row r="6" spans="1:25" ht="15.75" x14ac:dyDescent="0.25">
      <c r="A6" s="5">
        <v>2015</v>
      </c>
      <c r="B6" s="5" t="s">
        <v>42</v>
      </c>
      <c r="C6" s="5" t="s">
        <v>43</v>
      </c>
      <c r="D6" s="5" t="s">
        <v>41</v>
      </c>
      <c r="E6" s="5" t="s">
        <v>44</v>
      </c>
      <c r="F6" s="5">
        <v>1</v>
      </c>
      <c r="G6" s="5">
        <v>1</v>
      </c>
      <c r="H6" s="5"/>
      <c r="I6" s="5"/>
      <c r="J6" s="5"/>
      <c r="K6" s="5"/>
      <c r="L6" s="5"/>
      <c r="M6" s="5"/>
      <c r="N6" s="5" t="s">
        <v>40</v>
      </c>
      <c r="O6" s="5">
        <v>3</v>
      </c>
      <c r="P6" s="5" t="s">
        <v>20</v>
      </c>
      <c r="Q6" s="5">
        <v>130</v>
      </c>
      <c r="R6" s="5">
        <v>146</v>
      </c>
      <c r="S6" s="5">
        <f>SUM(F6,Q6)</f>
        <v>131</v>
      </c>
      <c r="T6" s="5">
        <f>SUM(G6,R6)</f>
        <v>147</v>
      </c>
      <c r="U6" s="5">
        <v>4600</v>
      </c>
      <c r="V6" s="5">
        <v>6000</v>
      </c>
      <c r="W6" s="5"/>
      <c r="X6" s="5">
        <f>U6-S6</f>
        <v>4469</v>
      </c>
      <c r="Y6" s="10">
        <f>V6-T6</f>
        <v>5853</v>
      </c>
    </row>
    <row r="7" spans="1:25" ht="15.75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9"/>
    </row>
    <row r="8" spans="1:25" ht="15.75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9"/>
    </row>
    <row r="9" spans="1:25" ht="15.7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9"/>
    </row>
    <row r="10" spans="1:25" ht="15.7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9"/>
    </row>
    <row r="11" spans="1:25" ht="15.7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9"/>
    </row>
    <row r="12" spans="1:25" ht="15.7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9"/>
    </row>
    <row r="13" spans="1:25" ht="15.75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9"/>
    </row>
    <row r="14" spans="1:25" ht="15.75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9"/>
    </row>
    <row r="15" spans="1:25" ht="15.75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9"/>
    </row>
    <row r="16" spans="1:25" ht="15.75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9"/>
    </row>
    <row r="17" spans="1:25" ht="15.75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9"/>
    </row>
    <row r="18" spans="1:25" ht="15.75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9"/>
    </row>
    <row r="19" spans="1:25" ht="15.75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9"/>
    </row>
    <row r="20" spans="1:25" ht="15.75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9"/>
    </row>
    <row r="21" spans="1:25" ht="15.75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9"/>
    </row>
    <row r="22" spans="1:25" ht="15.75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9"/>
    </row>
    <row r="23" spans="1:25" ht="15.75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9"/>
    </row>
    <row r="24" spans="1:25" ht="15.75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9"/>
    </row>
    <row r="25" spans="1:25" ht="15.7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9"/>
    </row>
    <row r="26" spans="1:25" ht="15.7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9"/>
    </row>
    <row r="27" spans="1:25" ht="15.7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9"/>
    </row>
    <row r="28" spans="1:25" ht="15.7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9"/>
    </row>
    <row r="29" spans="1:25" ht="15.7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9"/>
    </row>
    <row r="30" spans="1:25" ht="15.7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9"/>
    </row>
    <row r="31" spans="1:25" ht="15.7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9"/>
    </row>
    <row r="32" spans="1:25" ht="15.7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9"/>
    </row>
    <row r="33" spans="1:25" ht="15.75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9"/>
    </row>
    <row r="34" spans="1:25" ht="15.75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9"/>
    </row>
    <row r="35" spans="1:25" ht="15.75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9"/>
    </row>
    <row r="36" spans="1:25" ht="15.75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9"/>
    </row>
    <row r="37" spans="1:25" ht="15.75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9"/>
    </row>
    <row r="38" spans="1:25" ht="15.75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9"/>
    </row>
    <row r="39" spans="1:25" ht="15.75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9"/>
    </row>
    <row r="40" spans="1:25" ht="15.75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9"/>
    </row>
    <row r="41" spans="1:25" ht="15.75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9"/>
    </row>
    <row r="42" spans="1:25" ht="15.75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9"/>
    </row>
    <row r="43" spans="1:25" ht="15.75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9"/>
    </row>
    <row r="44" spans="1:25" ht="15.75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9"/>
    </row>
    <row r="45" spans="1:25" ht="15.75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9"/>
    </row>
    <row r="46" spans="1:25" ht="15.75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9"/>
    </row>
    <row r="47" spans="1:25" ht="15.75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9"/>
    </row>
    <row r="48" spans="1:25" ht="15.75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9"/>
    </row>
    <row r="49" spans="1:25" ht="15.75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9"/>
    </row>
    <row r="50" spans="1:25" ht="15.75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9"/>
    </row>
    <row r="51" spans="1:25" ht="15.75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9"/>
    </row>
    <row r="52" spans="1:25" ht="15.75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9"/>
    </row>
    <row r="53" spans="1:25" ht="15.75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9"/>
    </row>
    <row r="54" spans="1:25" ht="15.75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9"/>
    </row>
    <row r="55" spans="1:25" ht="15.75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9"/>
    </row>
    <row r="56" spans="1:25" ht="15.75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9"/>
    </row>
    <row r="57" spans="1:25" ht="15.75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9"/>
    </row>
    <row r="58" spans="1:25" ht="15.75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9"/>
    </row>
    <row r="59" spans="1:25" ht="15.75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9"/>
    </row>
    <row r="60" spans="1:25" ht="15.75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9"/>
    </row>
    <row r="61" spans="1:25" ht="15.75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9"/>
    </row>
    <row r="62" spans="1:25" ht="15.75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9"/>
    </row>
    <row r="63" spans="1:25" ht="15.75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9"/>
    </row>
    <row r="64" spans="1:25" ht="15.75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9"/>
    </row>
    <row r="65" spans="1:25" ht="15.75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9"/>
    </row>
    <row r="66" spans="1:25" ht="15.75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9"/>
    </row>
    <row r="67" spans="1:25" ht="15.75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9"/>
    </row>
    <row r="68" spans="1:25" ht="15.75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9"/>
    </row>
    <row r="69" spans="1:25" ht="15.75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9"/>
    </row>
    <row r="70" spans="1:25" ht="15.75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9"/>
    </row>
    <row r="71" spans="1:25" ht="15.75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9"/>
    </row>
    <row r="72" spans="1:25" ht="15.75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9"/>
    </row>
    <row r="73" spans="1:25" ht="15.75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9"/>
    </row>
    <row r="74" spans="1:25" ht="15.75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9"/>
    </row>
    <row r="75" spans="1:25" ht="15.75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9"/>
    </row>
    <row r="76" spans="1:25" ht="15.75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9"/>
    </row>
    <row r="77" spans="1:25" ht="15.75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9"/>
    </row>
    <row r="78" spans="1:25" ht="15.75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9"/>
    </row>
    <row r="79" spans="1:25" ht="15.75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9"/>
    </row>
    <row r="80" spans="1:25" ht="15.75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9"/>
    </row>
    <row r="81" spans="1:25" ht="15.75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9"/>
    </row>
    <row r="82" spans="1:25" ht="15.75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9"/>
    </row>
    <row r="83" spans="1:25" ht="15.75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9"/>
    </row>
    <row r="84" spans="1:25" ht="15.75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9"/>
    </row>
    <row r="85" spans="1:25" ht="15.75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9"/>
    </row>
    <row r="86" spans="1:25" ht="15.75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9"/>
    </row>
    <row r="87" spans="1:25" ht="15.75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9"/>
    </row>
    <row r="88" spans="1:25" ht="15.75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9"/>
    </row>
    <row r="89" spans="1:25" ht="15.75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9"/>
    </row>
    <row r="90" spans="1:25" ht="15.75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9"/>
    </row>
    <row r="91" spans="1:25" ht="15.75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9"/>
    </row>
    <row r="92" spans="1:25" ht="15.75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9"/>
    </row>
    <row r="93" spans="1:25" ht="15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9"/>
    </row>
    <row r="94" spans="1:25" ht="15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9"/>
    </row>
    <row r="95" spans="1:25" ht="15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9"/>
    </row>
    <row r="96" spans="1:25" ht="15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9"/>
    </row>
    <row r="97" spans="1:25" ht="15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9"/>
    </row>
    <row r="98" spans="1:25" ht="15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9"/>
    </row>
    <row r="99" spans="1:25" ht="15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9"/>
    </row>
    <row r="100" spans="1:25" ht="15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9"/>
    </row>
    <row r="101" spans="1:25" ht="15.75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9"/>
    </row>
    <row r="102" spans="1:25" ht="15.75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9"/>
    </row>
    <row r="103" spans="1:25" ht="15.75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9"/>
    </row>
    <row r="104" spans="1:25" ht="15.75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9"/>
    </row>
  </sheetData>
  <autoFilter ref="A5:E13"/>
  <customSheetViews>
    <customSheetView guid="{C1EF6049-7624-433E-9F85-970BC4B3A44D}">
      <pageMargins left="0.7" right="0.7" top="0.75" bottom="0.75" header="0.3" footer="0.3"/>
      <pageSetup paperSize="9" orientation="portrait" horizontalDpi="180" verticalDpi="180" r:id="rId1"/>
    </customSheetView>
  </customSheetViews>
  <mergeCells count="14">
    <mergeCell ref="X4:Y4"/>
    <mergeCell ref="F4:M4"/>
    <mergeCell ref="A4:A5"/>
    <mergeCell ref="B4:B5"/>
    <mergeCell ref="C4:C5"/>
    <mergeCell ref="D4:D5"/>
    <mergeCell ref="E4:E5"/>
    <mergeCell ref="W4:W5"/>
    <mergeCell ref="N4:N5"/>
    <mergeCell ref="O4:O5"/>
    <mergeCell ref="P4:P5"/>
    <mergeCell ref="Q4:R4"/>
    <mergeCell ref="S4:T4"/>
    <mergeCell ref="U4:V4"/>
  </mergeCells>
  <pageMargins left="0.7" right="0.7" top="0.75" bottom="0.75" header="0.3" footer="0.3"/>
  <pageSetup paperSize="9" orientation="portrait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zoomScaleNormal="100" workbookViewId="0">
      <selection activeCell="D51" sqref="D51"/>
    </sheetView>
  </sheetViews>
  <sheetFormatPr defaultRowHeight="15.75" x14ac:dyDescent="0.25"/>
  <cols>
    <col min="1" max="1" width="9.42578125" style="1" customWidth="1"/>
    <col min="2" max="2" width="11.28515625" style="1" customWidth="1"/>
    <col min="3" max="3" width="13.140625" style="1" bestFit="1" customWidth="1"/>
    <col min="4" max="4" width="9.140625" style="1"/>
    <col min="5" max="5" width="21.28515625" style="1" customWidth="1"/>
    <col min="6" max="6" width="31.42578125" style="1" bestFit="1" customWidth="1"/>
    <col min="7" max="7" width="19.28515625" style="1" bestFit="1" customWidth="1"/>
    <col min="8" max="8" width="30.42578125" style="1" customWidth="1"/>
    <col min="9" max="9" width="16.5703125" style="1" customWidth="1"/>
    <col min="10" max="16384" width="9.140625" style="1"/>
  </cols>
  <sheetData>
    <row r="1" spans="1:9" ht="18.75" x14ac:dyDescent="0.3">
      <c r="D1" s="13" t="s">
        <v>37</v>
      </c>
      <c r="E1" s="18"/>
      <c r="F1" s="20" t="str">
        <f>IF(F4='Журнал учета'!E1,'Журнал учета'!N1," ")</f>
        <v>3564 от 27.02.13</v>
      </c>
    </row>
    <row r="2" spans="1:9" ht="18.75" x14ac:dyDescent="0.3">
      <c r="D2" s="14" t="s">
        <v>14</v>
      </c>
      <c r="E2" s="17"/>
      <c r="F2" s="21">
        <f>'Журнал учета'!O1</f>
        <v>3</v>
      </c>
    </row>
    <row r="3" spans="1:9" ht="18.75" x14ac:dyDescent="0.3">
      <c r="D3" s="14" t="s">
        <v>7</v>
      </c>
      <c r="E3" s="17"/>
      <c r="F3" s="22" t="str">
        <f>'Журнал учета'!D1</f>
        <v>ПК №730-15</v>
      </c>
    </row>
    <row r="4" spans="1:9" ht="18.75" x14ac:dyDescent="0.3">
      <c r="D4" s="15" t="s">
        <v>36</v>
      </c>
      <c r="E4" s="17"/>
      <c r="F4" s="21" t="s">
        <v>44</v>
      </c>
    </row>
    <row r="5" spans="1:9" ht="19.5" thickBot="1" x14ac:dyDescent="0.35">
      <c r="D5" s="16" t="s">
        <v>21</v>
      </c>
      <c r="E5" s="19"/>
      <c r="F5" s="23" t="str">
        <f>IF(F4='Журнал учета'!E1,'Журнал учета'!P1," ")</f>
        <v>2015-74</v>
      </c>
      <c r="H5" s="11"/>
      <c r="I5" s="11"/>
    </row>
    <row r="6" spans="1:9" x14ac:dyDescent="0.25">
      <c r="H6" s="11"/>
      <c r="I6" s="11"/>
    </row>
    <row r="8" spans="1:9" ht="18.75" x14ac:dyDescent="0.3">
      <c r="A8" s="35" t="s">
        <v>23</v>
      </c>
      <c r="B8" s="35"/>
      <c r="C8" s="35"/>
      <c r="D8" s="35"/>
      <c r="E8" s="35"/>
      <c r="F8" s="35"/>
      <c r="G8" s="35"/>
    </row>
    <row r="9" spans="1:9" ht="18.75" x14ac:dyDescent="0.3">
      <c r="A9" s="36" t="s">
        <v>24</v>
      </c>
      <c r="B9" s="36"/>
      <c r="C9" s="36"/>
      <c r="D9" s="36"/>
      <c r="E9" s="36"/>
      <c r="F9" s="36"/>
      <c r="G9" s="36"/>
    </row>
    <row r="10" spans="1:9" ht="18.75" x14ac:dyDescent="0.3">
      <c r="A10" s="36" t="s">
        <v>47</v>
      </c>
      <c r="B10" s="36"/>
      <c r="C10" s="36"/>
      <c r="D10" s="36"/>
      <c r="E10" s="36"/>
      <c r="F10" s="36"/>
      <c r="G10" s="36"/>
    </row>
    <row r="11" spans="1:9" ht="18.75" x14ac:dyDescent="0.3">
      <c r="A11" s="12"/>
      <c r="B11" s="12"/>
      <c r="C11" s="12"/>
      <c r="D11" s="12"/>
      <c r="E11" s="12"/>
      <c r="F11" s="12"/>
      <c r="G11" s="12"/>
    </row>
    <row r="12" spans="1:9" ht="18.75" x14ac:dyDescent="0.3">
      <c r="A12" s="12"/>
      <c r="B12" s="12" t="s">
        <v>27</v>
      </c>
      <c r="C12" s="12"/>
      <c r="D12" s="24" t="str">
        <f>IF(F4='Журнал учета'!E1,'Журнал учета'!B1," ")</f>
        <v>ЗАО ЗДК "Техмет", Красноярский</v>
      </c>
      <c r="E12" s="12"/>
      <c r="F12" s="12"/>
      <c r="G12" s="12"/>
    </row>
    <row r="13" spans="1:9" ht="18.75" x14ac:dyDescent="0.3">
      <c r="A13" s="12"/>
      <c r="B13" s="12"/>
      <c r="C13" s="12"/>
      <c r="D13" s="12"/>
      <c r="E13" s="12"/>
      <c r="F13" s="12"/>
      <c r="G13" s="12"/>
    </row>
    <row r="14" spans="1:9" ht="18.75" x14ac:dyDescent="0.3">
      <c r="A14" s="12"/>
      <c r="B14" s="12" t="s">
        <v>28</v>
      </c>
      <c r="C14" s="12"/>
      <c r="D14" s="24" t="str">
        <f>IF(F4='Журнал учета'!E1,'Журнал учета'!C1," ")</f>
        <v>ООО "Полюсголд", г.Москва</v>
      </c>
      <c r="E14" s="12"/>
      <c r="F14" s="12"/>
      <c r="G14" s="12"/>
    </row>
    <row r="15" spans="1:9" ht="18.75" x14ac:dyDescent="0.3">
      <c r="A15" s="12"/>
      <c r="B15" s="12"/>
      <c r="C15" s="12"/>
      <c r="D15" s="12"/>
      <c r="E15" s="12"/>
      <c r="F15" s="12"/>
      <c r="G15" s="12"/>
    </row>
    <row r="16" spans="1:9" ht="18.75" x14ac:dyDescent="0.3">
      <c r="A16" s="12"/>
      <c r="B16" s="12" t="s">
        <v>26</v>
      </c>
      <c r="C16" s="12"/>
      <c r="D16" s="12"/>
      <c r="E16" s="12"/>
      <c r="F16" s="12"/>
      <c r="G16" s="12"/>
    </row>
    <row r="17" spans="1:7" ht="18.75" x14ac:dyDescent="0.3">
      <c r="A17" s="12"/>
      <c r="B17" s="12"/>
      <c r="C17" s="12"/>
      <c r="D17" s="12"/>
      <c r="E17" s="12"/>
      <c r="F17" s="12"/>
      <c r="G17" s="12"/>
    </row>
    <row r="18" spans="1:7" ht="18.75" x14ac:dyDescent="0.3">
      <c r="A18" s="12"/>
      <c r="B18" s="12" t="s">
        <v>49</v>
      </c>
      <c r="C18" s="12"/>
      <c r="D18" s="12"/>
      <c r="E18" s="12"/>
      <c r="F18" s="12"/>
      <c r="G18" s="12"/>
    </row>
    <row r="19" spans="1:7" ht="18.75" x14ac:dyDescent="0.3">
      <c r="A19" s="12"/>
      <c r="B19" s="12"/>
      <c r="C19" s="12"/>
      <c r="D19" s="12"/>
      <c r="E19" s="12"/>
      <c r="F19" s="12"/>
      <c r="G19" s="12"/>
    </row>
    <row r="20" spans="1:7" ht="18.75" x14ac:dyDescent="0.3">
      <c r="A20" s="12"/>
      <c r="B20" s="12" t="s">
        <v>45</v>
      </c>
      <c r="C20" s="12"/>
      <c r="D20" s="12"/>
      <c r="E20" s="12"/>
      <c r="F20" s="12"/>
      <c r="G20" s="12"/>
    </row>
    <row r="21" spans="1:7" ht="18.75" x14ac:dyDescent="0.3">
      <c r="A21" s="12"/>
      <c r="B21" s="12"/>
      <c r="C21" s="12"/>
      <c r="D21" s="12"/>
      <c r="E21" s="12"/>
      <c r="F21" s="12"/>
      <c r="G21" s="12"/>
    </row>
    <row r="22" spans="1:7" ht="18.75" x14ac:dyDescent="0.3">
      <c r="A22" s="12"/>
      <c r="B22" s="12" t="s">
        <v>46</v>
      </c>
      <c r="C22" s="12"/>
      <c r="D22" s="12"/>
      <c r="E22" s="12"/>
      <c r="F22" s="12"/>
      <c r="G22" s="12"/>
    </row>
    <row r="23" spans="1:7" ht="18.75" x14ac:dyDescent="0.3">
      <c r="A23" s="12"/>
      <c r="B23" s="12"/>
      <c r="C23" s="12"/>
      <c r="D23" s="12"/>
      <c r="E23" s="12"/>
      <c r="F23" s="12"/>
      <c r="G23" s="12"/>
    </row>
    <row r="24" spans="1:7" ht="18.75" x14ac:dyDescent="0.3">
      <c r="A24" s="12"/>
      <c r="B24" s="12" t="s">
        <v>34</v>
      </c>
      <c r="C24" s="12"/>
      <c r="D24" s="12"/>
      <c r="E24" s="12"/>
      <c r="F24" s="12"/>
      <c r="G24" s="12"/>
    </row>
    <row r="25" spans="1:7" ht="18.75" x14ac:dyDescent="0.3">
      <c r="A25" s="12"/>
      <c r="B25" s="12"/>
      <c r="C25" s="12"/>
      <c r="D25" s="12"/>
      <c r="E25" s="12"/>
      <c r="F25" s="12"/>
      <c r="G25" s="12"/>
    </row>
    <row r="26" spans="1:7" ht="18.75" x14ac:dyDescent="0.3">
      <c r="A26" s="12"/>
      <c r="B26" s="12" t="s">
        <v>25</v>
      </c>
      <c r="C26" s="12"/>
      <c r="D26" s="12"/>
      <c r="E26" s="12"/>
      <c r="F26" s="12"/>
      <c r="G26" s="12"/>
    </row>
    <row r="27" spans="1:7" ht="18.75" x14ac:dyDescent="0.3">
      <c r="A27" s="12"/>
      <c r="B27" s="12"/>
      <c r="C27" s="12"/>
      <c r="D27" s="12"/>
      <c r="E27" s="12"/>
      <c r="F27" s="12"/>
      <c r="G27" s="12"/>
    </row>
    <row r="28" spans="1:7" ht="18.75" x14ac:dyDescent="0.3">
      <c r="A28" s="12"/>
      <c r="B28" s="12" t="s">
        <v>48</v>
      </c>
      <c r="C28" s="12"/>
      <c r="D28" s="12"/>
      <c r="E28" s="12"/>
      <c r="F28" s="12"/>
      <c r="G28" s="12"/>
    </row>
    <row r="31" spans="1:7" ht="18.75" x14ac:dyDescent="0.3">
      <c r="A31" s="12"/>
      <c r="B31" s="36" t="s">
        <v>29</v>
      </c>
      <c r="C31" s="36"/>
      <c r="D31" s="36"/>
      <c r="E31" s="36"/>
      <c r="F31" s="36"/>
    </row>
    <row r="32" spans="1:7" ht="18.75" x14ac:dyDescent="0.3">
      <c r="A32" s="12"/>
      <c r="B32" s="12"/>
      <c r="C32" s="12"/>
      <c r="D32" s="12"/>
      <c r="E32" s="12"/>
      <c r="F32" s="12"/>
    </row>
    <row r="33" spans="1:6" ht="18.75" x14ac:dyDescent="0.3">
      <c r="A33" s="12" t="s">
        <v>30</v>
      </c>
      <c r="B33" s="12"/>
      <c r="C33" s="12" t="s">
        <v>2</v>
      </c>
      <c r="D33" s="24">
        <f>'Журнал учета'!F1</f>
        <v>1</v>
      </c>
      <c r="E33" s="12" t="s">
        <v>31</v>
      </c>
      <c r="F33" s="12"/>
    </row>
    <row r="34" spans="1:6" ht="18.75" x14ac:dyDescent="0.3">
      <c r="A34" s="12"/>
      <c r="B34" s="12"/>
      <c r="C34" s="12" t="s">
        <v>3</v>
      </c>
      <c r="D34" s="24">
        <f>'Журнал учета'!G1</f>
        <v>1</v>
      </c>
      <c r="E34" s="12" t="s">
        <v>31</v>
      </c>
      <c r="F34" s="12"/>
    </row>
    <row r="35" spans="1:6" ht="18.75" x14ac:dyDescent="0.3">
      <c r="A35" s="12"/>
      <c r="B35" s="12"/>
      <c r="C35" s="12"/>
      <c r="D35" s="12"/>
      <c r="E35" s="12"/>
      <c r="F35" s="12"/>
    </row>
    <row r="36" spans="1:6" ht="18.75" x14ac:dyDescent="0.3">
      <c r="A36" s="12" t="s">
        <v>38</v>
      </c>
      <c r="B36" s="12"/>
      <c r="C36" s="12" t="s">
        <v>39</v>
      </c>
      <c r="D36" s="12"/>
      <c r="E36" s="12"/>
      <c r="F36" s="12"/>
    </row>
    <row r="37" spans="1:6" ht="18.75" x14ac:dyDescent="0.3">
      <c r="A37" s="12"/>
      <c r="B37" s="12"/>
      <c r="C37" s="12" t="s">
        <v>2</v>
      </c>
      <c r="D37" s="12"/>
      <c r="E37" s="12"/>
      <c r="F37" s="12"/>
    </row>
    <row r="38" spans="1:6" ht="18.75" x14ac:dyDescent="0.3">
      <c r="A38" s="12"/>
      <c r="B38" s="12"/>
      <c r="C38" s="12" t="s">
        <v>3</v>
      </c>
      <c r="D38" s="12"/>
      <c r="E38" s="12"/>
      <c r="F38" s="12"/>
    </row>
    <row r="39" spans="1:6" ht="18.75" x14ac:dyDescent="0.3">
      <c r="A39" s="12"/>
      <c r="B39" s="12"/>
      <c r="C39" s="12"/>
      <c r="D39" s="12"/>
      <c r="E39" s="12"/>
      <c r="F39" s="12"/>
    </row>
    <row r="40" spans="1:6" ht="18.75" x14ac:dyDescent="0.3">
      <c r="A40" s="12" t="s">
        <v>32</v>
      </c>
      <c r="B40" s="12"/>
      <c r="C40" s="12" t="s">
        <v>2</v>
      </c>
      <c r="D40" s="24">
        <f>'Журнал учета'!S1</f>
        <v>131</v>
      </c>
      <c r="E40" s="12" t="s">
        <v>31</v>
      </c>
      <c r="F40" s="12"/>
    </row>
    <row r="41" spans="1:6" ht="18.75" x14ac:dyDescent="0.3">
      <c r="A41" s="12"/>
      <c r="B41" s="12"/>
      <c r="C41" s="12" t="s">
        <v>3</v>
      </c>
      <c r="D41" s="24">
        <f>'Журнал учета'!T1</f>
        <v>147</v>
      </c>
      <c r="E41" s="12" t="s">
        <v>31</v>
      </c>
      <c r="F41" s="12"/>
    </row>
    <row r="42" spans="1:6" ht="18.75" x14ac:dyDescent="0.3">
      <c r="A42" s="12"/>
      <c r="B42" s="12"/>
      <c r="C42" s="12"/>
      <c r="D42" s="24"/>
      <c r="E42" s="12"/>
      <c r="F42" s="12"/>
    </row>
    <row r="43" spans="1:6" ht="18.75" x14ac:dyDescent="0.3">
      <c r="A43" s="12" t="s">
        <v>33</v>
      </c>
      <c r="B43" s="12"/>
      <c r="C43" s="12" t="s">
        <v>2</v>
      </c>
      <c r="D43" s="24">
        <f>'Журнал учета'!U1</f>
        <v>4600</v>
      </c>
      <c r="E43" s="12" t="s">
        <v>31</v>
      </c>
      <c r="F43" s="12"/>
    </row>
    <row r="44" spans="1:6" ht="18.75" x14ac:dyDescent="0.3">
      <c r="A44" s="12"/>
      <c r="B44" s="12"/>
      <c r="C44" s="12" t="s">
        <v>3</v>
      </c>
      <c r="D44" s="24">
        <f>'Журнал учета'!V1</f>
        <v>6000</v>
      </c>
      <c r="E44" s="12" t="s">
        <v>31</v>
      </c>
      <c r="F44" s="12"/>
    </row>
    <row r="45" spans="1:6" ht="18.75" x14ac:dyDescent="0.3">
      <c r="A45" s="12"/>
      <c r="B45" s="12"/>
      <c r="C45" s="12"/>
      <c r="D45" s="24"/>
      <c r="E45" s="12"/>
      <c r="F45" s="12"/>
    </row>
    <row r="46" spans="1:6" ht="18.75" x14ac:dyDescent="0.3">
      <c r="A46" s="12" t="s">
        <v>35</v>
      </c>
      <c r="B46" s="12"/>
      <c r="C46" s="12" t="s">
        <v>2</v>
      </c>
      <c r="D46" s="24">
        <f>'Журнал учета'!X1</f>
        <v>4469</v>
      </c>
      <c r="E46" s="12" t="s">
        <v>31</v>
      </c>
      <c r="F46" s="12"/>
    </row>
    <row r="47" spans="1:6" ht="18.75" x14ac:dyDescent="0.3">
      <c r="A47" s="12"/>
      <c r="B47" s="12"/>
      <c r="C47" s="12" t="s">
        <v>3</v>
      </c>
      <c r="D47" s="24">
        <f>'Журнал учета'!Y1</f>
        <v>5853</v>
      </c>
      <c r="E47" s="12" t="s">
        <v>31</v>
      </c>
      <c r="F47" s="12"/>
    </row>
  </sheetData>
  <mergeCells count="4">
    <mergeCell ref="A8:G8"/>
    <mergeCell ref="A9:G9"/>
    <mergeCell ref="A10:G10"/>
    <mergeCell ref="B31:F31"/>
  </mergeCells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Журнал учета</vt:lpstr>
      <vt:lpstr>Лист рассмотрения</vt:lpstr>
      <vt:lpstr>'Лист рассмотрения'!Область_печати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Кощеев А. Ю.</dc:creator>
  <cp:lastModifiedBy>Terrano</cp:lastModifiedBy>
  <cp:lastPrinted>2015-09-30T11:12:50Z</cp:lastPrinted>
  <dcterms:created xsi:type="dcterms:W3CDTF">2006-09-28T05:33:49Z</dcterms:created>
  <dcterms:modified xsi:type="dcterms:W3CDTF">2015-09-30T12:00:49Z</dcterms:modified>
</cp:coreProperties>
</file>