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4200"/>
  </bookViews>
  <sheets>
    <sheet name="Лист1" sheetId="1" r:id="rId1"/>
  </sheets>
  <calcPr calcId="14562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Q21" i="1" a="1"/>
  <c r="Q21" i="1" s="1"/>
  <c r="N21" i="1" a="1"/>
  <c r="N21" i="1" s="1"/>
  <c r="N18" i="1" a="1"/>
  <c r="N18" i="1" s="1"/>
  <c r="N15" i="1" a="1"/>
  <c r="N15" i="1" s="1"/>
  <c r="W9" i="1" l="1" a="1"/>
  <c r="W9" i="1" s="1"/>
  <c r="W6" i="1" a="1"/>
  <c r="W6" i="1" s="1"/>
  <c r="W3" i="1" a="1"/>
  <c r="W3" i="1" s="1"/>
  <c r="T9" i="1" a="1"/>
  <c r="T9" i="1" s="1"/>
  <c r="Q9" i="1" a="1"/>
  <c r="Q9" i="1" s="1"/>
  <c r="T6" i="1" a="1"/>
  <c r="T6" i="1" s="1"/>
  <c r="Q6" i="1" a="1"/>
  <c r="Q6" i="1" s="1"/>
  <c r="T3" i="1" a="1"/>
  <c r="T3" i="1" s="1"/>
  <c r="Q3" i="1" a="1"/>
  <c r="Q3" i="1" s="1"/>
  <c r="N3" i="1" a="1"/>
  <c r="N3" i="1" s="1"/>
  <c r="N9" i="1" a="1"/>
  <c r="N9" i="1" s="1"/>
  <c r="N6" i="1" a="1"/>
  <c r="N6" i="1" s="1"/>
  <c r="J8" i="1"/>
  <c r="J9" i="1"/>
  <c r="J10" i="1"/>
  <c r="J11" i="1"/>
  <c r="C3" i="1"/>
  <c r="J4" i="1"/>
  <c r="J5" i="1"/>
  <c r="N17" i="1" s="1"/>
  <c r="J6" i="1"/>
  <c r="J7" i="1"/>
  <c r="J12" i="1"/>
  <c r="J13" i="1"/>
  <c r="J14" i="1"/>
  <c r="J3" i="1"/>
  <c r="T11" i="1" l="1"/>
  <c r="N5" i="1"/>
  <c r="N7" i="1"/>
  <c r="W4" i="1"/>
  <c r="W7" i="1"/>
  <c r="W10" i="1"/>
  <c r="N16" i="1"/>
  <c r="W5" i="1"/>
  <c r="W8" i="1"/>
  <c r="W11" i="1"/>
  <c r="Q22" i="1"/>
  <c r="N19" i="1"/>
  <c r="N23" i="1"/>
  <c r="N22" i="1"/>
  <c r="Q23" i="1"/>
  <c r="N20" i="1"/>
  <c r="N4" i="1"/>
  <c r="N10" i="1"/>
  <c r="T10" i="1"/>
  <c r="T5" i="1"/>
  <c r="T4" i="1"/>
  <c r="T7" i="1"/>
  <c r="T8" i="1"/>
  <c r="Q4" i="1"/>
  <c r="Q5" i="1"/>
  <c r="Q8" i="1"/>
  <c r="Q7" i="1"/>
  <c r="Q10" i="1"/>
  <c r="Q11" i="1"/>
  <c r="N8" i="1"/>
  <c r="N11" i="1"/>
</calcChain>
</file>

<file path=xl/comments1.xml><?xml version="1.0" encoding="utf-8"?>
<comments xmlns="http://schemas.openxmlformats.org/spreadsheetml/2006/main">
  <authors>
    <author>Veremeenko</author>
  </authors>
  <commentList>
    <comment ref="P19" authorId="0">
      <text>
        <r>
          <rPr>
            <sz val="9"/>
            <color indexed="81"/>
            <rFont val="Tahoma"/>
            <family val="2"/>
            <charset val="204"/>
          </rPr>
          <t>ПОЛЕ 6 + ПОЛЕ7 
Тот же формат что и в исходной таблице</t>
        </r>
      </text>
    </comment>
    <comment ref="Q22" authorId="0">
      <text>
        <r>
          <rPr>
            <b/>
            <sz val="9"/>
            <color indexed="81"/>
            <rFont val="Tahoma"/>
            <family val="2"/>
            <charset val="204"/>
          </rPr>
          <t>Veremeenko:</t>
        </r>
        <r>
          <rPr>
            <sz val="9"/>
            <color indexed="81"/>
            <rFont val="Tahoma"/>
            <family val="2"/>
            <charset val="204"/>
          </rPr>
          <t xml:space="preserve">
Тот же формат что и в исходной таблице</t>
        </r>
      </text>
    </comment>
  </commentList>
</comments>
</file>

<file path=xl/sharedStrings.xml><?xml version="1.0" encoding="utf-8"?>
<sst xmlns="http://schemas.openxmlformats.org/spreadsheetml/2006/main" count="269" uniqueCount="51">
  <si>
    <t>ФИО</t>
  </si>
  <si>
    <t>Вид работы</t>
  </si>
  <si>
    <t>Обьем работы</t>
  </si>
  <si>
    <t>Начало</t>
  </si>
  <si>
    <t>Конец</t>
  </si>
  <si>
    <t>Иванов И.И.</t>
  </si>
  <si>
    <t>Петров П.П.</t>
  </si>
  <si>
    <t>Сидоров С.С.</t>
  </si>
  <si>
    <t>Информация о выполненых работах</t>
  </si>
  <si>
    <t>Дисковка</t>
  </si>
  <si>
    <t>Переезд</t>
  </si>
  <si>
    <t xml:space="preserve">Уборка </t>
  </si>
  <si>
    <t>Вспашка</t>
  </si>
  <si>
    <t>Ремонт</t>
  </si>
  <si>
    <t>Заправка</t>
  </si>
  <si>
    <t>Дис</t>
  </si>
  <si>
    <t>Пер</t>
  </si>
  <si>
    <t>Зап</t>
  </si>
  <si>
    <t>Всп</t>
  </si>
  <si>
    <t>Рем</t>
  </si>
  <si>
    <t>Уб</t>
  </si>
  <si>
    <t>Место работы</t>
  </si>
  <si>
    <t>Поле1</t>
  </si>
  <si>
    <t>С поля 1 на поле 2</t>
  </si>
  <si>
    <t>Поле2</t>
  </si>
  <si>
    <t>Поле3</t>
  </si>
  <si>
    <t>С поля3 на поле4</t>
  </si>
  <si>
    <t>Время работы</t>
  </si>
  <si>
    <t>Поле5</t>
  </si>
  <si>
    <t>Сокращения</t>
  </si>
  <si>
    <t>Техническая колонка</t>
  </si>
  <si>
    <t>ФИО Работника</t>
  </si>
  <si>
    <t>Инф-я</t>
  </si>
  <si>
    <t>???</t>
  </si>
  <si>
    <t>…</t>
  </si>
  <si>
    <t>Должно выглядеть</t>
  </si>
  <si>
    <t>-</t>
  </si>
  <si>
    <t>Выглядит сейчас вот так</t>
  </si>
  <si>
    <t>Культивация</t>
  </si>
  <si>
    <t>Поле6</t>
  </si>
  <si>
    <t>Поле7</t>
  </si>
  <si>
    <t>Кул</t>
  </si>
  <si>
    <t>Общий итог</t>
  </si>
  <si>
    <t>Иванов И.И. Итог</t>
  </si>
  <si>
    <t>Петров П.П. Итог</t>
  </si>
  <si>
    <t>Сидоров С.С. Итог</t>
  </si>
  <si>
    <t>15.сен</t>
  </si>
  <si>
    <t>16.сен</t>
  </si>
  <si>
    <t>Значения</t>
  </si>
  <si>
    <t>Сумма Обьем работы</t>
  </si>
  <si>
    <t>Сумма Время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</si>
</sst>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d/mm/yy;@"/>
    <numFmt numFmtId="165" formatCode="dd/mm/yy\ h:mm;@"/>
    <numFmt numFmtId="166" formatCode="0&quot;км.&quot;"/>
    <numFmt numFmtId="167" formatCode="0.00&quot;Га&quot;"/>
    <numFmt numFmtId="168" formatCode="0.0"/>
    <numFmt numFmtId="169" formatCode="h:mm;@"/>
    <numFmt numFmtId="170" formatCode="0&quot;ч.&quot;"/>
    <numFmt numFmtId="171" formatCode="0.0&quot;ч.&quot;"/>
    <numFmt numFmtId="173" formatCode="[h]:mm;;\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0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9" tint="-0.499984740745262"/>
      <name val="Arial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8"/>
      <color theme="5" tint="-0.499984740745262"/>
      <name val="Arial"/>
      <family val="2"/>
      <charset val="204"/>
    </font>
    <font>
      <sz val="11"/>
      <color theme="5" tint="-0.49998474074526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166" fontId="2" fillId="0" borderId="3" xfId="0" applyNumberFormat="1" applyFont="1" applyFill="1" applyBorder="1" applyAlignment="1">
      <alignment shrinkToFit="1"/>
    </xf>
    <xf numFmtId="0" fontId="0" fillId="0" borderId="3" xfId="0" applyFill="1" applyBorder="1"/>
    <xf numFmtId="0" fontId="0" fillId="0" borderId="0" xfId="0" applyFill="1"/>
    <xf numFmtId="165" fontId="2" fillId="0" borderId="3" xfId="0" applyNumberFormat="1" applyFont="1" applyFill="1" applyBorder="1" applyAlignment="1">
      <alignment shrinkToFit="1"/>
    </xf>
    <xf numFmtId="0" fontId="2" fillId="0" borderId="3" xfId="0" applyFont="1" applyFill="1" applyBorder="1" applyAlignment="1">
      <alignment shrinkToFit="1"/>
    </xf>
    <xf numFmtId="167" fontId="2" fillId="0" borderId="3" xfId="0" applyNumberFormat="1" applyFont="1" applyFill="1" applyBorder="1" applyAlignment="1">
      <alignment shrinkToFit="1"/>
    </xf>
    <xf numFmtId="0" fontId="0" fillId="0" borderId="0" xfId="0" applyFill="1" applyAlignment="1"/>
    <xf numFmtId="0" fontId="2" fillId="0" borderId="6" xfId="0" applyFont="1" applyFill="1" applyBorder="1" applyAlignment="1">
      <alignment shrinkToFit="1"/>
    </xf>
    <xf numFmtId="168" fontId="2" fillId="0" borderId="3" xfId="0" applyNumberFormat="1" applyFont="1" applyFill="1" applyBorder="1" applyAlignment="1">
      <alignment shrinkToFit="1"/>
    </xf>
    <xf numFmtId="165" fontId="2" fillId="0" borderId="10" xfId="0" applyNumberFormat="1" applyFont="1" applyFill="1" applyBorder="1" applyAlignment="1">
      <alignment shrinkToFit="1"/>
    </xf>
    <xf numFmtId="0" fontId="0" fillId="0" borderId="0" xfId="0" applyFill="1" applyBorder="1"/>
    <xf numFmtId="168" fontId="2" fillId="2" borderId="3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164" fontId="0" fillId="0" borderId="0" xfId="0" applyNumberFormat="1" applyFill="1"/>
    <xf numFmtId="165" fontId="2" fillId="0" borderId="0" xfId="0" applyNumberFormat="1" applyFont="1" applyFill="1" applyBorder="1" applyAlignment="1">
      <alignment shrinkToFit="1"/>
    </xf>
    <xf numFmtId="169" fontId="2" fillId="0" borderId="3" xfId="0" applyNumberFormat="1" applyFont="1" applyFill="1" applyBorder="1" applyAlignment="1">
      <alignment shrinkToFit="1"/>
    </xf>
    <xf numFmtId="169" fontId="2" fillId="0" borderId="13" xfId="0" applyNumberFormat="1" applyFont="1" applyFill="1" applyBorder="1" applyAlignment="1">
      <alignment shrinkToFit="1"/>
    </xf>
    <xf numFmtId="164" fontId="0" fillId="0" borderId="0" xfId="0" applyNumberFormat="1" applyFill="1" applyBorder="1"/>
    <xf numFmtId="169" fontId="2" fillId="0" borderId="0" xfId="0" applyNumberFormat="1" applyFont="1" applyFill="1" applyBorder="1" applyAlignment="1">
      <alignment shrinkToFi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0" fontId="0" fillId="0" borderId="4" xfId="0" applyFill="1" applyBorder="1"/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2" fillId="0" borderId="16" xfId="0" applyFont="1" applyFill="1" applyBorder="1" applyAlignment="1">
      <alignment shrinkToFit="1"/>
    </xf>
    <xf numFmtId="169" fontId="2" fillId="2" borderId="3" xfId="0" applyNumberFormat="1" applyFont="1" applyFill="1" applyBorder="1" applyAlignment="1">
      <alignment shrinkToFit="1"/>
    </xf>
    <xf numFmtId="169" fontId="2" fillId="0" borderId="4" xfId="0" applyNumberFormat="1" applyFont="1" applyFill="1" applyBorder="1" applyAlignment="1">
      <alignment shrinkToFit="1"/>
    </xf>
    <xf numFmtId="169" fontId="2" fillId="2" borderId="4" xfId="0" applyNumberFormat="1" applyFont="1" applyFill="1" applyBorder="1" applyAlignment="1">
      <alignment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168" fontId="3" fillId="0" borderId="3" xfId="0" applyNumberFormat="1" applyFont="1" applyFill="1" applyBorder="1" applyAlignment="1">
      <alignment horizontal="center" shrinkToFit="1"/>
    </xf>
    <xf numFmtId="168" fontId="3" fillId="0" borderId="1" xfId="0" applyNumberFormat="1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shrinkToFit="1"/>
    </xf>
    <xf numFmtId="168" fontId="3" fillId="2" borderId="3" xfId="0" applyNumberFormat="1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 shrinkToFit="1"/>
    </xf>
    <xf numFmtId="165" fontId="7" fillId="0" borderId="3" xfId="0" applyNumberFormat="1" applyFont="1" applyFill="1" applyBorder="1" applyAlignment="1">
      <alignment shrinkToFit="1"/>
    </xf>
    <xf numFmtId="169" fontId="7" fillId="0" borderId="3" xfId="0" applyNumberFormat="1" applyFont="1" applyFill="1" applyBorder="1" applyAlignment="1">
      <alignment shrinkToFit="1"/>
    </xf>
    <xf numFmtId="0" fontId="7" fillId="0" borderId="3" xfId="0" applyFont="1" applyFill="1" applyBorder="1" applyAlignment="1">
      <alignment shrinkToFit="1"/>
    </xf>
    <xf numFmtId="167" fontId="7" fillId="0" borderId="3" xfId="0" applyNumberFormat="1" applyFont="1" applyFill="1" applyBorder="1" applyAlignment="1">
      <alignment shrinkToFit="1"/>
    </xf>
    <xf numFmtId="0" fontId="8" fillId="0" borderId="3" xfId="0" applyFont="1" applyFill="1" applyBorder="1"/>
    <xf numFmtId="0" fontId="8" fillId="0" borderId="0" xfId="0" applyFont="1" applyFill="1"/>
    <xf numFmtId="164" fontId="8" fillId="0" borderId="3" xfId="0" applyNumberFormat="1" applyFont="1" applyFill="1" applyBorder="1"/>
    <xf numFmtId="166" fontId="7" fillId="0" borderId="3" xfId="0" applyNumberFormat="1" applyFont="1" applyFill="1" applyBorder="1" applyAlignment="1">
      <alignment shrinkToFit="1"/>
    </xf>
    <xf numFmtId="170" fontId="7" fillId="0" borderId="3" xfId="0" applyNumberFormat="1" applyFont="1" applyFill="1" applyBorder="1" applyAlignment="1">
      <alignment shrinkToFit="1"/>
    </xf>
    <xf numFmtId="0" fontId="8" fillId="0" borderId="0" xfId="0" applyFont="1" applyFill="1" applyBorder="1"/>
    <xf numFmtId="165" fontId="9" fillId="0" borderId="3" xfId="0" applyNumberFormat="1" applyFont="1" applyFill="1" applyBorder="1" applyAlignment="1">
      <alignment shrinkToFit="1"/>
    </xf>
    <xf numFmtId="169" fontId="9" fillId="0" borderId="3" xfId="0" applyNumberFormat="1" applyFont="1" applyFill="1" applyBorder="1" applyAlignment="1">
      <alignment shrinkToFit="1"/>
    </xf>
    <xf numFmtId="0" fontId="9" fillId="0" borderId="3" xfId="0" applyFont="1" applyFill="1" applyBorder="1" applyAlignment="1">
      <alignment shrinkToFit="1"/>
    </xf>
    <xf numFmtId="167" fontId="9" fillId="0" borderId="3" xfId="0" applyNumberFormat="1" applyFont="1" applyFill="1" applyBorder="1" applyAlignment="1">
      <alignment shrinkToFit="1"/>
    </xf>
    <xf numFmtId="0" fontId="10" fillId="0" borderId="3" xfId="0" applyFont="1" applyFill="1" applyBorder="1"/>
    <xf numFmtId="0" fontId="10" fillId="0" borderId="0" xfId="0" applyFont="1" applyFill="1" applyBorder="1"/>
    <xf numFmtId="164" fontId="10" fillId="0" borderId="3" xfId="0" applyNumberFormat="1" applyFont="1" applyFill="1" applyBorder="1"/>
    <xf numFmtId="171" fontId="9" fillId="0" borderId="3" xfId="0" applyNumberFormat="1" applyFont="1" applyFill="1" applyBorder="1" applyAlignment="1">
      <alignment shrinkToFit="1"/>
    </xf>
    <xf numFmtId="170" fontId="9" fillId="0" borderId="3" xfId="0" applyNumberFormat="1" applyFont="1" applyFill="1" applyBorder="1" applyAlignment="1">
      <alignment shrinkToFit="1"/>
    </xf>
    <xf numFmtId="164" fontId="0" fillId="0" borderId="3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167" fontId="3" fillId="0" borderId="3" xfId="0" applyNumberFormat="1" applyFont="1" applyFill="1" applyBorder="1" applyAlignment="1">
      <alignment shrinkToFit="1"/>
    </xf>
    <xf numFmtId="166" fontId="3" fillId="0" borderId="3" xfId="0" applyNumberFormat="1" applyFont="1" applyFill="1" applyBorder="1" applyAlignment="1">
      <alignment shrinkToFit="1"/>
    </xf>
    <xf numFmtId="170" fontId="3" fillId="0" borderId="3" xfId="0" applyNumberFormat="1" applyFont="1" applyFill="1" applyBorder="1" applyAlignment="1">
      <alignment shrinkToFit="1"/>
    </xf>
    <xf numFmtId="169" fontId="3" fillId="0" borderId="4" xfId="0" applyNumberFormat="1" applyFont="1" applyFill="1" applyBorder="1" applyAlignment="1">
      <alignment horizontal="center"/>
    </xf>
    <xf numFmtId="171" fontId="3" fillId="0" borderId="3" xfId="0" applyNumberFormat="1" applyFont="1" applyFill="1" applyBorder="1" applyAlignment="1">
      <alignment shrinkToFit="1"/>
    </xf>
    <xf numFmtId="168" fontId="3" fillId="0" borderId="0" xfId="0" applyNumberFormat="1" applyFont="1" applyFill="1" applyBorder="1" applyAlignment="1">
      <alignment horizontal="center" shrinkToFit="1"/>
    </xf>
    <xf numFmtId="168" fontId="2" fillId="2" borderId="3" xfId="0" applyNumberFormat="1" applyFont="1" applyFill="1" applyBorder="1" applyAlignment="1">
      <alignment horizontal="center" shrinkToFit="1"/>
    </xf>
    <xf numFmtId="168" fontId="2" fillId="0" borderId="3" xfId="0" applyNumberFormat="1" applyFont="1" applyFill="1" applyBorder="1" applyAlignment="1">
      <alignment horizontal="center" shrinkToFit="1"/>
    </xf>
    <xf numFmtId="169" fontId="2" fillId="2" borderId="3" xfId="0" applyNumberFormat="1" applyFont="1" applyFill="1" applyBorder="1" applyAlignment="1">
      <alignment horizontal="center" shrinkToFit="1"/>
    </xf>
    <xf numFmtId="169" fontId="2" fillId="0" borderId="3" xfId="0" applyNumberFormat="1" applyFont="1" applyFill="1" applyBorder="1" applyAlignment="1">
      <alignment horizontal="center" shrinkToFit="1"/>
    </xf>
    <xf numFmtId="167" fontId="3" fillId="2" borderId="3" xfId="0" applyNumberFormat="1" applyFont="1" applyFill="1" applyBorder="1" applyAlignment="1">
      <alignment shrinkToFit="1"/>
    </xf>
    <xf numFmtId="171" fontId="3" fillId="0" borderId="3" xfId="0" applyNumberFormat="1" applyFont="1" applyFill="1" applyBorder="1" applyAlignment="1">
      <alignment horizontal="center" shrinkToFit="1"/>
    </xf>
    <xf numFmtId="171" fontId="3" fillId="2" borderId="3" xfId="0" applyNumberFormat="1" applyFont="1" applyFill="1" applyBorder="1" applyAlignment="1">
      <alignment shrinkToFit="1"/>
    </xf>
    <xf numFmtId="169" fontId="2" fillId="0" borderId="4" xfId="0" applyNumberFormat="1" applyFont="1" applyFill="1" applyBorder="1" applyAlignment="1">
      <alignment horizontal="center" shrinkToFit="1"/>
    </xf>
    <xf numFmtId="169" fontId="2" fillId="0" borderId="3" xfId="0" applyNumberFormat="1" applyFont="1" applyFill="1" applyBorder="1" applyAlignment="1">
      <alignment horizontal="right" shrinkToFit="1"/>
    </xf>
    <xf numFmtId="169" fontId="3" fillId="0" borderId="4" xfId="0" applyNumberFormat="1" applyFont="1" applyFill="1" applyBorder="1" applyAlignment="1">
      <alignment horizontal="right"/>
    </xf>
    <xf numFmtId="169" fontId="2" fillId="0" borderId="4" xfId="0" applyNumberFormat="1" applyFont="1" applyFill="1" applyBorder="1" applyAlignment="1">
      <alignment horizontal="right" shrinkToFit="1"/>
    </xf>
    <xf numFmtId="169" fontId="2" fillId="2" borderId="4" xfId="0" applyNumberFormat="1" applyFont="1" applyFill="1" applyBorder="1" applyAlignment="1">
      <alignment horizontal="right" shrinkToFit="1"/>
    </xf>
    <xf numFmtId="169" fontId="3" fillId="2" borderId="4" xfId="0" applyNumberFormat="1" applyFont="1" applyFill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2" fillId="0" borderId="9" xfId="0" applyFont="1" applyFill="1" applyBorder="1" applyAlignment="1">
      <alignment horizontal="left" vertical="center" shrinkToFit="1"/>
    </xf>
    <xf numFmtId="0" fontId="0" fillId="0" borderId="2" xfId="0" applyBorder="1" applyAlignment="1"/>
    <xf numFmtId="0" fontId="0" fillId="0" borderId="7" xfId="0" applyBorder="1" applyAlignment="1"/>
    <xf numFmtId="0" fontId="2" fillId="0" borderId="5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center"/>
    </xf>
    <xf numFmtId="164" fontId="4" fillId="0" borderId="14" xfId="0" applyNumberFormat="1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/>
    </xf>
    <xf numFmtId="0" fontId="0" fillId="0" borderId="18" xfId="0" applyBorder="1" applyAlignment="1"/>
    <xf numFmtId="165" fontId="0" fillId="0" borderId="0" xfId="0" applyNumberFormat="1"/>
    <xf numFmtId="17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280.885405555557" createdVersion="4" refreshedVersion="4" minRefreshableVersion="3" recordCount="12">
  <cacheSource type="worksheet">
    <worksheetSource ref="A2:H14" sheet="Лист1"/>
  </cacheSource>
  <cacheFields count="8">
    <cacheField name="Начало" numFmtId="165">
      <sharedItems containsSemiMixedTypes="0" containsNonDate="0" containsDate="1" containsString="0" minDate="2015-09-15T08:00:00" maxDate="2015-09-16T08:00:00" count="8">
        <d v="2015-09-15T08:00:00"/>
        <d v="2015-09-15T11:00:00"/>
        <d v="2015-09-15T12:00:00"/>
        <d v="2015-09-15T19:00:00"/>
        <d v="2015-09-15T14:00:00"/>
        <d v="2015-09-15T17:00:00"/>
        <d v="2015-09-16T03:30:00"/>
        <d v="2015-09-16T08:00:00"/>
      </sharedItems>
      <fieldGroup base="0">
        <rangePr groupBy="days" startDate="2015-09-15T08:00:00" endDate="2015-09-16T08:00:00"/>
        <groupItems count="368">
          <s v="&lt;15.09.2015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6.09.2015"/>
        </groupItems>
      </fieldGroup>
    </cacheField>
    <cacheField name="Конец" numFmtId="165">
      <sharedItems containsSemiMixedTypes="0" containsNonDate="0" containsDate="1" containsString="0" minDate="2015-09-15T11:00:00" maxDate="2015-09-16T18:00:00"/>
    </cacheField>
    <cacheField name="Время работы" numFmtId="169">
      <sharedItems containsSemiMixedTypes="0" containsNonDate="0" containsDate="1" containsString="0" minDate="1899-12-30T00:30:00" maxDate="1899-12-30T10:00:00" count="9">
        <d v="1899-12-30T03:00:00"/>
        <d v="1899-12-30T01:00:00"/>
        <d v="1899-12-30T07:00:00"/>
        <d v="1899-12-30T06:00:00"/>
        <d v="1899-12-30T02:00:00"/>
        <d v="1899-12-30T09:00:00"/>
        <d v="1899-12-30T00:30:00"/>
        <d v="1899-12-30T04:30:00"/>
        <d v="1899-12-30T10:00:00"/>
      </sharedItems>
    </cacheField>
    <cacheField name="Место работы" numFmtId="165">
      <sharedItems containsBlank="1"/>
    </cacheField>
    <cacheField name="ФИО" numFmtId="0">
      <sharedItems count="3">
        <s v="Иванов И.И."/>
        <s v="Петров П.П."/>
        <s v="Сидоров С.С."/>
      </sharedItems>
    </cacheField>
    <cacheField name="Вид работы" numFmtId="0">
      <sharedItems count="7">
        <s v="Дисковка"/>
        <s v="Переезд"/>
        <s v="Заправка"/>
        <s v="Уборка "/>
        <s v="Культивация"/>
        <s v="Вспашка"/>
        <s v="Ремонт"/>
      </sharedItems>
    </cacheField>
    <cacheField name="Обьем работы" numFmtId="0">
      <sharedItems containsSemiMixedTypes="0" containsString="0" containsNumber="1" minValue="0.5" maxValue="60"/>
    </cacheField>
    <cacheField name="Сокращения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d v="2015-09-15T11:00:00"/>
    <x v="0"/>
    <s v="Поле1"/>
    <x v="0"/>
    <x v="0"/>
    <n v="5.9"/>
    <s v="Дис"/>
  </r>
  <r>
    <x v="1"/>
    <d v="2015-09-15T12:00:00"/>
    <x v="1"/>
    <s v="С поля 1 на поле 2"/>
    <x v="0"/>
    <x v="1"/>
    <n v="16"/>
    <s v="Пер"/>
  </r>
  <r>
    <x v="2"/>
    <d v="2015-09-15T19:00:00"/>
    <x v="2"/>
    <s v="Поле2"/>
    <x v="0"/>
    <x v="0"/>
    <n v="9.8000000000000007"/>
    <s v="Дис"/>
  </r>
  <r>
    <x v="3"/>
    <d v="2015-09-15T20:00:00"/>
    <x v="1"/>
    <m/>
    <x v="0"/>
    <x v="2"/>
    <n v="1"/>
    <s v="Зап"/>
  </r>
  <r>
    <x v="0"/>
    <d v="2015-09-15T14:00:00"/>
    <x v="3"/>
    <s v="Поле3"/>
    <x v="1"/>
    <x v="3"/>
    <n v="10"/>
    <s v="Уб"/>
  </r>
  <r>
    <x v="4"/>
    <d v="2015-09-15T17:00:00"/>
    <x v="0"/>
    <s v="С поля3 на поле4"/>
    <x v="1"/>
    <x v="1"/>
    <n v="60"/>
    <s v="Пер"/>
  </r>
  <r>
    <x v="5"/>
    <d v="2015-09-15T19:00:00"/>
    <x v="4"/>
    <s v="Поле6"/>
    <x v="1"/>
    <x v="4"/>
    <n v="4.5"/>
    <s v="Кул"/>
  </r>
  <r>
    <x v="3"/>
    <d v="2015-09-15T21:00:00"/>
    <x v="4"/>
    <s v="Поле7"/>
    <x v="1"/>
    <x v="4"/>
    <n v="7"/>
    <s v="Кул"/>
  </r>
  <r>
    <x v="0"/>
    <d v="2015-09-15T17:00:00"/>
    <x v="5"/>
    <s v="Поле5"/>
    <x v="2"/>
    <x v="5"/>
    <n v="25"/>
    <s v="Уб"/>
  </r>
  <r>
    <x v="5"/>
    <d v="2015-09-15T17:30:00"/>
    <x v="6"/>
    <m/>
    <x v="2"/>
    <x v="2"/>
    <n v="0.5"/>
    <s v="Всп"/>
  </r>
  <r>
    <x v="6"/>
    <d v="2015-09-16T08:00:00"/>
    <x v="7"/>
    <s v="Поле5"/>
    <x v="2"/>
    <x v="5"/>
    <n v="8"/>
    <s v="Рем"/>
  </r>
  <r>
    <x v="7"/>
    <d v="2015-09-16T18:00:00"/>
    <x v="8"/>
    <m/>
    <x v="2"/>
    <x v="6"/>
    <n v="10"/>
    <s v="Пер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compact="0" compactData="0" multipleFieldFilters="0">
  <location ref="A17:F32" firstHeaderRow="1" firstDataRow="3" firstDataCol="2"/>
  <pivotFields count="8">
    <pivotField axis="axisCol" compact="0" numFmtId="165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compact="0" numFmtId="165" outline="0" showAll="0"/>
    <pivotField dataField="1" compact="0" numFmtId="169" outline="0" showAll="0">
      <items count="10">
        <item x="6"/>
        <item x="1"/>
        <item x="4"/>
        <item x="0"/>
        <item x="7"/>
        <item x="3"/>
        <item x="2"/>
        <item x="5"/>
        <item x="8"/>
        <item t="default"/>
      </items>
    </pivotField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8">
        <item x="5"/>
        <item x="0"/>
        <item x="2"/>
        <item x="4"/>
        <item x="1"/>
        <item x="6"/>
        <item x="3"/>
        <item t="default"/>
      </items>
    </pivotField>
    <pivotField dataField="1" compact="0" outline="0" showAll="0"/>
    <pivotField compact="0" outline="0" showAll="0"/>
  </pivotFields>
  <rowFields count="2">
    <field x="4"/>
    <field x="5"/>
  </rowFields>
  <rowItems count="13">
    <i>
      <x/>
      <x v="1"/>
    </i>
    <i r="1">
      <x v="2"/>
    </i>
    <i r="1">
      <x v="4"/>
    </i>
    <i t="default">
      <x/>
    </i>
    <i>
      <x v="1"/>
      <x v="3"/>
    </i>
    <i r="1">
      <x v="4"/>
    </i>
    <i r="1">
      <x v="6"/>
    </i>
    <i t="default">
      <x v="1"/>
    </i>
    <i>
      <x v="2"/>
      <x/>
    </i>
    <i r="1">
      <x v="2"/>
    </i>
    <i r="1">
      <x v="5"/>
    </i>
    <i t="default">
      <x v="2"/>
    </i>
    <i t="grand">
      <x/>
    </i>
  </rowItems>
  <colFields count="2">
    <field x="0"/>
    <field x="-2"/>
  </colFields>
  <colItems count="4">
    <i>
      <x v="259"/>
      <x/>
    </i>
    <i r="1" i="1">
      <x v="1"/>
    </i>
    <i>
      <x v="260"/>
      <x/>
    </i>
    <i r="1" i="1">
      <x v="1"/>
    </i>
  </colItems>
  <dataFields count="2">
    <dataField name="Сумма Обьем работы" fld="6" baseField="0" baseItem="0"/>
    <dataField name="Сумма Время работы" fld="2" baseField="5" baseItem="1" numFmtId="17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1"/>
  <sheetViews>
    <sheetView tabSelected="1" workbookViewId="0">
      <selection activeCell="A18" sqref="A18"/>
    </sheetView>
  </sheetViews>
  <sheetFormatPr defaultRowHeight="15" x14ac:dyDescent="0.25"/>
  <cols>
    <col min="1" max="1" width="17.28515625" customWidth="1"/>
    <col min="2" max="2" width="14.140625" style="3" customWidth="1"/>
    <col min="3" max="3" width="21.7109375" style="3" bestFit="1" customWidth="1"/>
    <col min="4" max="4" width="21.42578125" style="3" bestFit="1" customWidth="1"/>
    <col min="5" max="5" width="21.7109375" style="3" bestFit="1" customWidth="1"/>
    <col min="6" max="6" width="21.42578125" style="3" bestFit="1" customWidth="1"/>
    <col min="7" max="7" width="34.85546875" style="3" customWidth="1"/>
    <col min="8" max="8" width="34.5703125" style="3" customWidth="1"/>
    <col min="9" max="9" width="13.28515625" style="3" customWidth="1"/>
    <col min="10" max="10" width="13.28515625" style="15" customWidth="1"/>
    <col min="11" max="11" width="11.85546875" style="15" customWidth="1"/>
    <col min="12" max="12" width="13.5703125" style="7" bestFit="1" customWidth="1"/>
    <col min="13" max="13" width="14.140625" style="3" bestFit="1" customWidth="1"/>
    <col min="14" max="15" width="8" style="3" bestFit="1" customWidth="1"/>
    <col min="16" max="16" width="10.7109375" style="3" bestFit="1" customWidth="1"/>
    <col min="17" max="17" width="7.28515625" style="3" bestFit="1" customWidth="1"/>
    <col min="18" max="18" width="6.42578125" style="3" bestFit="1" customWidth="1"/>
    <col min="19" max="19" width="3.28515625" style="3" customWidth="1"/>
    <col min="20" max="20" width="4.42578125" style="3" bestFit="1" customWidth="1"/>
    <col min="21" max="22" width="3.5703125" style="3" bestFit="1" customWidth="1"/>
    <col min="23" max="23" width="4.42578125" style="3" bestFit="1" customWidth="1"/>
    <col min="24" max="25" width="3.5703125" style="3" bestFit="1" customWidth="1"/>
    <col min="26" max="16384" width="9.140625" style="3"/>
  </cols>
  <sheetData>
    <row r="1" spans="1:27" ht="15.75" thickBot="1" x14ac:dyDescent="0.3">
      <c r="A1" s="91" t="s">
        <v>8</v>
      </c>
      <c r="B1" s="91"/>
      <c r="C1" s="91"/>
      <c r="D1" s="91"/>
      <c r="E1" s="91"/>
      <c r="F1" s="91"/>
      <c r="G1" s="91"/>
      <c r="H1" s="91"/>
      <c r="I1" s="64"/>
      <c r="J1" s="65"/>
      <c r="K1" s="65"/>
      <c r="L1" s="97" t="s">
        <v>37</v>
      </c>
      <c r="M1" s="97"/>
      <c r="N1" s="97"/>
      <c r="O1" s="97"/>
      <c r="P1" s="97"/>
      <c r="Q1" s="97"/>
      <c r="R1" s="97"/>
      <c r="S1" s="97"/>
      <c r="T1" s="97"/>
      <c r="U1" s="97"/>
      <c r="V1" s="97"/>
      <c r="W1" s="98"/>
      <c r="X1" s="98"/>
      <c r="Y1" s="98"/>
    </row>
    <row r="2" spans="1:27" s="22" customFormat="1" ht="29.25" customHeight="1" thickBot="1" x14ac:dyDescent="0.3">
      <c r="A2" s="21" t="s">
        <v>3</v>
      </c>
      <c r="B2" s="21" t="s">
        <v>4</v>
      </c>
      <c r="C2" s="21" t="s">
        <v>27</v>
      </c>
      <c r="D2" s="21" t="s">
        <v>21</v>
      </c>
      <c r="E2" s="21" t="s">
        <v>0</v>
      </c>
      <c r="F2" s="21" t="s">
        <v>1</v>
      </c>
      <c r="G2" s="21" t="s">
        <v>2</v>
      </c>
      <c r="H2" s="21" t="s">
        <v>29</v>
      </c>
      <c r="J2" s="23" t="s">
        <v>30</v>
      </c>
      <c r="K2" s="24"/>
      <c r="L2" s="26" t="s">
        <v>31</v>
      </c>
      <c r="M2" s="27" t="s">
        <v>32</v>
      </c>
      <c r="N2" s="92">
        <v>42262</v>
      </c>
      <c r="O2" s="93"/>
      <c r="P2" s="93"/>
      <c r="Q2" s="95">
        <v>42263</v>
      </c>
      <c r="R2" s="96"/>
      <c r="S2" s="96"/>
      <c r="T2" s="92" t="s">
        <v>34</v>
      </c>
      <c r="U2" s="93"/>
      <c r="V2" s="94"/>
      <c r="W2" s="92">
        <v>42277</v>
      </c>
      <c r="X2" s="93"/>
      <c r="Y2" s="94"/>
    </row>
    <row r="3" spans="1:27" x14ac:dyDescent="0.25">
      <c r="A3" s="44">
        <v>42262.333333333336</v>
      </c>
      <c r="B3" s="44">
        <v>42262.458333333336</v>
      </c>
      <c r="C3" s="45">
        <f>B3-A3</f>
        <v>0.125</v>
      </c>
      <c r="D3" s="44" t="s">
        <v>22</v>
      </c>
      <c r="E3" s="46" t="s">
        <v>5</v>
      </c>
      <c r="F3" s="46" t="s">
        <v>9</v>
      </c>
      <c r="G3" s="47">
        <v>5.9</v>
      </c>
      <c r="H3" s="48" t="s">
        <v>15</v>
      </c>
      <c r="I3" s="49"/>
      <c r="J3" s="50" t="str">
        <f t="shared" ref="J3:J14" si="0">CONCATENATE(INT(A3),E3,F3)</f>
        <v>42262Иванов И.И.Дисковка</v>
      </c>
      <c r="L3" s="90" t="s">
        <v>5</v>
      </c>
      <c r="M3" s="8" t="s">
        <v>1</v>
      </c>
      <c r="N3" s="13" t="str">
        <f t="array" ref="N3">INDEX($A:$H,MATCH(N$2&amp;$L3,INT($A:$A)&amp;$E:$E,0),6)</f>
        <v>Дисковка</v>
      </c>
      <c r="O3" s="32" t="s">
        <v>33</v>
      </c>
      <c r="P3" s="32" t="s">
        <v>33</v>
      </c>
      <c r="Q3" s="14" t="e">
        <f t="array" ref="Q3">INDEX($A:$H,MATCH(Q$2&amp;$L3,INT($A:$A)&amp;$E:$E,0),6)</f>
        <v>#N/A</v>
      </c>
      <c r="R3" s="40" t="s">
        <v>33</v>
      </c>
      <c r="S3" s="40" t="s">
        <v>33</v>
      </c>
      <c r="T3" s="13" t="e">
        <f t="array" ref="T3">INDEX($A:$H,MATCH(T$2&amp;$L3,INT($A:$A)&amp;$E:$E,0),6)</f>
        <v>#N/A</v>
      </c>
      <c r="U3" s="32" t="s">
        <v>33</v>
      </c>
      <c r="V3" s="33" t="s">
        <v>33</v>
      </c>
      <c r="W3" s="13" t="e">
        <f t="array" ref="W3">INDEX($A:$H,MATCH(W$2&amp;$L3,INT($A:$A)&amp;$E:$E,0),6)</f>
        <v>#N/A</v>
      </c>
      <c r="X3" s="32" t="s">
        <v>33</v>
      </c>
      <c r="Y3" s="33" t="s">
        <v>33</v>
      </c>
    </row>
    <row r="4" spans="1:27" x14ac:dyDescent="0.25">
      <c r="A4" s="44">
        <v>42262.458333333336</v>
      </c>
      <c r="B4" s="44">
        <v>42262.5</v>
      </c>
      <c r="C4" s="45">
        <f t="shared" ref="C4:C14" si="1">B4-A4</f>
        <v>4.1666666664241347E-2</v>
      </c>
      <c r="D4" s="44" t="s">
        <v>23</v>
      </c>
      <c r="E4" s="46" t="s">
        <v>5</v>
      </c>
      <c r="F4" s="46" t="s">
        <v>10</v>
      </c>
      <c r="G4" s="51">
        <v>16</v>
      </c>
      <c r="H4" s="48" t="s">
        <v>16</v>
      </c>
      <c r="I4" s="49"/>
      <c r="J4" s="50" t="str">
        <f t="shared" si="0"/>
        <v>42262Иванов И.И.Переезд</v>
      </c>
      <c r="L4" s="88"/>
      <c r="M4" s="9" t="s">
        <v>2</v>
      </c>
      <c r="N4" s="9">
        <f>SUMIFS($G:$G,$J:$J,CONCATENATE(N$2,$L3,N3))</f>
        <v>15.700000000000001</v>
      </c>
      <c r="O4" s="34" t="s">
        <v>33</v>
      </c>
      <c r="P4" s="34" t="s">
        <v>33</v>
      </c>
      <c r="Q4" s="12">
        <f>SUMIFS($G:$G,$J:$J,CONCATENATE(Q$2,$L3,Q3))</f>
        <v>0</v>
      </c>
      <c r="R4" s="41" t="s">
        <v>33</v>
      </c>
      <c r="S4" s="41" t="s">
        <v>33</v>
      </c>
      <c r="T4" s="9">
        <f>SUMIFS($G:$G,$J:$J,CONCATENATE(T$2,$L3,T3))</f>
        <v>0</v>
      </c>
      <c r="U4" s="34" t="s">
        <v>33</v>
      </c>
      <c r="V4" s="35" t="s">
        <v>33</v>
      </c>
      <c r="W4" s="9">
        <f>SUMIFS($G:$G,$J:$J,CONCATENATE(W$2,$L3,W3))</f>
        <v>0</v>
      </c>
      <c r="X4" s="34" t="s">
        <v>33</v>
      </c>
      <c r="Y4" s="35" t="s">
        <v>33</v>
      </c>
    </row>
    <row r="5" spans="1:27" ht="15.75" thickBot="1" x14ac:dyDescent="0.3">
      <c r="A5" s="44">
        <v>42262.5</v>
      </c>
      <c r="B5" s="44">
        <v>42262.791666666664</v>
      </c>
      <c r="C5" s="45">
        <f t="shared" si="1"/>
        <v>0.29166666666424135</v>
      </c>
      <c r="D5" s="44" t="s">
        <v>24</v>
      </c>
      <c r="E5" s="46" t="s">
        <v>5</v>
      </c>
      <c r="F5" s="46" t="s">
        <v>9</v>
      </c>
      <c r="G5" s="47">
        <v>9.8000000000000007</v>
      </c>
      <c r="H5" s="48" t="s">
        <v>15</v>
      </c>
      <c r="I5" s="49"/>
      <c r="J5" s="50" t="str">
        <f t="shared" si="0"/>
        <v>42262Иванов И.И.Дисковка</v>
      </c>
      <c r="L5" s="89"/>
      <c r="M5" s="25" t="s">
        <v>27</v>
      </c>
      <c r="N5" s="17">
        <f>SUMIFS($C:$C,$J:$J,CONCATENATE(N$2,$L3,N3))</f>
        <v>0.41666666666424135</v>
      </c>
      <c r="O5" s="38" t="s">
        <v>33</v>
      </c>
      <c r="P5" s="38" t="s">
        <v>33</v>
      </c>
      <c r="Q5" s="29">
        <f>SUMIFS($C:$C,$J:$J,CONCATENATE(Q$2,$L3,Q3))</f>
        <v>0</v>
      </c>
      <c r="R5" s="42" t="s">
        <v>33</v>
      </c>
      <c r="S5" s="42" t="s">
        <v>33</v>
      </c>
      <c r="T5" s="17">
        <f>SUMIFS($C:$C,$J:$J,CONCATENATE(T$2,$L3,T3))</f>
        <v>0</v>
      </c>
      <c r="U5" s="38" t="s">
        <v>33</v>
      </c>
      <c r="V5" s="39" t="s">
        <v>33</v>
      </c>
      <c r="W5" s="17">
        <f>SUMIFS($C:$C,$J:$J,CONCATENATE(W$2,$L3,W3))</f>
        <v>0</v>
      </c>
      <c r="X5" s="38" t="s">
        <v>33</v>
      </c>
      <c r="Y5" s="39" t="s">
        <v>33</v>
      </c>
    </row>
    <row r="6" spans="1:27" x14ac:dyDescent="0.25">
      <c r="A6" s="44">
        <v>42262.791666666664</v>
      </c>
      <c r="B6" s="44">
        <v>42262.833333333336</v>
      </c>
      <c r="C6" s="45">
        <f t="shared" si="1"/>
        <v>4.1666666671517305E-2</v>
      </c>
      <c r="D6" s="44"/>
      <c r="E6" s="46" t="s">
        <v>5</v>
      </c>
      <c r="F6" s="46" t="s">
        <v>14</v>
      </c>
      <c r="G6" s="52">
        <v>1</v>
      </c>
      <c r="H6" s="48" t="s">
        <v>17</v>
      </c>
      <c r="I6" s="53"/>
      <c r="J6" s="50" t="str">
        <f t="shared" si="0"/>
        <v>42262Иванов И.И.Заправка</v>
      </c>
      <c r="L6" s="90" t="s">
        <v>6</v>
      </c>
      <c r="M6" s="8" t="s">
        <v>1</v>
      </c>
      <c r="N6" s="13" t="str">
        <f t="array" ref="N6">INDEX($A:$H,MATCH(N$2&amp;$L6,INT($A:$A)&amp;$E:$E,0),6)</f>
        <v xml:space="preserve">Уборка </v>
      </c>
      <c r="O6" s="32" t="s">
        <v>33</v>
      </c>
      <c r="P6" s="32" t="s">
        <v>33</v>
      </c>
      <c r="Q6" s="14" t="e">
        <f t="array" ref="Q6">INDEX($A:$H,MATCH(Q$2&amp;$L6,INT($A:$A)&amp;$E:$E,0),6)</f>
        <v>#N/A</v>
      </c>
      <c r="R6" s="40" t="s">
        <v>33</v>
      </c>
      <c r="S6" s="40" t="s">
        <v>33</v>
      </c>
      <c r="T6" s="13" t="e">
        <f t="array" ref="T6">INDEX($A:$H,MATCH(T$2&amp;$L6,INT($A:$A)&amp;$E:$E,0),6)</f>
        <v>#N/A</v>
      </c>
      <c r="U6" s="32" t="s">
        <v>33</v>
      </c>
      <c r="V6" s="33" t="s">
        <v>33</v>
      </c>
      <c r="W6" s="13" t="e">
        <f t="array" ref="W6">INDEX($A:$H,MATCH(W$2&amp;$L6,INT($A:$A)&amp;$E:$E,0),6)</f>
        <v>#N/A</v>
      </c>
      <c r="X6" s="32" t="s">
        <v>33</v>
      </c>
      <c r="Y6" s="33" t="s">
        <v>33</v>
      </c>
    </row>
    <row r="7" spans="1:27" x14ac:dyDescent="0.25">
      <c r="A7" s="4">
        <v>42262.333333333336</v>
      </c>
      <c r="B7" s="4">
        <v>42262.583333333336</v>
      </c>
      <c r="C7" s="17">
        <f t="shared" si="1"/>
        <v>0.25</v>
      </c>
      <c r="D7" s="4" t="s">
        <v>25</v>
      </c>
      <c r="E7" s="5" t="s">
        <v>6</v>
      </c>
      <c r="F7" s="5" t="s">
        <v>11</v>
      </c>
      <c r="G7" s="6">
        <v>10</v>
      </c>
      <c r="H7" s="2" t="s">
        <v>20</v>
      </c>
      <c r="I7" s="11"/>
      <c r="J7" s="63" t="str">
        <f t="shared" si="0"/>
        <v xml:space="preserve">42262Петров П.П.Уборка </v>
      </c>
      <c r="L7" s="88"/>
      <c r="M7" s="9" t="s">
        <v>2</v>
      </c>
      <c r="N7" s="9">
        <f>SUMIFS(G:G,J:J,CONCATENATE(N$2,$L6,N6))</f>
        <v>10</v>
      </c>
      <c r="O7" s="34" t="s">
        <v>33</v>
      </c>
      <c r="P7" s="34" t="s">
        <v>33</v>
      </c>
      <c r="Q7" s="12">
        <f>SUMIFS($G:$G,$J:$J,CONCATENATE(Q$2,$L6,Q6))</f>
        <v>0</v>
      </c>
      <c r="R7" s="41" t="s">
        <v>33</v>
      </c>
      <c r="S7" s="41" t="s">
        <v>33</v>
      </c>
      <c r="T7" s="9">
        <f>SUMIFS($G:$G,$J:$J,CONCATENATE(T$2,$L6,T6))</f>
        <v>0</v>
      </c>
      <c r="U7" s="34" t="s">
        <v>33</v>
      </c>
      <c r="V7" s="35" t="s">
        <v>33</v>
      </c>
      <c r="W7" s="9">
        <f>SUMIFS($G:$G,$J:$J,CONCATENATE(W$2,$L6,W6))</f>
        <v>0</v>
      </c>
      <c r="X7" s="34" t="s">
        <v>33</v>
      </c>
      <c r="Y7" s="35" t="s">
        <v>33</v>
      </c>
    </row>
    <row r="8" spans="1:27" ht="15" customHeight="1" thickBot="1" x14ac:dyDescent="0.3">
      <c r="A8" s="4">
        <v>42262.583333333336</v>
      </c>
      <c r="B8" s="4">
        <v>42262.708333333336</v>
      </c>
      <c r="C8" s="17">
        <f t="shared" si="1"/>
        <v>0.125</v>
      </c>
      <c r="D8" s="10" t="s">
        <v>26</v>
      </c>
      <c r="E8" s="5" t="s">
        <v>6</v>
      </c>
      <c r="F8" s="5" t="s">
        <v>10</v>
      </c>
      <c r="G8" s="1">
        <v>60</v>
      </c>
      <c r="H8" s="2" t="s">
        <v>16</v>
      </c>
      <c r="J8" s="63" t="str">
        <f t="shared" si="0"/>
        <v>42262Петров П.П.Переезд</v>
      </c>
      <c r="L8" s="89"/>
      <c r="M8" s="25" t="s">
        <v>27</v>
      </c>
      <c r="N8" s="18">
        <f>SUMIFS($C:$C,$J:$J,CONCATENATE(N$2,$L6,N6))</f>
        <v>0.25</v>
      </c>
      <c r="O8" s="38" t="s">
        <v>33</v>
      </c>
      <c r="P8" s="38" t="s">
        <v>33</v>
      </c>
      <c r="Q8" s="29">
        <f>SUMIFS($C:$C,$J:$J,CONCATENATE(Q$2,$L6,Q6))</f>
        <v>0</v>
      </c>
      <c r="R8" s="42" t="s">
        <v>33</v>
      </c>
      <c r="S8" s="42" t="s">
        <v>33</v>
      </c>
      <c r="T8" s="17">
        <f>SUMIFS($C:$C,$J:$J,CONCATENATE(T$2,$L6,T6))</f>
        <v>0</v>
      </c>
      <c r="U8" s="38" t="s">
        <v>33</v>
      </c>
      <c r="V8" s="39" t="s">
        <v>33</v>
      </c>
      <c r="W8" s="17">
        <f>SUMIFS($C:$C,$J:$J,CONCATENATE(W$2,$L6,W6))</f>
        <v>0</v>
      </c>
      <c r="X8" s="38" t="s">
        <v>33</v>
      </c>
      <c r="Y8" s="39" t="s">
        <v>33</v>
      </c>
    </row>
    <row r="9" spans="1:27" x14ac:dyDescent="0.25">
      <c r="A9" s="4">
        <v>42262.708333333336</v>
      </c>
      <c r="B9" s="4">
        <v>42262.791666666664</v>
      </c>
      <c r="C9" s="17">
        <f t="shared" si="1"/>
        <v>8.3333333328482695E-2</v>
      </c>
      <c r="D9" s="4" t="s">
        <v>39</v>
      </c>
      <c r="E9" s="5" t="s">
        <v>6</v>
      </c>
      <c r="F9" s="5" t="s">
        <v>38</v>
      </c>
      <c r="G9" s="6">
        <v>4.5</v>
      </c>
      <c r="H9" s="2" t="s">
        <v>41</v>
      </c>
      <c r="I9" s="11"/>
      <c r="J9" s="63" t="str">
        <f t="shared" si="0"/>
        <v>42262Петров П.П.Культивация</v>
      </c>
      <c r="L9" s="87" t="s">
        <v>7</v>
      </c>
      <c r="M9" s="28" t="s">
        <v>1</v>
      </c>
      <c r="N9" s="13" t="str">
        <f t="array" ref="N9">INDEX($A:$H,MATCH(N$2&amp;$L9,INT($A:$A)&amp;$E:$E,0),6)</f>
        <v>Вспашка</v>
      </c>
      <c r="O9" s="36" t="s">
        <v>33</v>
      </c>
      <c r="P9" s="36" t="s">
        <v>33</v>
      </c>
      <c r="Q9" s="14" t="str">
        <f t="array" ref="Q9">INDEX($A:$H,MATCH(Q$2&amp;$L9,INT($A:$A)&amp;$E:$E,0),6)</f>
        <v>Вспашка</v>
      </c>
      <c r="R9" s="43" t="s">
        <v>33</v>
      </c>
      <c r="S9" s="43" t="s">
        <v>33</v>
      </c>
      <c r="T9" s="13" t="e">
        <f t="array" ref="T9">INDEX($A:$H,MATCH(T$2&amp;$L9,INT($A:$A)&amp;$E:$E,0),6)</f>
        <v>#N/A</v>
      </c>
      <c r="U9" s="36" t="s">
        <v>33</v>
      </c>
      <c r="V9" s="37" t="s">
        <v>33</v>
      </c>
      <c r="W9" s="13" t="e">
        <f t="array" ref="W9">INDEX($A:$H,MATCH(W$2&amp;$L9,INT($A:$A)&amp;$E:$E,0),6)</f>
        <v>#N/A</v>
      </c>
      <c r="X9" s="36" t="s">
        <v>33</v>
      </c>
      <c r="Y9" s="37" t="s">
        <v>33</v>
      </c>
    </row>
    <row r="10" spans="1:27" x14ac:dyDescent="0.25">
      <c r="A10" s="4">
        <v>42262.791666666664</v>
      </c>
      <c r="B10" s="4">
        <v>42262.875</v>
      </c>
      <c r="C10" s="17">
        <f t="shared" si="1"/>
        <v>8.3333333335758653E-2</v>
      </c>
      <c r="D10" s="10" t="s">
        <v>40</v>
      </c>
      <c r="E10" s="5" t="s">
        <v>6</v>
      </c>
      <c r="F10" s="5" t="s">
        <v>38</v>
      </c>
      <c r="G10" s="6">
        <v>7</v>
      </c>
      <c r="H10" s="2" t="s">
        <v>41</v>
      </c>
      <c r="I10" s="11"/>
      <c r="J10" s="63" t="str">
        <f t="shared" si="0"/>
        <v>42262Петров П.П.Культивация</v>
      </c>
      <c r="L10" s="88"/>
      <c r="M10" s="9" t="s">
        <v>2</v>
      </c>
      <c r="N10" s="9">
        <f>SUMIFS(G:G,J:J,CONCATENATE(N$2,$L9,N9))</f>
        <v>25</v>
      </c>
      <c r="O10" s="34" t="s">
        <v>33</v>
      </c>
      <c r="P10" s="34" t="s">
        <v>33</v>
      </c>
      <c r="Q10" s="12">
        <f>SUMIFS($G:$G,$J:$J,CONCATENATE(Q$2,$L9,Q9))</f>
        <v>8</v>
      </c>
      <c r="R10" s="41" t="s">
        <v>33</v>
      </c>
      <c r="S10" s="41" t="s">
        <v>33</v>
      </c>
      <c r="T10" s="9">
        <f>SUMIFS($G:$G,$J:$J,CONCATENATE(T$2,$L9,T9))</f>
        <v>0</v>
      </c>
      <c r="U10" s="34" t="s">
        <v>33</v>
      </c>
      <c r="V10" s="35" t="s">
        <v>33</v>
      </c>
      <c r="W10" s="9">
        <f>SUMIFS($G:$G,$J:$J,CONCATENATE(W$2,$L9,W9))</f>
        <v>0</v>
      </c>
      <c r="X10" s="34" t="s">
        <v>33</v>
      </c>
      <c r="Y10" s="35" t="s">
        <v>33</v>
      </c>
    </row>
    <row r="11" spans="1:27" ht="15.75" thickBot="1" x14ac:dyDescent="0.3">
      <c r="A11" s="54">
        <v>42262.333333333336</v>
      </c>
      <c r="B11" s="54">
        <v>42262.708333333336</v>
      </c>
      <c r="C11" s="55">
        <f t="shared" si="1"/>
        <v>0.375</v>
      </c>
      <c r="D11" s="54" t="s">
        <v>28</v>
      </c>
      <c r="E11" s="56" t="s">
        <v>7</v>
      </c>
      <c r="F11" s="56" t="s">
        <v>12</v>
      </c>
      <c r="G11" s="57">
        <v>25</v>
      </c>
      <c r="H11" s="58" t="s">
        <v>20</v>
      </c>
      <c r="I11" s="59"/>
      <c r="J11" s="60" t="str">
        <f t="shared" si="0"/>
        <v>42262Сидоров С.С.Вспашка</v>
      </c>
      <c r="L11" s="89"/>
      <c r="M11" s="25" t="s">
        <v>27</v>
      </c>
      <c r="N11" s="30">
        <f>SUMIFS($C:$C,$J:$J,CONCATENATE(N$2,$L9,N9))</f>
        <v>0.375</v>
      </c>
      <c r="O11" s="38" t="s">
        <v>33</v>
      </c>
      <c r="P11" s="38" t="s">
        <v>33</v>
      </c>
      <c r="Q11" s="31">
        <f>SUMIFS($C:$C,$J:$J,CONCATENATE(Q$2,$L9,Q9))</f>
        <v>0.1875</v>
      </c>
      <c r="R11" s="42" t="s">
        <v>33</v>
      </c>
      <c r="S11" s="42" t="s">
        <v>33</v>
      </c>
      <c r="T11" s="30">
        <f>SUMIFS($C:$C,$J:$J,CONCATENATE(T$2,$L9,T9))</f>
        <v>0</v>
      </c>
      <c r="U11" s="38" t="s">
        <v>33</v>
      </c>
      <c r="V11" s="39" t="s">
        <v>33</v>
      </c>
      <c r="W11" s="30">
        <f>SUMIFS($C:$C,$J:$J,CONCATENATE(W$2,$L9,W9))</f>
        <v>0</v>
      </c>
      <c r="X11" s="38" t="s">
        <v>33</v>
      </c>
      <c r="Y11" s="39" t="s">
        <v>33</v>
      </c>
    </row>
    <row r="12" spans="1:27" x14ac:dyDescent="0.25">
      <c r="A12" s="54">
        <v>42262.708333333336</v>
      </c>
      <c r="B12" s="54">
        <v>42262.729166666664</v>
      </c>
      <c r="C12" s="55">
        <f t="shared" si="1"/>
        <v>2.0833333328482695E-2</v>
      </c>
      <c r="D12" s="54"/>
      <c r="E12" s="56" t="s">
        <v>7</v>
      </c>
      <c r="F12" s="56" t="s">
        <v>14</v>
      </c>
      <c r="G12" s="61">
        <v>0.5</v>
      </c>
      <c r="H12" s="58" t="s">
        <v>18</v>
      </c>
      <c r="I12" s="59"/>
      <c r="J12" s="60" t="str">
        <f t="shared" si="0"/>
        <v>42262Сидоров С.С.Заправка</v>
      </c>
    </row>
    <row r="13" spans="1:27" ht="15" customHeight="1" thickBot="1" x14ac:dyDescent="0.3">
      <c r="A13" s="54">
        <v>42263.145833333336</v>
      </c>
      <c r="B13" s="54">
        <v>42263.333333333336</v>
      </c>
      <c r="C13" s="55">
        <f t="shared" si="1"/>
        <v>0.1875</v>
      </c>
      <c r="D13" s="54" t="s">
        <v>28</v>
      </c>
      <c r="E13" s="56" t="s">
        <v>7</v>
      </c>
      <c r="F13" s="56" t="s">
        <v>12</v>
      </c>
      <c r="G13" s="62">
        <v>8</v>
      </c>
      <c r="H13" s="58" t="s">
        <v>19</v>
      </c>
      <c r="I13" s="59"/>
      <c r="J13" s="60" t="str">
        <f t="shared" si="0"/>
        <v>42263Сидоров С.С.Вспашка</v>
      </c>
      <c r="L13" s="97" t="s">
        <v>35</v>
      </c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8"/>
      <c r="X13" s="98"/>
      <c r="Y13" s="98"/>
    </row>
    <row r="14" spans="1:27" ht="15.75" thickBot="1" x14ac:dyDescent="0.3">
      <c r="A14" s="54">
        <v>42263.333333333336</v>
      </c>
      <c r="B14" s="54">
        <v>42263.75</v>
      </c>
      <c r="C14" s="55">
        <f t="shared" si="1"/>
        <v>0.41666666666424135</v>
      </c>
      <c r="D14" s="54"/>
      <c r="E14" s="56" t="s">
        <v>7</v>
      </c>
      <c r="F14" s="56" t="s">
        <v>13</v>
      </c>
      <c r="G14" s="61">
        <v>10</v>
      </c>
      <c r="H14" s="58" t="s">
        <v>16</v>
      </c>
      <c r="I14" s="59"/>
      <c r="J14" s="60" t="str">
        <f t="shared" si="0"/>
        <v>42263Сидоров С.С.Ремонт</v>
      </c>
      <c r="L14" s="26" t="s">
        <v>31</v>
      </c>
      <c r="M14" s="27" t="s">
        <v>32</v>
      </c>
      <c r="N14" s="92">
        <v>42262</v>
      </c>
      <c r="O14" s="93"/>
      <c r="P14" s="93"/>
      <c r="Q14" s="95">
        <v>42263</v>
      </c>
      <c r="R14" s="96"/>
      <c r="S14" s="96"/>
      <c r="T14" s="92" t="s">
        <v>34</v>
      </c>
      <c r="U14" s="93"/>
      <c r="V14" s="94"/>
      <c r="W14" s="92">
        <v>42277</v>
      </c>
      <c r="X14" s="93"/>
      <c r="Y14" s="94"/>
    </row>
    <row r="15" spans="1:27" x14ac:dyDescent="0.25">
      <c r="B15" s="16"/>
      <c r="C15" s="11"/>
      <c r="D15" s="20"/>
      <c r="E15" s="11"/>
      <c r="F15" s="11"/>
      <c r="J15" s="19"/>
      <c r="K15" s="19"/>
      <c r="L15" s="90" t="s">
        <v>5</v>
      </c>
      <c r="M15" s="8" t="s">
        <v>1</v>
      </c>
      <c r="N15" s="13" t="str">
        <f t="array" ref="N15">INDEX($A:$H,MATCH(N$2&amp;$L15,INT($A:$A)&amp;$E:$E,0),6)</f>
        <v>Дисковка</v>
      </c>
      <c r="O15" s="32" t="s">
        <v>10</v>
      </c>
      <c r="P15" s="32" t="s">
        <v>14</v>
      </c>
      <c r="Q15" s="14" t="s">
        <v>36</v>
      </c>
      <c r="R15" s="40" t="s">
        <v>36</v>
      </c>
      <c r="S15" s="40" t="s">
        <v>36</v>
      </c>
      <c r="T15" s="13" t="s">
        <v>36</v>
      </c>
      <c r="U15" s="32" t="s">
        <v>36</v>
      </c>
      <c r="V15" s="33" t="s">
        <v>36</v>
      </c>
      <c r="W15" s="13" t="s">
        <v>36</v>
      </c>
      <c r="X15" s="32" t="s">
        <v>36</v>
      </c>
      <c r="Y15" s="33" t="s">
        <v>36</v>
      </c>
    </row>
    <row r="16" spans="1:27" x14ac:dyDescent="0.25">
      <c r="B16" s="16"/>
      <c r="C16" s="11"/>
      <c r="D16" s="20"/>
      <c r="E16" s="11"/>
      <c r="F16" s="11"/>
      <c r="J16" s="19"/>
      <c r="K16" s="19"/>
      <c r="L16" s="88"/>
      <c r="M16" s="9" t="s">
        <v>2</v>
      </c>
      <c r="N16" s="66">
        <f>SUMIFS($G:$G,$J:$J,CONCATENATE(N$2,$L15,N15))</f>
        <v>15.700000000000001</v>
      </c>
      <c r="O16" s="67">
        <v>16</v>
      </c>
      <c r="P16" s="68">
        <v>1</v>
      </c>
      <c r="Q16" s="72" t="s">
        <v>36</v>
      </c>
      <c r="R16" s="41" t="s">
        <v>36</v>
      </c>
      <c r="S16" s="41" t="s">
        <v>36</v>
      </c>
      <c r="T16" s="73" t="s">
        <v>36</v>
      </c>
      <c r="U16" s="34" t="s">
        <v>36</v>
      </c>
      <c r="V16" s="35" t="s">
        <v>36</v>
      </c>
      <c r="W16" s="73" t="s">
        <v>36</v>
      </c>
      <c r="X16" s="34" t="s">
        <v>36</v>
      </c>
      <c r="Y16" s="35" t="s">
        <v>36</v>
      </c>
      <c r="Z16" s="71"/>
      <c r="AA16" s="71"/>
    </row>
    <row r="17" spans="1:25" ht="15.75" thickBot="1" x14ac:dyDescent="0.3">
      <c r="B17"/>
      <c r="C17" s="85" t="s">
        <v>3</v>
      </c>
      <c r="D17" s="85" t="s">
        <v>48</v>
      </c>
      <c r="E17"/>
      <c r="F17"/>
      <c r="G17"/>
      <c r="H17"/>
      <c r="I17"/>
      <c r="J17"/>
      <c r="K17"/>
      <c r="L17" s="89"/>
      <c r="M17" s="25" t="s">
        <v>27</v>
      </c>
      <c r="N17" s="80">
        <f>SUMIFS($C:$C,$J:$J,CONCATENATE(N$2,$L15,N15))</f>
        <v>0.41666666666424135</v>
      </c>
      <c r="O17" s="81">
        <v>4.1666666664241347E-2</v>
      </c>
      <c r="P17" s="81">
        <v>4.1666666664241347E-2</v>
      </c>
      <c r="Q17" s="74" t="s">
        <v>36</v>
      </c>
      <c r="R17" s="42" t="s">
        <v>36</v>
      </c>
      <c r="S17" s="42" t="s">
        <v>36</v>
      </c>
      <c r="T17" s="75" t="s">
        <v>36</v>
      </c>
      <c r="U17" s="38" t="s">
        <v>36</v>
      </c>
      <c r="V17" s="39" t="s">
        <v>36</v>
      </c>
      <c r="W17" s="75" t="s">
        <v>36</v>
      </c>
      <c r="X17" s="38" t="s">
        <v>36</v>
      </c>
      <c r="Y17" s="39" t="s">
        <v>36</v>
      </c>
    </row>
    <row r="18" spans="1:25" ht="15" customHeight="1" x14ac:dyDescent="0.25">
      <c r="B18"/>
      <c r="C18" s="99" t="s">
        <v>46</v>
      </c>
      <c r="D18"/>
      <c r="E18" s="99" t="s">
        <v>47</v>
      </c>
      <c r="F18"/>
      <c r="G18"/>
      <c r="H18"/>
      <c r="I18"/>
      <c r="J18"/>
      <c r="K18"/>
      <c r="L18" s="90" t="s">
        <v>6</v>
      </c>
      <c r="M18" s="8" t="s">
        <v>1</v>
      </c>
      <c r="N18" s="13" t="str">
        <f t="array" ref="N18">INDEX($A:$H,MATCH(N$2&amp;$L18,INT($A:$A)&amp;$E:$E,0),6)</f>
        <v xml:space="preserve">Уборка </v>
      </c>
      <c r="O18" s="32" t="s">
        <v>10</v>
      </c>
      <c r="P18" s="32" t="s">
        <v>38</v>
      </c>
      <c r="Q18" s="14" t="s">
        <v>36</v>
      </c>
      <c r="R18" s="40" t="s">
        <v>36</v>
      </c>
      <c r="S18" s="40" t="s">
        <v>36</v>
      </c>
      <c r="T18" s="13" t="s">
        <v>36</v>
      </c>
      <c r="U18" s="32" t="s">
        <v>36</v>
      </c>
      <c r="V18" s="33" t="s">
        <v>36</v>
      </c>
      <c r="W18" s="13" t="s">
        <v>36</v>
      </c>
      <c r="X18" s="32" t="s">
        <v>36</v>
      </c>
      <c r="Y18" s="33" t="s">
        <v>36</v>
      </c>
    </row>
    <row r="19" spans="1:25" x14ac:dyDescent="0.25">
      <c r="A19" s="85" t="s">
        <v>0</v>
      </c>
      <c r="B19" s="85" t="s">
        <v>1</v>
      </c>
      <c r="C19" t="s">
        <v>49</v>
      </c>
      <c r="D19" t="s">
        <v>50</v>
      </c>
      <c r="E19" t="s">
        <v>49</v>
      </c>
      <c r="F19" t="s">
        <v>50</v>
      </c>
      <c r="G19"/>
      <c r="H19"/>
      <c r="I19"/>
      <c r="J19"/>
      <c r="K19"/>
      <c r="L19" s="88"/>
      <c r="M19" s="9" t="s">
        <v>2</v>
      </c>
      <c r="N19" s="66">
        <f>SUMIFS($G:$G,$J:$J,CONCATENATE(N$2,$L18,N18))</f>
        <v>10</v>
      </c>
      <c r="O19" s="67">
        <v>60</v>
      </c>
      <c r="P19" s="66">
        <v>11.5</v>
      </c>
      <c r="Q19" s="72" t="s">
        <v>36</v>
      </c>
      <c r="R19" s="41" t="s">
        <v>36</v>
      </c>
      <c r="S19" s="41" t="s">
        <v>36</v>
      </c>
      <c r="T19" s="73" t="s">
        <v>36</v>
      </c>
      <c r="U19" s="34" t="s">
        <v>36</v>
      </c>
      <c r="V19" s="35" t="s">
        <v>36</v>
      </c>
      <c r="W19" s="73" t="s">
        <v>36</v>
      </c>
      <c r="X19" s="34" t="s">
        <v>36</v>
      </c>
      <c r="Y19" s="35" t="s">
        <v>36</v>
      </c>
    </row>
    <row r="20" spans="1:25" ht="15.75" thickBot="1" x14ac:dyDescent="0.3">
      <c r="A20" t="s">
        <v>5</v>
      </c>
      <c r="B20" t="s">
        <v>9</v>
      </c>
      <c r="C20" s="86">
        <v>15.700000000000001</v>
      </c>
      <c r="D20" s="100">
        <v>0.41666666666666669</v>
      </c>
      <c r="E20" s="86"/>
      <c r="F20" s="100"/>
      <c r="G20"/>
      <c r="H20"/>
      <c r="I20"/>
      <c r="J20"/>
      <c r="K20"/>
      <c r="L20" s="89"/>
      <c r="M20" s="25" t="s">
        <v>27</v>
      </c>
      <c r="N20" s="18">
        <f>SUMIFS($C:$C,$J:$J,CONCATENATE(N$2,$L18,N18))</f>
        <v>0.25</v>
      </c>
      <c r="O20" s="81">
        <v>0.125</v>
      </c>
      <c r="P20" s="81">
        <v>0.16666666666666666</v>
      </c>
      <c r="Q20" s="74" t="s">
        <v>36</v>
      </c>
      <c r="R20" s="42" t="s">
        <v>36</v>
      </c>
      <c r="S20" s="42" t="s">
        <v>36</v>
      </c>
      <c r="T20" s="75" t="s">
        <v>36</v>
      </c>
      <c r="U20" s="38" t="s">
        <v>36</v>
      </c>
      <c r="V20" s="39" t="s">
        <v>36</v>
      </c>
      <c r="W20" s="75" t="s">
        <v>36</v>
      </c>
      <c r="X20" s="38" t="s">
        <v>36</v>
      </c>
      <c r="Y20" s="39" t="s">
        <v>36</v>
      </c>
    </row>
    <row r="21" spans="1:25" x14ac:dyDescent="0.25">
      <c r="B21" t="s">
        <v>14</v>
      </c>
      <c r="C21" s="86">
        <v>1</v>
      </c>
      <c r="D21" s="100">
        <v>4.1666666666666664E-2</v>
      </c>
      <c r="E21" s="86"/>
      <c r="F21" s="100"/>
      <c r="G21"/>
      <c r="H21"/>
      <c r="I21"/>
      <c r="J21"/>
      <c r="K21"/>
      <c r="L21" s="87" t="s">
        <v>7</v>
      </c>
      <c r="M21" s="28" t="s">
        <v>1</v>
      </c>
      <c r="N21" s="13" t="str">
        <f t="array" ref="N21">INDEX($A:$H,MATCH(N$2&amp;$L21,INT($A:$A)&amp;$E:$E,0),6)</f>
        <v>Вспашка</v>
      </c>
      <c r="O21" s="36" t="s">
        <v>14</v>
      </c>
      <c r="P21" s="36" t="s">
        <v>36</v>
      </c>
      <c r="Q21" s="14" t="str">
        <f t="array" ref="Q21">INDEX($A:$H,MATCH(Q$2&amp;$L21,INT($A:$A)&amp;$E:$E,0),6)</f>
        <v>Вспашка</v>
      </c>
      <c r="R21" s="43" t="s">
        <v>13</v>
      </c>
      <c r="S21" s="43" t="s">
        <v>36</v>
      </c>
      <c r="T21" s="13" t="s">
        <v>36</v>
      </c>
      <c r="U21" s="36" t="s">
        <v>36</v>
      </c>
      <c r="V21" s="37" t="s">
        <v>36</v>
      </c>
      <c r="W21" s="13" t="s">
        <v>36</v>
      </c>
      <c r="X21" s="36" t="s">
        <v>36</v>
      </c>
      <c r="Y21" s="37" t="s">
        <v>36</v>
      </c>
    </row>
    <row r="22" spans="1:25" x14ac:dyDescent="0.25">
      <c r="B22" t="s">
        <v>10</v>
      </c>
      <c r="C22" s="86">
        <v>16</v>
      </c>
      <c r="D22" s="100">
        <v>4.1666666666666664E-2</v>
      </c>
      <c r="E22" s="86"/>
      <c r="F22" s="100"/>
      <c r="G22"/>
      <c r="H22"/>
      <c r="I22"/>
      <c r="J22"/>
      <c r="K22"/>
      <c r="L22" s="88"/>
      <c r="M22" s="9" t="s">
        <v>2</v>
      </c>
      <c r="N22" s="66">
        <f>SUMIFS($G:$G,$J:$J,CONCATENATE(N$2,$L21,N21))</f>
        <v>25</v>
      </c>
      <c r="O22" s="70">
        <v>0.5</v>
      </c>
      <c r="P22" s="77" t="s">
        <v>36</v>
      </c>
      <c r="Q22" s="76">
        <f>SUMIFS($G:$G,$J:$J,CONCATENATE(Q$2,$L21,Q21))</f>
        <v>8</v>
      </c>
      <c r="R22" s="78">
        <v>10</v>
      </c>
      <c r="S22" s="41" t="s">
        <v>36</v>
      </c>
      <c r="T22" s="73" t="s">
        <v>36</v>
      </c>
      <c r="U22" s="34" t="s">
        <v>36</v>
      </c>
      <c r="V22" s="35" t="s">
        <v>36</v>
      </c>
      <c r="W22" s="73" t="s">
        <v>36</v>
      </c>
      <c r="X22" s="34" t="s">
        <v>36</v>
      </c>
      <c r="Y22" s="35" t="s">
        <v>36</v>
      </c>
    </row>
    <row r="23" spans="1:25" ht="15.75" thickBot="1" x14ac:dyDescent="0.3">
      <c r="A23" t="s">
        <v>43</v>
      </c>
      <c r="B23"/>
      <c r="C23" s="86">
        <v>32.700000000000003</v>
      </c>
      <c r="D23" s="100">
        <v>0.5</v>
      </c>
      <c r="E23" s="86"/>
      <c r="F23" s="100"/>
      <c r="G23"/>
      <c r="H23"/>
      <c r="I23"/>
      <c r="J23"/>
      <c r="K23"/>
      <c r="L23" s="89"/>
      <c r="M23" s="25" t="s">
        <v>27</v>
      </c>
      <c r="N23" s="82">
        <f>SUMIFS($C:$C,$J:$J,CONCATENATE(N$2,$L21,N21))</f>
        <v>0.375</v>
      </c>
      <c r="O23" s="81">
        <v>2.0833333328482695E-2</v>
      </c>
      <c r="P23" s="69" t="s">
        <v>36</v>
      </c>
      <c r="Q23" s="83">
        <f>SUMIFS($C:$C,$J:$J,CONCATENATE(Q$2,$L21,Q21))</f>
        <v>0.1875</v>
      </c>
      <c r="R23" s="84">
        <v>0.41666666666424135</v>
      </c>
      <c r="S23" s="42" t="s">
        <v>36</v>
      </c>
      <c r="T23" s="79" t="s">
        <v>36</v>
      </c>
      <c r="U23" s="38" t="s">
        <v>36</v>
      </c>
      <c r="V23" s="39" t="s">
        <v>36</v>
      </c>
      <c r="W23" s="79" t="s">
        <v>36</v>
      </c>
      <c r="X23" s="38" t="s">
        <v>36</v>
      </c>
      <c r="Y23" s="39" t="s">
        <v>36</v>
      </c>
    </row>
    <row r="24" spans="1:25" x14ac:dyDescent="0.25">
      <c r="A24" t="s">
        <v>6</v>
      </c>
      <c r="B24" t="s">
        <v>38</v>
      </c>
      <c r="C24" s="86">
        <v>11.5</v>
      </c>
      <c r="D24" s="100">
        <v>0.16666666666666666</v>
      </c>
      <c r="E24" s="86"/>
      <c r="F24" s="100"/>
      <c r="G24"/>
      <c r="H24"/>
      <c r="I24"/>
      <c r="J24"/>
      <c r="K24"/>
    </row>
    <row r="25" spans="1:25" x14ac:dyDescent="0.25">
      <c r="B25" t="s">
        <v>10</v>
      </c>
      <c r="C25" s="86">
        <v>60</v>
      </c>
      <c r="D25" s="100">
        <v>0.125</v>
      </c>
      <c r="E25" s="86"/>
      <c r="F25" s="100"/>
      <c r="G25"/>
      <c r="H25"/>
      <c r="I25"/>
      <c r="J25"/>
      <c r="K25"/>
    </row>
    <row r="26" spans="1:25" x14ac:dyDescent="0.25">
      <c r="B26" t="s">
        <v>11</v>
      </c>
      <c r="C26" s="86">
        <v>10</v>
      </c>
      <c r="D26" s="100">
        <v>0.25</v>
      </c>
      <c r="E26" s="86"/>
      <c r="F26" s="100"/>
      <c r="G26"/>
      <c r="H26"/>
      <c r="I26"/>
      <c r="J26"/>
      <c r="K26"/>
    </row>
    <row r="27" spans="1:25" x14ac:dyDescent="0.25">
      <c r="A27" t="s">
        <v>44</v>
      </c>
      <c r="B27"/>
      <c r="C27" s="86">
        <v>81.5</v>
      </c>
      <c r="D27" s="100">
        <v>0.54166666666666663</v>
      </c>
      <c r="E27" s="86"/>
      <c r="F27" s="100"/>
      <c r="G27"/>
      <c r="H27"/>
      <c r="I27"/>
      <c r="J27"/>
      <c r="K27"/>
    </row>
    <row r="28" spans="1:25" ht="15" customHeight="1" x14ac:dyDescent="0.25">
      <c r="A28" t="s">
        <v>7</v>
      </c>
      <c r="B28" t="s">
        <v>12</v>
      </c>
      <c r="C28" s="86">
        <v>25</v>
      </c>
      <c r="D28" s="100">
        <v>0.375</v>
      </c>
      <c r="E28" s="86">
        <v>8</v>
      </c>
      <c r="F28" s="100">
        <v>0.1875</v>
      </c>
      <c r="G28"/>
      <c r="H28"/>
      <c r="I28"/>
      <c r="J28"/>
      <c r="K28"/>
    </row>
    <row r="29" spans="1:25" x14ac:dyDescent="0.25">
      <c r="B29" t="s">
        <v>14</v>
      </c>
      <c r="C29" s="86">
        <v>0.5</v>
      </c>
      <c r="D29" s="100">
        <v>2.0833333333333332E-2</v>
      </c>
      <c r="E29" s="86"/>
      <c r="F29" s="100"/>
      <c r="G29"/>
      <c r="H29"/>
      <c r="I29"/>
      <c r="J29"/>
      <c r="K29"/>
    </row>
    <row r="30" spans="1:25" x14ac:dyDescent="0.25">
      <c r="B30" t="s">
        <v>13</v>
      </c>
      <c r="C30" s="86"/>
      <c r="D30" s="100"/>
      <c r="E30" s="86">
        <v>10</v>
      </c>
      <c r="F30" s="100">
        <v>0.41666666666666669</v>
      </c>
      <c r="G30"/>
      <c r="H30"/>
      <c r="I30"/>
      <c r="J30"/>
      <c r="K30"/>
    </row>
    <row r="31" spans="1:25" x14ac:dyDescent="0.25">
      <c r="A31" t="s">
        <v>45</v>
      </c>
      <c r="B31"/>
      <c r="C31" s="86">
        <v>25.5</v>
      </c>
      <c r="D31" s="100">
        <v>0.39583333333333331</v>
      </c>
      <c r="E31" s="86">
        <v>18</v>
      </c>
      <c r="F31" s="100">
        <v>0.60416666666666674</v>
      </c>
      <c r="G31"/>
      <c r="H31"/>
      <c r="I31"/>
      <c r="J31"/>
      <c r="K31"/>
    </row>
    <row r="32" spans="1:25" x14ac:dyDescent="0.25">
      <c r="A32" t="s">
        <v>42</v>
      </c>
      <c r="B32"/>
      <c r="C32" s="86">
        <v>139.69999999999999</v>
      </c>
      <c r="D32" s="100">
        <v>1.4374999999999998</v>
      </c>
      <c r="E32" s="86">
        <v>18</v>
      </c>
      <c r="F32" s="100">
        <v>0.60416666666666674</v>
      </c>
      <c r="G32"/>
      <c r="H32"/>
    </row>
    <row r="33" spans="2:4" ht="15" customHeight="1" x14ac:dyDescent="0.25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x14ac:dyDescent="0.25">
      <c r="B39"/>
      <c r="C39"/>
      <c r="D39"/>
    </row>
    <row r="40" spans="2:4" x14ac:dyDescent="0.25">
      <c r="B40"/>
      <c r="C40"/>
      <c r="D40"/>
    </row>
    <row r="41" spans="2:4" x14ac:dyDescent="0.25">
      <c r="B41"/>
      <c r="C41"/>
      <c r="D41"/>
    </row>
  </sheetData>
  <mergeCells count="17">
    <mergeCell ref="L15:L17"/>
    <mergeCell ref="L18:L20"/>
    <mergeCell ref="L21:L23"/>
    <mergeCell ref="L13:Y13"/>
    <mergeCell ref="N14:P14"/>
    <mergeCell ref="Q14:S14"/>
    <mergeCell ref="T14:V14"/>
    <mergeCell ref="W14:Y14"/>
    <mergeCell ref="L9:L11"/>
    <mergeCell ref="L6:L8"/>
    <mergeCell ref="L3:L5"/>
    <mergeCell ref="A1:H1"/>
    <mergeCell ref="W2:Y2"/>
    <mergeCell ref="N2:P2"/>
    <mergeCell ref="Q2:S2"/>
    <mergeCell ref="T2:V2"/>
    <mergeCell ref="L1:Y1"/>
  </mergeCell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Veremeenko</dc:creator>
  <cp:lastModifiedBy>Elena</cp:lastModifiedBy>
  <dcterms:created xsi:type="dcterms:W3CDTF">2015-10-03T10:56:55Z</dcterms:created>
  <dcterms:modified xsi:type="dcterms:W3CDTF">2015-10-03T18:56:02Z</dcterms:modified>
</cp:coreProperties>
</file>