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" windowWidth="15345" windowHeight="6645"/>
  </bookViews>
  <sheets>
    <sheet name="Сводная" sheetId="1" r:id="rId1"/>
    <sheet name="Продажа в шт" sheetId="4" r:id="rId2"/>
  </sheets>
  <calcPr calcId="144525" refMode="R1C1"/>
</workbook>
</file>

<file path=xl/calcChain.xml><?xml version="1.0" encoding="utf-8"?>
<calcChain xmlns="http://schemas.openxmlformats.org/spreadsheetml/2006/main">
  <c r="I11" i="4" l="1"/>
  <c r="L11" i="4"/>
  <c r="P9" i="1" l="1"/>
  <c r="P10" i="1"/>
  <c r="O9" i="1"/>
  <c r="O10" i="1"/>
  <c r="M9" i="1"/>
  <c r="M10" i="1"/>
  <c r="L9" i="1"/>
  <c r="L10" i="1"/>
  <c r="M8" i="1"/>
  <c r="F8" i="1" s="1"/>
  <c r="K9" i="4"/>
  <c r="O8" i="1" s="1"/>
  <c r="L8" i="1"/>
  <c r="F12" i="4"/>
  <c r="L10" i="4"/>
  <c r="I10" i="4"/>
  <c r="L9" i="4"/>
  <c r="I9" i="4"/>
  <c r="G11" i="1"/>
  <c r="P8" i="1" l="1"/>
  <c r="N8" i="1" s="1"/>
  <c r="N10" i="1"/>
  <c r="N9" i="1"/>
  <c r="M11" i="1"/>
  <c r="J9" i="1"/>
  <c r="J10" i="1"/>
  <c r="J8" i="1"/>
  <c r="N11" i="1" l="1"/>
</calcChain>
</file>

<file path=xl/sharedStrings.xml><?xml version="1.0" encoding="utf-8"?>
<sst xmlns="http://schemas.openxmlformats.org/spreadsheetml/2006/main" count="102" uniqueCount="26">
  <si>
    <r>
      <rPr>
        <b/>
        <sz val="9"/>
        <rFont val="Arial"/>
        <family val="2"/>
        <charset val="204"/>
      </rPr>
      <t>№</t>
    </r>
  </si>
  <si>
    <r>
      <rPr>
        <b/>
        <sz val="9"/>
        <rFont val="Arial"/>
        <family val="2"/>
        <charset val="204"/>
      </rPr>
      <t>Наименование</t>
    </r>
  </si>
  <si>
    <r>
      <rPr>
        <sz val="9"/>
        <rFont val="Arial"/>
        <family val="2"/>
        <charset val="204"/>
      </rPr>
      <t xml:space="preserve">Кронштейн </t>
    </r>
    <r>
      <rPr>
        <sz val="9"/>
        <rFont val="Arial"/>
        <family val="2"/>
        <charset val="204"/>
      </rPr>
      <t xml:space="preserve">arm media LCD-301 black, </t>
    </r>
    <r>
      <rPr>
        <sz val="9"/>
        <rFont val="Arial"/>
        <family val="2"/>
        <charset val="204"/>
      </rPr>
      <t xml:space="preserve">для </t>
    </r>
    <r>
      <rPr>
        <sz val="9"/>
        <rFont val="Arial"/>
        <family val="2"/>
        <charset val="204"/>
      </rPr>
      <t xml:space="preserve">LED/LCD </t>
    </r>
    <r>
      <rPr>
        <sz val="9"/>
        <rFont val="Arial"/>
        <family val="2"/>
        <charset val="204"/>
      </rPr>
      <t xml:space="preserve">телевизоров </t>
    </r>
    <r>
      <rPr>
        <sz val="9"/>
        <rFont val="Arial"/>
        <family val="2"/>
        <charset val="204"/>
      </rPr>
      <t xml:space="preserve">10"-37", max 30 </t>
    </r>
    <r>
      <rPr>
        <sz val="9"/>
        <rFont val="Arial"/>
        <family val="2"/>
        <charset val="204"/>
      </rPr>
      <t xml:space="preserve">кг, настенный, </t>
    </r>
    <r>
      <rPr>
        <sz val="9"/>
        <rFont val="Arial"/>
        <family val="2"/>
        <charset val="204"/>
      </rPr>
      <t xml:space="preserve">2 </t>
    </r>
    <r>
      <rPr>
        <sz val="9"/>
        <rFont val="Arial"/>
        <family val="2"/>
        <charset val="204"/>
      </rPr>
      <t xml:space="preserve">ст свободы, наклон ±20°, поворот 180°, от стены 82-150 мм, </t>
    </r>
    <r>
      <rPr>
        <sz val="9"/>
        <rFont val="Arial"/>
        <family val="2"/>
        <charset val="204"/>
      </rPr>
      <t xml:space="preserve">max VESA 200x200 </t>
    </r>
    <r>
      <rPr>
        <sz val="9"/>
        <rFont val="Arial"/>
        <family val="2"/>
        <charset val="204"/>
      </rPr>
      <t>мм, 10 шт/уп.</t>
    </r>
  </si>
  <si>
    <r>
      <rPr>
        <sz val="9"/>
        <rFont val="Arial"/>
        <family val="2"/>
        <charset val="204"/>
      </rPr>
      <t xml:space="preserve">Кронштейн </t>
    </r>
    <r>
      <rPr>
        <sz val="9"/>
        <rFont val="Arial"/>
        <family val="2"/>
        <charset val="204"/>
      </rPr>
      <t xml:space="preserve">arm media LCD-601 black, </t>
    </r>
    <r>
      <rPr>
        <sz val="9"/>
        <rFont val="Arial"/>
        <family val="2"/>
        <charset val="204"/>
      </rPr>
      <t xml:space="preserve">для </t>
    </r>
    <r>
      <rPr>
        <sz val="9"/>
        <rFont val="Arial"/>
        <family val="2"/>
        <charset val="204"/>
      </rPr>
      <t xml:space="preserve">LED/LCD </t>
    </r>
    <r>
      <rPr>
        <sz val="9"/>
        <rFont val="Arial"/>
        <family val="2"/>
        <charset val="204"/>
      </rPr>
      <t xml:space="preserve">телевизоров 10"-37", </t>
    </r>
    <r>
      <rPr>
        <sz val="9"/>
        <rFont val="Arial"/>
        <family val="2"/>
        <charset val="204"/>
      </rPr>
      <t xml:space="preserve">max </t>
    </r>
    <r>
      <rPr>
        <sz val="9"/>
        <rFont val="Arial"/>
        <family val="2"/>
        <charset val="204"/>
      </rPr>
      <t xml:space="preserve">30 кг, настенный, 4 ст свободы, наклон ±20°, поворот 180°, от стены 100-410 м, </t>
    </r>
    <r>
      <rPr>
        <sz val="9"/>
        <rFont val="Arial"/>
        <family val="2"/>
        <charset val="204"/>
      </rPr>
      <t xml:space="preserve">max VESA 200x200 </t>
    </r>
    <r>
      <rPr>
        <sz val="9"/>
        <rFont val="Arial"/>
        <family val="2"/>
        <charset val="204"/>
      </rPr>
      <t>мм, 3 шт/уп.</t>
    </r>
  </si>
  <si>
    <r>
      <rPr>
        <sz val="9"/>
        <rFont val="Arial"/>
        <family val="2"/>
        <charset val="204"/>
      </rPr>
      <t xml:space="preserve">Кронштейн </t>
    </r>
    <r>
      <rPr>
        <sz val="9"/>
        <rFont val="Arial"/>
        <family val="2"/>
        <charset val="204"/>
      </rPr>
      <t xml:space="preserve">kromax CASPER-100 black, </t>
    </r>
    <r>
      <rPr>
        <sz val="9"/>
        <rFont val="Arial"/>
        <family val="2"/>
        <charset val="204"/>
      </rPr>
      <t xml:space="preserve">для </t>
    </r>
    <r>
      <rPr>
        <sz val="9"/>
        <rFont val="Arial"/>
        <family val="2"/>
        <charset val="204"/>
      </rPr>
      <t xml:space="preserve">LED/LCD </t>
    </r>
    <r>
      <rPr>
        <sz val="9"/>
        <rFont val="Arial"/>
        <family val="2"/>
        <charset val="204"/>
      </rPr>
      <t xml:space="preserve">телевизоров 10"-26", </t>
    </r>
    <r>
      <rPr>
        <sz val="9"/>
        <rFont val="Arial"/>
        <family val="2"/>
        <charset val="204"/>
      </rPr>
      <t xml:space="preserve">max </t>
    </r>
    <r>
      <rPr>
        <sz val="9"/>
        <rFont val="Arial"/>
        <family val="2"/>
        <charset val="204"/>
      </rPr>
      <t xml:space="preserve">15 кг, настенный, 0 ст свободы, 21 мм, </t>
    </r>
    <r>
      <rPr>
        <sz val="9"/>
        <rFont val="Arial"/>
        <family val="2"/>
        <charset val="204"/>
      </rPr>
      <t xml:space="preserve">max VESA 100x100 </t>
    </r>
    <r>
      <rPr>
        <sz val="9"/>
        <rFont val="Arial"/>
        <family val="2"/>
        <charset val="204"/>
      </rPr>
      <t>мм, водяной уровень, съемная монтажная пластина, 30 шт/уп.</t>
    </r>
  </si>
  <si>
    <t>Цена закупки</t>
  </si>
  <si>
    <t>Сумма Закупки</t>
  </si>
  <si>
    <t>Цена в рознице</t>
  </si>
  <si>
    <t>Сумма в рознице</t>
  </si>
  <si>
    <t>Кол-во закупки</t>
  </si>
  <si>
    <t>Продажи октябрь</t>
  </si>
  <si>
    <t>Кронштейн arm media LCD-301 black, 10"-37", max 30 кг, 2 ст свободы</t>
  </si>
  <si>
    <t>00001613</t>
  </si>
  <si>
    <t>Кронштейн arm media LCD-601, тв 10"-37", 4 ст. свободы</t>
  </si>
  <si>
    <t>00001122</t>
  </si>
  <si>
    <t>Кронштейн Кromax CASPER 100 black ,10"-26",max 15к</t>
  </si>
  <si>
    <t>00002236</t>
  </si>
  <si>
    <t>Код по 1С</t>
  </si>
  <si>
    <t>Краткое наименование по 1С</t>
  </si>
  <si>
    <t>Цена со скидкой 10 %</t>
  </si>
  <si>
    <t>розница</t>
  </si>
  <si>
    <t>со скидкой</t>
  </si>
  <si>
    <t xml:space="preserve">Остаток </t>
  </si>
  <si>
    <t>Всего</t>
  </si>
  <si>
    <t>Итого продано кол-во</t>
  </si>
  <si>
    <t>Итого продано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</si>
</sst>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9" x14ac:knownFonts="1">
    <font>
      <sz val="10"/>
      <name val="Arial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8" fillId="0" borderId="1">
      <alignment horizontal="left"/>
    </xf>
  </cellStyleXfs>
  <cellXfs count="48">
    <xf numFmtId="0" fontId="0" fillId="0" borderId="0" xfId="0"/>
    <xf numFmtId="0" fontId="0" fillId="0" borderId="1" xfId="0" applyBorder="1" applyAlignment="1">
      <alignment vertical="top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vertical="top" indent="1"/>
    </xf>
    <xf numFmtId="0" fontId="0" fillId="0" borderId="9" xfId="0" applyBorder="1" applyAlignment="1">
      <alignment horizontal="left" vertical="top" indent="3"/>
    </xf>
    <xf numFmtId="0" fontId="0" fillId="0" borderId="5" xfId="0" applyNumberFormat="1" applyBorder="1" applyAlignment="1">
      <alignment horizontal="right" vertical="top"/>
    </xf>
    <xf numFmtId="0" fontId="3" fillId="0" borderId="5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vertical="center"/>
    </xf>
    <xf numFmtId="0" fontId="3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right"/>
    </xf>
    <xf numFmtId="164" fontId="4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/>
    </xf>
    <xf numFmtId="49" fontId="6" fillId="0" borderId="5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2" fontId="0" fillId="0" borderId="0" xfId="0" applyNumberFormat="1"/>
    <xf numFmtId="2" fontId="8" fillId="0" borderId="0" xfId="0" applyNumberFormat="1" applyFont="1"/>
    <xf numFmtId="2" fontId="6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right" textRotation="90"/>
    </xf>
    <xf numFmtId="0" fontId="8" fillId="0" borderId="9" xfId="0" applyFont="1" applyBorder="1" applyAlignment="1">
      <alignment horizontal="right" textRotation="90"/>
    </xf>
    <xf numFmtId="0" fontId="5" fillId="0" borderId="9" xfId="0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wrapText="1"/>
    </xf>
    <xf numFmtId="2" fontId="6" fillId="3" borderId="9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2" fontId="0" fillId="4" borderId="9" xfId="0" applyNumberFormat="1" applyFill="1" applyBorder="1" applyAlignment="1">
      <alignment horizontal="center" vertical="center"/>
    </xf>
    <xf numFmtId="1" fontId="8" fillId="0" borderId="5" xfId="0" applyNumberFormat="1" applyFont="1" applyBorder="1" applyAlignment="1">
      <alignment horizontal="center" vertical="center"/>
    </xf>
    <xf numFmtId="0" fontId="6" fillId="4" borderId="9" xfId="0" applyFont="1" applyFill="1" applyBorder="1" applyAlignment="1">
      <alignment horizontal="right" textRotation="90"/>
    </xf>
    <xf numFmtId="0" fontId="8" fillId="4" borderId="9" xfId="0" applyFont="1" applyFill="1" applyBorder="1" applyAlignment="1">
      <alignment horizontal="right" textRotation="90"/>
    </xf>
    <xf numFmtId="1" fontId="8" fillId="4" borderId="5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right" textRotation="90"/>
    </xf>
    <xf numFmtId="0" fontId="8" fillId="2" borderId="9" xfId="0" applyFont="1" applyFill="1" applyBorder="1" applyAlignment="1">
      <alignment horizontal="right" textRotation="90"/>
    </xf>
    <xf numFmtId="1" fontId="8" fillId="2" borderId="5" xfId="0" applyNumberFormat="1" applyFont="1" applyFill="1" applyBorder="1" applyAlignment="1">
      <alignment horizontal="center" vertical="center"/>
    </xf>
    <xf numFmtId="2" fontId="0" fillId="5" borderId="5" xfId="0" applyNumberFormat="1" applyFill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164" fontId="4" fillId="4" borderId="7" xfId="0" applyNumberFormat="1" applyFont="1" applyFill="1" applyBorder="1" applyAlignment="1">
      <alignment horizontal="center" vertical="center" wrapText="1"/>
    </xf>
    <xf numFmtId="164" fontId="4" fillId="4" borderId="10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10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"/>
  <sheetViews>
    <sheetView tabSelected="1" topLeftCell="A5" workbookViewId="0">
      <selection activeCell="P8" sqref="P8"/>
    </sheetView>
  </sheetViews>
  <sheetFormatPr defaultRowHeight="12.75" x14ac:dyDescent="0.2"/>
  <cols>
    <col min="1" max="1" width="7"/>
    <col min="2" max="2" width="45.5703125" customWidth="1"/>
    <col min="3" max="3" width="11" customWidth="1"/>
    <col min="4" max="4" width="17.140625" customWidth="1"/>
    <col min="5" max="6" width="5.28515625" customWidth="1"/>
    <col min="7" max="7" width="8.28515625" customWidth="1"/>
    <col min="8" max="8" width="8.7109375" customWidth="1"/>
    <col min="9" max="9" width="9.28515625" customWidth="1"/>
    <col min="10" max="10" width="10.85546875" hidden="1" customWidth="1"/>
    <col min="11" max="11" width="5.5703125" hidden="1" customWidth="1"/>
    <col min="12" max="13" width="9.28515625" customWidth="1"/>
    <col min="14" max="14" width="9.140625" customWidth="1"/>
    <col min="15" max="15" width="8" customWidth="1"/>
    <col min="16" max="16" width="8.85546875" customWidth="1"/>
    <col min="17" max="37" width="5.5703125" customWidth="1"/>
  </cols>
  <sheetData>
    <row r="1" spans="1:37" x14ac:dyDescent="0.2">
      <c r="A1" s="1"/>
    </row>
    <row r="3" spans="1:37" x14ac:dyDescent="0.2">
      <c r="A3" s="1"/>
    </row>
    <row r="4" spans="1:37" x14ac:dyDescent="0.2">
      <c r="A4" s="1"/>
    </row>
    <row r="5" spans="1:37" x14ac:dyDescent="0.2">
      <c r="A5" s="1"/>
    </row>
    <row r="6" spans="1:37" ht="13.5" thickBot="1" x14ac:dyDescent="0.25">
      <c r="O6" s="12" t="s">
        <v>10</v>
      </c>
    </row>
    <row r="7" spans="1:37" ht="45.75" thickBot="1" x14ac:dyDescent="0.25">
      <c r="A7" s="2" t="s">
        <v>0</v>
      </c>
      <c r="B7" s="3" t="s">
        <v>1</v>
      </c>
      <c r="C7" s="21" t="s">
        <v>17</v>
      </c>
      <c r="D7" s="17" t="s">
        <v>18</v>
      </c>
      <c r="E7" s="17" t="s">
        <v>9</v>
      </c>
      <c r="F7" s="28" t="s">
        <v>22</v>
      </c>
      <c r="G7" s="11" t="s">
        <v>6</v>
      </c>
      <c r="H7" s="11" t="s">
        <v>5</v>
      </c>
      <c r="I7" s="11" t="s">
        <v>7</v>
      </c>
      <c r="J7" s="11" t="s">
        <v>8</v>
      </c>
      <c r="K7" s="18"/>
      <c r="L7" s="25" t="s">
        <v>19</v>
      </c>
      <c r="M7" s="30" t="s">
        <v>24</v>
      </c>
      <c r="N7" s="32" t="s">
        <v>25</v>
      </c>
      <c r="O7" s="16">
        <v>42285</v>
      </c>
      <c r="P7" s="16">
        <v>42286</v>
      </c>
      <c r="Q7" s="16">
        <v>42287</v>
      </c>
      <c r="R7" s="16">
        <v>42289</v>
      </c>
      <c r="S7" s="16">
        <v>42290</v>
      </c>
      <c r="T7" s="16">
        <v>42291</v>
      </c>
      <c r="U7" s="16">
        <v>42292</v>
      </c>
      <c r="V7" s="16">
        <v>42293</v>
      </c>
      <c r="W7" s="16">
        <v>42294</v>
      </c>
      <c r="X7" s="16">
        <v>42295</v>
      </c>
      <c r="Y7" s="16">
        <v>42296</v>
      </c>
      <c r="Z7" s="16">
        <v>42297</v>
      </c>
      <c r="AA7" s="16">
        <v>42298</v>
      </c>
      <c r="AB7" s="16">
        <v>42299</v>
      </c>
      <c r="AC7" s="16">
        <v>42300</v>
      </c>
      <c r="AD7" s="16">
        <v>42301</v>
      </c>
      <c r="AE7" s="16">
        <v>42302</v>
      </c>
      <c r="AF7" s="16">
        <v>42303</v>
      </c>
      <c r="AG7" s="16">
        <v>42304</v>
      </c>
      <c r="AH7" s="16">
        <v>42305</v>
      </c>
      <c r="AI7" s="16">
        <v>42306</v>
      </c>
      <c r="AJ7" s="16">
        <v>42307</v>
      </c>
      <c r="AK7" s="16">
        <v>42308</v>
      </c>
    </row>
    <row r="8" spans="1:37" ht="64.5" thickBot="1" x14ac:dyDescent="0.25">
      <c r="A8" s="7">
        <v>1</v>
      </c>
      <c r="B8" s="4" t="s">
        <v>2</v>
      </c>
      <c r="C8" s="20" t="s">
        <v>12</v>
      </c>
      <c r="D8" s="4" t="s">
        <v>11</v>
      </c>
      <c r="E8" s="8">
        <v>5</v>
      </c>
      <c r="F8" s="29">
        <f>E8-M8</f>
        <v>0</v>
      </c>
      <c r="G8" s="9">
        <v>3200</v>
      </c>
      <c r="H8" s="9">
        <v>640</v>
      </c>
      <c r="I8" s="9">
        <v>1650</v>
      </c>
      <c r="J8" s="9">
        <f t="shared" ref="J8:J10" si="0">E8*I8</f>
        <v>8250</v>
      </c>
      <c r="K8" s="19"/>
      <c r="L8" s="24">
        <f>I8-((I8/100)*10)</f>
        <v>1485</v>
      </c>
      <c r="M8" s="31">
        <f>SUM('Продажа в шт'!M9:AN9)</f>
        <v>5</v>
      </c>
      <c r="N8" s="33">
        <f>SUM(O8:AK8)</f>
        <v>7755</v>
      </c>
      <c r="O8" s="41">
        <f>'Продажа в шт'!M9*'Продажа в шт'!H9+'Продажа в шт'!N9*'Продажа в шт'!K9</f>
        <v>4620</v>
      </c>
      <c r="P8" s="9">
        <f>'Продажа в шт'!O9*'Продажа в шт'!H9+'Продажа в шт'!P9*'Продажа в шт'!K9</f>
        <v>3135</v>
      </c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1:37" ht="51.75" thickBot="1" x14ac:dyDescent="0.25">
      <c r="A9" s="7">
        <v>2</v>
      </c>
      <c r="B9" s="4" t="s">
        <v>3</v>
      </c>
      <c r="C9" s="20" t="s">
        <v>14</v>
      </c>
      <c r="D9" s="4" t="s">
        <v>13</v>
      </c>
      <c r="E9" s="8">
        <v>3</v>
      </c>
      <c r="F9" s="14"/>
      <c r="G9" s="9">
        <v>4662</v>
      </c>
      <c r="H9" s="9">
        <v>1554</v>
      </c>
      <c r="I9" s="9">
        <v>3100</v>
      </c>
      <c r="J9" s="9">
        <f t="shared" si="0"/>
        <v>9300</v>
      </c>
      <c r="K9" s="19"/>
      <c r="L9" s="24">
        <f t="shared" ref="L9:L10" si="1">I9-((I9/100)*10)</f>
        <v>2790</v>
      </c>
      <c r="M9" s="31">
        <f>SUM('Продажа в шт'!M10:AN10)</f>
        <v>5</v>
      </c>
      <c r="N9" s="33">
        <f t="shared" ref="N9:N10" si="2">SUM(O9:AK9)</f>
        <v>6200</v>
      </c>
      <c r="O9" s="9">
        <f>'Продажа в шт'!M10*'Продажа в шт'!H10+'Продажа в шт'!N10*'Продажа в шт'!K10</f>
        <v>6200</v>
      </c>
      <c r="P9" s="9">
        <f>'Продажа в шт'!O10*'Продажа в шт'!H10+'Продажа в шт'!P10*'Продажа в шт'!K10</f>
        <v>0</v>
      </c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</row>
    <row r="10" spans="1:37" ht="69" customHeight="1" thickBot="1" x14ac:dyDescent="0.25">
      <c r="A10" s="7">
        <v>3</v>
      </c>
      <c r="B10" s="4" t="s">
        <v>4</v>
      </c>
      <c r="C10" s="20" t="s">
        <v>16</v>
      </c>
      <c r="D10" s="4" t="s">
        <v>15</v>
      </c>
      <c r="E10" s="8">
        <v>4</v>
      </c>
      <c r="F10" s="14"/>
      <c r="G10" s="9">
        <v>756</v>
      </c>
      <c r="H10" s="9">
        <v>189</v>
      </c>
      <c r="I10" s="9">
        <v>400</v>
      </c>
      <c r="J10" s="9">
        <f t="shared" si="0"/>
        <v>1600</v>
      </c>
      <c r="K10" s="19"/>
      <c r="L10" s="24">
        <f t="shared" si="1"/>
        <v>360</v>
      </c>
      <c r="M10" s="31">
        <f>SUM('Продажа в шт'!M11:AN11)</f>
        <v>0</v>
      </c>
      <c r="N10" s="33">
        <f t="shared" si="2"/>
        <v>0</v>
      </c>
      <c r="O10" s="9">
        <f>'Продажа в шт'!M11*'Продажа в шт'!H11+'Продажа в шт'!N11*'Продажа в шт'!K11</f>
        <v>0</v>
      </c>
      <c r="P10" s="9">
        <f>'Продажа в шт'!O11*'Продажа в шт'!H11+'Продажа в шт'!P11*'Продажа в шт'!K11</f>
        <v>0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1:37" ht="19.5" customHeight="1" x14ac:dyDescent="0.2">
      <c r="B11" s="13" t="s">
        <v>23</v>
      </c>
      <c r="C11" s="13"/>
      <c r="D11" s="13"/>
      <c r="G11" s="23">
        <f>SUM(G8:G10)</f>
        <v>8618</v>
      </c>
      <c r="M11" s="22">
        <f>SUM(M8:M10)</f>
        <v>10</v>
      </c>
      <c r="N11" s="22">
        <f>SUM(N8:N10)</f>
        <v>13955</v>
      </c>
    </row>
  </sheetData>
  <pageMargins left="0.7" right="0.7" top="0.75" bottom="0.75" header="0.3" footer="0.3"/>
  <pageSetup paperSize="9" orientation="portrait" r:id="rId1"/>
  <ignoredErrors>
    <ignoredError sqref="C8:C1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12"/>
  <sheetViews>
    <sheetView topLeftCell="A3" workbookViewId="0">
      <selection activeCell="B19" sqref="B19"/>
    </sheetView>
  </sheetViews>
  <sheetFormatPr defaultRowHeight="12.75" x14ac:dyDescent="0.2"/>
  <cols>
    <col min="2" max="2" width="45.5703125" customWidth="1"/>
    <col min="3" max="3" width="11" customWidth="1"/>
    <col min="4" max="4" width="17.140625" customWidth="1"/>
    <col min="5" max="5" width="5.28515625" customWidth="1"/>
    <col min="6" max="6" width="8.28515625" customWidth="1"/>
    <col min="7" max="7" width="8.7109375" customWidth="1"/>
    <col min="8" max="8" width="9.28515625" customWidth="1"/>
    <col min="9" max="9" width="10.85546875" hidden="1" customWidth="1"/>
    <col min="10" max="10" width="5.5703125" hidden="1" customWidth="1"/>
    <col min="11" max="11" width="9.28515625" customWidth="1"/>
    <col min="12" max="12" width="9.140625" customWidth="1"/>
    <col min="13" max="13" width="2.5703125" customWidth="1"/>
    <col min="14" max="14" width="2.42578125" customWidth="1"/>
    <col min="15" max="15" width="2.5703125" customWidth="1"/>
    <col min="16" max="16" width="2.42578125" customWidth="1"/>
    <col min="17" max="17" width="2.5703125" customWidth="1"/>
    <col min="18" max="18" width="2.42578125" customWidth="1"/>
    <col min="19" max="19" width="2.5703125" customWidth="1"/>
    <col min="20" max="20" width="2.42578125" customWidth="1"/>
    <col min="21" max="21" width="2.5703125" customWidth="1"/>
    <col min="22" max="22" width="2.42578125" customWidth="1"/>
    <col min="23" max="23" width="2.5703125" customWidth="1"/>
    <col min="24" max="24" width="2.42578125" customWidth="1"/>
    <col min="25" max="25" width="2.5703125" customWidth="1"/>
    <col min="26" max="26" width="2.42578125" customWidth="1"/>
    <col min="27" max="27" width="2.5703125" customWidth="1"/>
    <col min="28" max="28" width="2.42578125" customWidth="1"/>
    <col min="29" max="29" width="2.5703125" customWidth="1"/>
    <col min="30" max="30" width="2.42578125" customWidth="1"/>
    <col min="31" max="31" width="2.5703125" customWidth="1"/>
    <col min="32" max="32" width="2.42578125" customWidth="1"/>
    <col min="33" max="33" width="2.5703125" customWidth="1"/>
    <col min="34" max="34" width="2.42578125" customWidth="1"/>
    <col min="35" max="35" width="2.5703125" customWidth="1"/>
    <col min="36" max="36" width="2.42578125" customWidth="1"/>
    <col min="37" max="37" width="2.5703125" customWidth="1"/>
    <col min="38" max="38" width="2.42578125" customWidth="1"/>
    <col min="39" max="39" width="2.5703125" customWidth="1"/>
    <col min="40" max="40" width="2.42578125" customWidth="1"/>
    <col min="41" max="41" width="2.5703125" customWidth="1"/>
    <col min="42" max="42" width="2.42578125" customWidth="1"/>
    <col min="43" max="43" width="2.5703125" customWidth="1"/>
    <col min="44" max="44" width="2.42578125" customWidth="1"/>
    <col min="45" max="45" width="2.5703125" customWidth="1"/>
    <col min="46" max="46" width="2.42578125" customWidth="1"/>
    <col min="47" max="47" width="2.5703125" customWidth="1"/>
    <col min="48" max="48" width="2.42578125" customWidth="1"/>
    <col min="49" max="49" width="2.5703125" customWidth="1"/>
    <col min="50" max="50" width="2.42578125" customWidth="1"/>
    <col min="51" max="51" width="2.5703125" customWidth="1"/>
    <col min="52" max="52" width="2.42578125" customWidth="1"/>
    <col min="53" max="53" width="2.5703125" customWidth="1"/>
    <col min="54" max="54" width="2.42578125" customWidth="1"/>
    <col min="55" max="55" width="2.5703125" customWidth="1"/>
    <col min="56" max="56" width="2.42578125" customWidth="1"/>
    <col min="57" max="57" width="2.5703125" customWidth="1"/>
    <col min="58" max="58" width="2.42578125" customWidth="1"/>
    <col min="59" max="59" width="2.5703125" customWidth="1"/>
    <col min="60" max="60" width="2.42578125" customWidth="1"/>
    <col min="61" max="61" width="2.5703125" customWidth="1"/>
    <col min="62" max="62" width="2.42578125" customWidth="1"/>
    <col min="63" max="63" width="2.5703125" customWidth="1"/>
    <col min="64" max="64" width="2.42578125" customWidth="1"/>
    <col min="65" max="65" width="2.5703125" customWidth="1"/>
    <col min="66" max="66" width="2.42578125" customWidth="1"/>
    <col min="67" max="67" width="2.5703125" customWidth="1"/>
    <col min="68" max="68" width="2.42578125" customWidth="1"/>
    <col min="69" max="69" width="2.5703125" customWidth="1"/>
    <col min="70" max="70" width="2.42578125" customWidth="1"/>
  </cols>
  <sheetData>
    <row r="1" spans="1:70" x14ac:dyDescent="0.2">
      <c r="A1" s="1"/>
    </row>
    <row r="3" spans="1:70" x14ac:dyDescent="0.2">
      <c r="A3" s="1"/>
    </row>
    <row r="4" spans="1:70" x14ac:dyDescent="0.2">
      <c r="A4" s="1"/>
    </row>
    <row r="5" spans="1:70" x14ac:dyDescent="0.2">
      <c r="A5" s="1"/>
    </row>
    <row r="6" spans="1:70" ht="13.5" thickBot="1" x14ac:dyDescent="0.25">
      <c r="M6" s="12" t="s">
        <v>10</v>
      </c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</row>
    <row r="7" spans="1:70" ht="45.75" thickBot="1" x14ac:dyDescent="0.25">
      <c r="A7" s="2" t="s">
        <v>0</v>
      </c>
      <c r="B7" s="3" t="s">
        <v>1</v>
      </c>
      <c r="C7" s="21" t="s">
        <v>17</v>
      </c>
      <c r="D7" s="17" t="s">
        <v>18</v>
      </c>
      <c r="E7" s="17" t="s">
        <v>9</v>
      </c>
      <c r="F7" s="11" t="s">
        <v>6</v>
      </c>
      <c r="G7" s="11" t="s">
        <v>5</v>
      </c>
      <c r="H7" s="11" t="s">
        <v>7</v>
      </c>
      <c r="I7" s="11" t="s">
        <v>8</v>
      </c>
      <c r="J7" s="18"/>
      <c r="K7" s="25" t="s">
        <v>19</v>
      </c>
      <c r="L7" s="18"/>
      <c r="M7" s="44">
        <v>42285</v>
      </c>
      <c r="N7" s="45"/>
      <c r="O7" s="46">
        <v>42286</v>
      </c>
      <c r="P7" s="47"/>
      <c r="Q7" s="42">
        <v>42287</v>
      </c>
      <c r="R7" s="43"/>
      <c r="S7" s="42">
        <v>42289</v>
      </c>
      <c r="T7" s="43"/>
      <c r="U7" s="42">
        <v>42290</v>
      </c>
      <c r="V7" s="43"/>
      <c r="W7" s="42">
        <v>42291</v>
      </c>
      <c r="X7" s="43"/>
      <c r="Y7" s="42">
        <v>42292</v>
      </c>
      <c r="Z7" s="43"/>
      <c r="AA7" s="42">
        <v>42293</v>
      </c>
      <c r="AB7" s="43"/>
      <c r="AC7" s="42">
        <v>42294</v>
      </c>
      <c r="AD7" s="43"/>
      <c r="AE7" s="42">
        <v>42295</v>
      </c>
      <c r="AF7" s="43"/>
      <c r="AG7" s="42">
        <v>42296</v>
      </c>
      <c r="AH7" s="43"/>
      <c r="AI7" s="42">
        <v>42297</v>
      </c>
      <c r="AJ7" s="43"/>
      <c r="AK7" s="42">
        <v>42298</v>
      </c>
      <c r="AL7" s="43"/>
      <c r="AM7" s="42">
        <v>42299</v>
      </c>
      <c r="AN7" s="43"/>
      <c r="AO7" s="42">
        <v>42300</v>
      </c>
      <c r="AP7" s="43"/>
      <c r="AQ7" s="42">
        <v>42301</v>
      </c>
      <c r="AR7" s="43"/>
      <c r="AS7" s="42">
        <v>42302</v>
      </c>
      <c r="AT7" s="43"/>
      <c r="AU7" s="42">
        <v>42303</v>
      </c>
      <c r="AV7" s="43"/>
      <c r="AW7" s="42">
        <v>42304</v>
      </c>
      <c r="AX7" s="43"/>
      <c r="AY7" s="42">
        <v>42305</v>
      </c>
      <c r="AZ7" s="43"/>
      <c r="BA7" s="42">
        <v>42306</v>
      </c>
      <c r="BB7" s="43"/>
      <c r="BC7" s="42">
        <v>42307</v>
      </c>
      <c r="BD7" s="43"/>
      <c r="BE7" s="42">
        <v>42308</v>
      </c>
      <c r="BF7" s="43"/>
      <c r="BG7" s="42">
        <v>42309</v>
      </c>
      <c r="BH7" s="43"/>
      <c r="BI7" s="42">
        <v>42310</v>
      </c>
      <c r="BJ7" s="43"/>
      <c r="BK7" s="42">
        <v>42311</v>
      </c>
      <c r="BL7" s="43"/>
      <c r="BM7" s="42">
        <v>42312</v>
      </c>
      <c r="BN7" s="43"/>
      <c r="BO7" s="42">
        <v>42313</v>
      </c>
      <c r="BP7" s="43"/>
      <c r="BQ7" s="42"/>
      <c r="BR7" s="43"/>
    </row>
    <row r="8" spans="1:70" ht="45.75" customHeight="1" thickBot="1" x14ac:dyDescent="0.25">
      <c r="A8" s="5"/>
      <c r="B8" s="10"/>
      <c r="C8" s="10"/>
      <c r="D8" s="10"/>
      <c r="E8" s="14"/>
      <c r="F8" s="9"/>
      <c r="G8" s="6"/>
      <c r="H8" s="15"/>
      <c r="I8" s="15"/>
      <c r="J8" s="15"/>
      <c r="K8" s="15"/>
      <c r="L8" s="15"/>
      <c r="M8" s="35" t="s">
        <v>20</v>
      </c>
      <c r="N8" s="36" t="s">
        <v>21</v>
      </c>
      <c r="O8" s="38" t="s">
        <v>20</v>
      </c>
      <c r="P8" s="39" t="s">
        <v>21</v>
      </c>
      <c r="Q8" s="26" t="s">
        <v>20</v>
      </c>
      <c r="R8" s="27" t="s">
        <v>21</v>
      </c>
      <c r="S8" s="26" t="s">
        <v>20</v>
      </c>
      <c r="T8" s="27" t="s">
        <v>21</v>
      </c>
      <c r="U8" s="26" t="s">
        <v>20</v>
      </c>
      <c r="V8" s="27" t="s">
        <v>21</v>
      </c>
      <c r="W8" s="26" t="s">
        <v>20</v>
      </c>
      <c r="X8" s="27" t="s">
        <v>21</v>
      </c>
      <c r="Y8" s="26" t="s">
        <v>20</v>
      </c>
      <c r="Z8" s="27" t="s">
        <v>21</v>
      </c>
      <c r="AA8" s="26" t="s">
        <v>20</v>
      </c>
      <c r="AB8" s="27" t="s">
        <v>21</v>
      </c>
      <c r="AC8" s="26" t="s">
        <v>20</v>
      </c>
      <c r="AD8" s="27" t="s">
        <v>21</v>
      </c>
      <c r="AE8" s="26" t="s">
        <v>20</v>
      </c>
      <c r="AF8" s="27" t="s">
        <v>21</v>
      </c>
      <c r="AG8" s="26" t="s">
        <v>20</v>
      </c>
      <c r="AH8" s="27" t="s">
        <v>21</v>
      </c>
      <c r="AI8" s="26" t="s">
        <v>20</v>
      </c>
      <c r="AJ8" s="27" t="s">
        <v>21</v>
      </c>
      <c r="AK8" s="26" t="s">
        <v>20</v>
      </c>
      <c r="AL8" s="27" t="s">
        <v>21</v>
      </c>
      <c r="AM8" s="26" t="s">
        <v>20</v>
      </c>
      <c r="AN8" s="27" t="s">
        <v>21</v>
      </c>
      <c r="AO8" s="26" t="s">
        <v>20</v>
      </c>
      <c r="AP8" s="27" t="s">
        <v>21</v>
      </c>
      <c r="AQ8" s="26" t="s">
        <v>20</v>
      </c>
      <c r="AR8" s="27" t="s">
        <v>21</v>
      </c>
      <c r="AS8" s="26" t="s">
        <v>20</v>
      </c>
      <c r="AT8" s="27" t="s">
        <v>21</v>
      </c>
      <c r="AU8" s="26" t="s">
        <v>20</v>
      </c>
      <c r="AV8" s="27" t="s">
        <v>21</v>
      </c>
      <c r="AW8" s="26" t="s">
        <v>20</v>
      </c>
      <c r="AX8" s="27" t="s">
        <v>21</v>
      </c>
      <c r="AY8" s="26" t="s">
        <v>20</v>
      </c>
      <c r="AZ8" s="27" t="s">
        <v>21</v>
      </c>
      <c r="BA8" s="26" t="s">
        <v>20</v>
      </c>
      <c r="BB8" s="27" t="s">
        <v>21</v>
      </c>
      <c r="BC8" s="26" t="s">
        <v>20</v>
      </c>
      <c r="BD8" s="27" t="s">
        <v>21</v>
      </c>
      <c r="BE8" s="26" t="s">
        <v>20</v>
      </c>
      <c r="BF8" s="27" t="s">
        <v>21</v>
      </c>
      <c r="BG8" s="26" t="s">
        <v>20</v>
      </c>
      <c r="BH8" s="27" t="s">
        <v>21</v>
      </c>
      <c r="BI8" s="26" t="s">
        <v>20</v>
      </c>
      <c r="BJ8" s="27" t="s">
        <v>21</v>
      </c>
      <c r="BK8" s="26" t="s">
        <v>20</v>
      </c>
      <c r="BL8" s="27" t="s">
        <v>21</v>
      </c>
      <c r="BM8" s="26" t="s">
        <v>20</v>
      </c>
      <c r="BN8" s="27" t="s">
        <v>21</v>
      </c>
      <c r="BO8" s="26" t="s">
        <v>20</v>
      </c>
      <c r="BP8" s="27" t="s">
        <v>21</v>
      </c>
      <c r="BQ8" s="26" t="s">
        <v>20</v>
      </c>
      <c r="BR8" s="27" t="s">
        <v>21</v>
      </c>
    </row>
    <row r="9" spans="1:70" ht="36" customHeight="1" thickBot="1" x14ac:dyDescent="0.25">
      <c r="A9" s="7">
        <v>1</v>
      </c>
      <c r="B9" s="4" t="s">
        <v>2</v>
      </c>
      <c r="C9" s="20" t="s">
        <v>12</v>
      </c>
      <c r="D9" s="4" t="s">
        <v>11</v>
      </c>
      <c r="E9" s="8">
        <v>5</v>
      </c>
      <c r="F9" s="9">
        <v>3200</v>
      </c>
      <c r="G9" s="9">
        <v>640</v>
      </c>
      <c r="H9" s="9">
        <v>1650</v>
      </c>
      <c r="I9" s="9">
        <f t="shared" ref="I9:I11" si="0">E9*H9</f>
        <v>8250</v>
      </c>
      <c r="J9" s="19"/>
      <c r="K9" s="24">
        <f>H9-((H9/100)*10)</f>
        <v>1485</v>
      </c>
      <c r="L9" s="19">
        <f>SUM(M9:AN9)</f>
        <v>5</v>
      </c>
      <c r="M9" s="37">
        <v>1</v>
      </c>
      <c r="N9" s="37">
        <v>2</v>
      </c>
      <c r="O9" s="40">
        <v>1</v>
      </c>
      <c r="P9" s="40">
        <v>1</v>
      </c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</row>
    <row r="10" spans="1:70" ht="51.75" thickBot="1" x14ac:dyDescent="0.25">
      <c r="A10" s="7">
        <v>2</v>
      </c>
      <c r="B10" s="4" t="s">
        <v>3</v>
      </c>
      <c r="C10" s="20" t="s">
        <v>14</v>
      </c>
      <c r="D10" s="4" t="s">
        <v>13</v>
      </c>
      <c r="E10" s="8">
        <v>3</v>
      </c>
      <c r="F10" s="9">
        <v>4662</v>
      </c>
      <c r="G10" s="9">
        <v>1554</v>
      </c>
      <c r="H10" s="9">
        <v>3100</v>
      </c>
      <c r="I10" s="9">
        <f t="shared" si="0"/>
        <v>9300</v>
      </c>
      <c r="J10" s="19"/>
      <c r="K10" s="19"/>
      <c r="L10" s="19">
        <f t="shared" ref="L10:L11" si="1">SUM(M10:AN10)</f>
        <v>5</v>
      </c>
      <c r="M10" s="37">
        <v>2</v>
      </c>
      <c r="N10" s="37">
        <v>3</v>
      </c>
      <c r="O10" s="40"/>
      <c r="P10" s="40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</row>
    <row r="11" spans="1:70" ht="69" customHeight="1" thickBot="1" x14ac:dyDescent="0.25">
      <c r="A11" s="7">
        <v>3</v>
      </c>
      <c r="B11" s="4" t="s">
        <v>4</v>
      </c>
      <c r="C11" s="20" t="s">
        <v>16</v>
      </c>
      <c r="D11" s="4" t="s">
        <v>15</v>
      </c>
      <c r="E11" s="8">
        <v>4</v>
      </c>
      <c r="F11" s="9">
        <v>756</v>
      </c>
      <c r="G11" s="9">
        <v>189</v>
      </c>
      <c r="H11" s="9">
        <v>400</v>
      </c>
      <c r="I11" s="9">
        <f t="shared" si="0"/>
        <v>1600</v>
      </c>
      <c r="J11" s="19"/>
      <c r="K11" s="19"/>
      <c r="L11" s="19">
        <f t="shared" si="1"/>
        <v>0</v>
      </c>
      <c r="M11" s="37"/>
      <c r="N11" s="37"/>
      <c r="O11" s="40"/>
      <c r="P11" s="40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</row>
    <row r="12" spans="1:70" x14ac:dyDescent="0.2">
      <c r="B12" s="13"/>
      <c r="C12" s="13"/>
      <c r="D12" s="13"/>
      <c r="F12" s="23">
        <f>SUM(F9:F11)</f>
        <v>8618</v>
      </c>
    </row>
  </sheetData>
  <mergeCells count="29">
    <mergeCell ref="AI7:AJ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BG7:BH7"/>
    <mergeCell ref="AK7:AL7"/>
    <mergeCell ref="AM7:AN7"/>
    <mergeCell ref="AO7:AP7"/>
    <mergeCell ref="AQ7:AR7"/>
    <mergeCell ref="AS7:AT7"/>
    <mergeCell ref="AU7:AV7"/>
    <mergeCell ref="AW7:AX7"/>
    <mergeCell ref="AY7:AZ7"/>
    <mergeCell ref="BA7:BB7"/>
    <mergeCell ref="BC7:BD7"/>
    <mergeCell ref="BE7:BF7"/>
    <mergeCell ref="BI7:BJ7"/>
    <mergeCell ref="BK7:BL7"/>
    <mergeCell ref="BM7:BN7"/>
    <mergeCell ref="BO7:BP7"/>
    <mergeCell ref="BQ7:BR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Продажа в шт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FastReport PDF export</dc:subject>
  <dc:creator>Дмитрий</dc:creator>
  <cp:keywords/>
  <cp:lastModifiedBy>1</cp:lastModifiedBy>
  <dcterms:created xsi:type="dcterms:W3CDTF">2015-10-06T08:55:01Z</dcterms:created>
  <dcterms:modified xsi:type="dcterms:W3CDTF">2015-10-12T21:35:30Z</dcterms:modified>
</cp:coreProperties>
</file>