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405"/>
  </bookViews>
  <sheets>
    <sheet name="Ведомость" sheetId="1" r:id="rId1"/>
    <sheet name="Нормативы" sheetId="2" r:id="rId2"/>
    <sheet name="Возрастные категории" sheetId="3" r:id="rId3"/>
    <sheet name="Облегчения" sheetId="4" r:id="rId4"/>
  </sheets>
  <definedNames>
    <definedName name="Бег">IF(Ведомость!XFD1-LOOKUP(Ведомость!$K1,{0;91},{0;"00:01:30,1"})&lt;=0,100,Ведомость!XFD1-LOOKUP(Ведомость!$K1,{0;91},{0;"00:01:30,1"}))</definedName>
    <definedName name="Подтяг">Ведомость!XFD1+LOOKUP(Ведомость!$K1,{0;91},{0;1})</definedName>
  </definedNames>
  <calcPr calcId="144525" iterate="1"/>
</workbook>
</file>

<file path=xl/calcChain.xml><?xml version="1.0" encoding="utf-8"?>
<calcChain xmlns="http://schemas.openxmlformats.org/spreadsheetml/2006/main">
  <c r="M18" i="1" l="1"/>
  <c r="M19" i="1"/>
  <c r="M20" i="1"/>
  <c r="M17" i="1" l="1"/>
  <c r="M12" i="1"/>
  <c r="O20" i="1" l="1"/>
  <c r="H36" i="1" l="1"/>
  <c r="E35" i="1"/>
  <c r="H34" i="1"/>
  <c r="H33" i="1"/>
  <c r="H32" i="1"/>
  <c r="H31" i="1"/>
  <c r="H35" i="1" s="1"/>
  <c r="H29" i="1"/>
  <c r="G13" i="1"/>
  <c r="I13" i="1" s="1"/>
  <c r="M13" i="1" s="1"/>
  <c r="G14" i="1"/>
  <c r="I14" i="1" s="1"/>
  <c r="M14" i="1" s="1"/>
  <c r="G15" i="1"/>
  <c r="I15" i="1" s="1"/>
  <c r="G12" i="1"/>
  <c r="I12" i="1" s="1"/>
  <c r="O17" i="1" s="1"/>
  <c r="O18" i="1" l="1"/>
  <c r="O19" i="1"/>
  <c r="O12" i="1"/>
  <c r="O14" i="1"/>
  <c r="O13" i="1"/>
</calcChain>
</file>

<file path=xl/sharedStrings.xml><?xml version="1.0" encoding="utf-8"?>
<sst xmlns="http://schemas.openxmlformats.org/spreadsheetml/2006/main" count="180" uniqueCount="98">
  <si>
    <t xml:space="preserve"> ВЕДОМОСТЬ</t>
  </si>
  <si>
    <t>контрольно-проверочного занятия</t>
  </si>
  <si>
    <t>с</t>
  </si>
  <si>
    <t>(инспекторская проверка, контрольная проверка, целевой выезд)</t>
  </si>
  <si>
    <t>№ п/п</t>
  </si>
  <si>
    <t>Звание</t>
  </si>
  <si>
    <t>ФИО</t>
  </si>
  <si>
    <t>Отдел, служба</t>
  </si>
  <si>
    <t>Учебная группа</t>
  </si>
  <si>
    <t>Дата рождения</t>
  </si>
  <si>
    <t>Полных лет</t>
  </si>
  <si>
    <t>Медико-возрастная группа</t>
  </si>
  <si>
    <t>Имеющаяся квалификаци-онная категория</t>
  </si>
  <si>
    <t>Вес, кг</t>
  </si>
  <si>
    <t>Физическая подготовка</t>
  </si>
  <si>
    <t>Специальная</t>
  </si>
  <si>
    <t>Выносливость: бег 5000 м.</t>
  </si>
  <si>
    <t>Сила: подтягивание</t>
  </si>
  <si>
    <t>Оценка</t>
  </si>
  <si>
    <t>Скорость: 100 м.</t>
  </si>
  <si>
    <t>БПБ</t>
  </si>
  <si>
    <t>Общая оценка</t>
  </si>
  <si>
    <t>Пол</t>
  </si>
  <si>
    <t>Классные специалисты, получившие "неудовлетворительно"</t>
  </si>
  <si>
    <t>м</t>
  </si>
  <si>
    <t>М</t>
  </si>
  <si>
    <t>отлично</t>
  </si>
  <si>
    <t>хорошо</t>
  </si>
  <si>
    <t>ж</t>
  </si>
  <si>
    <t>#дата</t>
  </si>
  <si>
    <r>
      <t xml:space="preserve">Командир подразделения </t>
    </r>
    <r>
      <rPr>
        <b/>
        <sz val="12"/>
        <rFont val="Arial"/>
        <family val="2"/>
        <charset val="204"/>
      </rPr>
      <t>____________________________________________________________________</t>
    </r>
  </si>
  <si>
    <t xml:space="preserve">По списку - </t>
  </si>
  <si>
    <t xml:space="preserve">  человек</t>
  </si>
  <si>
    <t>М.П.</t>
  </si>
  <si>
    <t xml:space="preserve">Всего проверено - </t>
  </si>
  <si>
    <t xml:space="preserve"> %</t>
  </si>
  <si>
    <t>Из них получили оценки:</t>
  </si>
  <si>
    <t>Отметка врача о допуске ____________________________________</t>
  </si>
  <si>
    <t>«отлично» -</t>
  </si>
  <si>
    <t>«хорошо» -</t>
  </si>
  <si>
    <t xml:space="preserve">Высший уровень - </t>
  </si>
  <si>
    <t>«удовлетворительно» -</t>
  </si>
  <si>
    <t xml:space="preserve">1 уровень - </t>
  </si>
  <si>
    <t>«неудовлетворительно» -</t>
  </si>
  <si>
    <t xml:space="preserve">2 уровень - </t>
  </si>
  <si>
    <t xml:space="preserve">Получили положительные оценки - </t>
  </si>
  <si>
    <t xml:space="preserve">3 уровень - </t>
  </si>
  <si>
    <t xml:space="preserve">Освобождено по состоянию здоровья - </t>
  </si>
  <si>
    <t xml:space="preserve">Общая оценка подразделению - </t>
  </si>
  <si>
    <t>"_______" _____________ 20___ года</t>
  </si>
  <si>
    <t>Проверяющий ___________________________________________________</t>
  </si>
  <si>
    <t xml:space="preserve">результатов тестирования сотрудников </t>
  </si>
  <si>
    <t>Петров В.В.</t>
  </si>
  <si>
    <t>Сидоров А.А.</t>
  </si>
  <si>
    <t>Васечкин И.И.</t>
  </si>
  <si>
    <t>Васильева В.В.</t>
  </si>
  <si>
    <t>п/п-к</t>
  </si>
  <si>
    <t xml:space="preserve">п-к </t>
  </si>
  <si>
    <t xml:space="preserve">майор </t>
  </si>
  <si>
    <t xml:space="preserve">ст.л-т </t>
  </si>
  <si>
    <t>(специальное звание, подпись, фамилия, и.о.)</t>
  </si>
  <si>
    <t>специальное звание, подпись, фамилия)</t>
  </si>
  <si>
    <t xml:space="preserve"> сентября 2015 г.</t>
  </si>
  <si>
    <t>Упражнения (единица измерения)</t>
  </si>
  <si>
    <t>Возрастные группы</t>
  </si>
  <si>
    <t>Мужчины</t>
  </si>
  <si>
    <t>Выносливость</t>
  </si>
  <si>
    <t>1. Бег (кросс) 5 км (мин, с)</t>
  </si>
  <si>
    <t>удовл.</t>
  </si>
  <si>
    <t>Сила</t>
  </si>
  <si>
    <t>Быстрота и ловкость</t>
  </si>
  <si>
    <t>Оцениваются по пятибальной системе</t>
  </si>
  <si>
    <t>ВОЗРАСТНЫЕ ГРУППЫ</t>
  </si>
  <si>
    <t>Женщины</t>
  </si>
  <si>
    <t>кол-во лет</t>
  </si>
  <si>
    <t>возрастная группа</t>
  </si>
  <si>
    <t>#&lt;18лет</t>
  </si>
  <si>
    <t>ДМБ</t>
  </si>
  <si>
    <t>2. Подтягивание на перекладине (количество раз)</t>
  </si>
  <si>
    <t>3. Челночный бег 10x10м (с).</t>
  </si>
  <si>
    <t>4. Бег 100 м 1-4 гр. (с) Бег 60 м 5-6 гр. (с)</t>
  </si>
  <si>
    <t>5. Боевые приемы борьбы</t>
  </si>
  <si>
    <t>Упражнения</t>
  </si>
  <si>
    <t>Единица измерения</t>
  </si>
  <si>
    <t>Облегчение нормативов при сдаче</t>
  </si>
  <si>
    <t>в повседневной форме одежды</t>
  </si>
  <si>
    <t>сотрудникам, собственный вес которых превышает  90 кг.</t>
  </si>
  <si>
    <t>на высоте 1500 м и выше над уровнем моря</t>
  </si>
  <si>
    <t>Подтягивание на перекладине</t>
  </si>
  <si>
    <t>Бег (кросс) 5 км</t>
  </si>
  <si>
    <t>Бег (кросс) 1 км</t>
  </si>
  <si>
    <t>Челночный бег 10х10</t>
  </si>
  <si>
    <t>кол-во раз</t>
  </si>
  <si>
    <t>мин</t>
  </si>
  <si>
    <t>-</t>
  </si>
  <si>
    <t>Таблица облегчений нормативов по физической подготовке</t>
  </si>
  <si>
    <t>Примечания: При выполнении подтягивания на перекладине в норматив может вноситься только одно облегчение, а при сдаче указанного норматива сотрудниками 5-6 возрастных групп облегчения не допускаются</t>
  </si>
  <si>
    <t>неуд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</si>
</sst>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Alignment="1"/>
    <xf numFmtId="0" fontId="13" fillId="0" borderId="0" xfId="0" applyFont="1" applyAlignment="1">
      <alignment horizontal="left"/>
    </xf>
    <xf numFmtId="2" fontId="13" fillId="0" borderId="0" xfId="0" applyNumberFormat="1" applyFont="1" applyAlignment="1"/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shrinkToFit="1"/>
    </xf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2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164" fontId="13" fillId="0" borderId="1" xfId="0" applyNumberFormat="1" applyFont="1" applyBorder="1" applyAlignment="1">
      <alignment horizontal="center" vertical="center" shrinkToFit="1"/>
    </xf>
    <xf numFmtId="164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0" xfId="0" applyFill="1" applyBorder="1"/>
    <xf numFmtId="0" fontId="6" fillId="11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horizontal="center"/>
    </xf>
    <xf numFmtId="0" fontId="0" fillId="13" borderId="0" xfId="0" applyFill="1" applyBorder="1"/>
    <xf numFmtId="0" fontId="2" fillId="13" borderId="22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13" borderId="2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21" fillId="0" borderId="7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5" fontId="2" fillId="0" borderId="1" xfId="0" applyNumberFormat="1" applyFont="1" applyBorder="1" applyAlignment="1">
      <alignment horizontal="center"/>
    </xf>
    <xf numFmtId="14" fontId="0" fillId="13" borderId="1" xfId="0" applyNumberFormat="1" applyFill="1" applyBorder="1"/>
    <xf numFmtId="0" fontId="15" fillId="18" borderId="3" xfId="0" applyFont="1" applyFill="1" applyBorder="1" applyAlignment="1">
      <alignment horizontal="center"/>
    </xf>
    <xf numFmtId="0" fontId="20" fillId="18" borderId="7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2" fillId="16" borderId="24" xfId="0" applyFont="1" applyFill="1" applyBorder="1" applyAlignment="1">
      <alignment horizontal="center"/>
    </xf>
    <xf numFmtId="0" fontId="2" fillId="16" borderId="25" xfId="0" applyFont="1" applyFill="1" applyBorder="1" applyAlignment="1">
      <alignment horizontal="center"/>
    </xf>
    <xf numFmtId="0" fontId="2" fillId="16" borderId="26" xfId="0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2" fillId="11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17" fillId="14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abSelected="1" topLeftCell="D7" zoomScale="115" zoomScaleNormal="115" workbookViewId="0">
      <selection activeCell="M18" sqref="M18"/>
    </sheetView>
  </sheetViews>
  <sheetFormatPr defaultRowHeight="15" x14ac:dyDescent="0.25"/>
  <cols>
    <col min="2" max="2" width="14.5703125" customWidth="1"/>
    <col min="3" max="3" width="16.85546875" customWidth="1"/>
    <col min="4" max="4" width="10.42578125" customWidth="1"/>
    <col min="5" max="5" width="17" customWidth="1"/>
    <col min="6" max="6" width="13.140625" customWidth="1"/>
    <col min="9" max="9" width="11" bestFit="1" customWidth="1"/>
    <col min="12" max="12" width="15.28515625" bestFit="1" customWidth="1"/>
    <col min="13" max="13" width="11.5703125" customWidth="1"/>
    <col min="15" max="15" width="12" customWidth="1"/>
    <col min="17" max="17" width="10.5703125" customWidth="1"/>
    <col min="19" max="19" width="11.140625" customWidth="1"/>
    <col min="20" max="20" width="16" customWidth="1"/>
    <col min="22" max="22" width="15.28515625" customWidth="1"/>
  </cols>
  <sheetData>
    <row r="2" spans="1:22" x14ac:dyDescent="0.25">
      <c r="A2" s="1"/>
      <c r="B2" s="1"/>
      <c r="C2" s="14"/>
      <c r="D2" s="1"/>
      <c r="E2" s="1"/>
      <c r="F2" s="1"/>
      <c r="G2" s="11"/>
      <c r="H2" s="11"/>
      <c r="I2" s="11"/>
      <c r="J2" s="1"/>
      <c r="K2" s="1"/>
      <c r="L2" s="1"/>
      <c r="M2" s="1"/>
      <c r="N2" s="8"/>
      <c r="O2" s="1"/>
      <c r="P2" s="1"/>
      <c r="Q2" s="1"/>
      <c r="R2" s="1"/>
      <c r="S2" s="1"/>
      <c r="T2" s="9"/>
      <c r="U2" s="9"/>
      <c r="V2" s="1"/>
    </row>
    <row r="3" spans="1:22" ht="21" x14ac:dyDescent="0.35">
      <c r="A3" s="152" t="s">
        <v>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"/>
    </row>
    <row r="4" spans="1:22" ht="15.75" x14ac:dyDescent="0.25">
      <c r="A4" s="154" t="s">
        <v>51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15.75" x14ac:dyDescent="0.25">
      <c r="A5" s="1"/>
      <c r="B5" s="1"/>
      <c r="C5" s="14"/>
      <c r="D5" s="156"/>
      <c r="E5" s="157"/>
      <c r="F5" s="158" t="s">
        <v>1</v>
      </c>
      <c r="G5" s="158"/>
      <c r="H5" s="158"/>
      <c r="I5" s="159"/>
      <c r="J5" s="159"/>
      <c r="K5" s="159"/>
      <c r="L5" s="159"/>
      <c r="M5" s="159"/>
      <c r="N5" s="159"/>
      <c r="O5" s="159"/>
      <c r="P5" s="159"/>
      <c r="Q5" s="30"/>
      <c r="R5" s="12" t="s">
        <v>2</v>
      </c>
      <c r="S5" s="163" t="s">
        <v>62</v>
      </c>
      <c r="T5" s="163"/>
      <c r="U5" s="20"/>
      <c r="V5" s="1"/>
    </row>
    <row r="6" spans="1:22" x14ac:dyDescent="0.25">
      <c r="A6" s="1"/>
      <c r="B6" s="1"/>
      <c r="C6" s="14"/>
      <c r="D6" s="1"/>
      <c r="E6" s="1"/>
      <c r="F6" s="1"/>
      <c r="G6" s="11"/>
      <c r="H6" s="11"/>
      <c r="I6" s="11"/>
      <c r="J6" s="171" t="s">
        <v>3</v>
      </c>
      <c r="K6" s="171"/>
      <c r="L6" s="171"/>
      <c r="M6" s="171"/>
      <c r="N6" s="171"/>
      <c r="O6" s="171"/>
      <c r="P6" s="171"/>
      <c r="Q6" s="34"/>
      <c r="R6" s="1"/>
      <c r="S6" s="1"/>
      <c r="T6" s="9"/>
      <c r="U6" s="9"/>
      <c r="V6" s="1"/>
    </row>
    <row r="7" spans="1:22" x14ac:dyDescent="0.25">
      <c r="A7" s="1"/>
      <c r="B7" s="1"/>
      <c r="C7" s="14"/>
      <c r="D7" s="1"/>
      <c r="E7" s="1"/>
      <c r="F7" s="1"/>
      <c r="G7" s="11"/>
      <c r="H7" s="11"/>
      <c r="I7" s="11"/>
      <c r="J7" s="1"/>
      <c r="K7" s="1"/>
      <c r="L7" s="1"/>
      <c r="M7" s="1"/>
      <c r="N7" s="7"/>
      <c r="O7" s="1"/>
      <c r="P7" s="1"/>
      <c r="Q7" s="1"/>
      <c r="R7" s="1"/>
      <c r="S7" s="1"/>
      <c r="T7" s="10"/>
      <c r="U7" s="9"/>
      <c r="V7" s="1"/>
    </row>
    <row r="8" spans="1:22" ht="15" customHeight="1" x14ac:dyDescent="0.25">
      <c r="A8" s="173" t="s">
        <v>4</v>
      </c>
      <c r="B8" s="135" t="s">
        <v>5</v>
      </c>
      <c r="C8" s="168" t="s">
        <v>6</v>
      </c>
      <c r="D8" s="141" t="s">
        <v>7</v>
      </c>
      <c r="E8" s="138" t="s">
        <v>8</v>
      </c>
      <c r="F8" s="141" t="s">
        <v>9</v>
      </c>
      <c r="G8" s="174" t="s">
        <v>10</v>
      </c>
      <c r="H8" s="103"/>
      <c r="I8" s="162" t="s">
        <v>11</v>
      </c>
      <c r="J8" s="146" t="s">
        <v>12</v>
      </c>
      <c r="K8" s="164" t="s">
        <v>13</v>
      </c>
      <c r="L8" s="24"/>
      <c r="M8" s="24"/>
      <c r="N8" s="147" t="s">
        <v>14</v>
      </c>
      <c r="O8" s="147"/>
      <c r="P8" s="147"/>
      <c r="Q8" s="147"/>
      <c r="R8" s="147"/>
      <c r="S8" s="147"/>
      <c r="T8" s="147"/>
      <c r="U8" s="18"/>
      <c r="V8" s="160" t="s">
        <v>15</v>
      </c>
    </row>
    <row r="9" spans="1:22" ht="16.5" customHeight="1" x14ac:dyDescent="0.25">
      <c r="A9" s="173"/>
      <c r="B9" s="136"/>
      <c r="C9" s="169"/>
      <c r="D9" s="141"/>
      <c r="E9" s="138"/>
      <c r="F9" s="141"/>
      <c r="G9" s="175"/>
      <c r="H9" s="37"/>
      <c r="I9" s="162"/>
      <c r="J9" s="146"/>
      <c r="K9" s="164"/>
      <c r="L9" s="165" t="s">
        <v>16</v>
      </c>
      <c r="M9" s="29"/>
      <c r="N9" s="142" t="s">
        <v>17</v>
      </c>
      <c r="O9" s="143" t="s">
        <v>18</v>
      </c>
      <c r="P9" s="148" t="s">
        <v>19</v>
      </c>
      <c r="Q9" s="143" t="s">
        <v>18</v>
      </c>
      <c r="R9" s="140" t="s">
        <v>20</v>
      </c>
      <c r="S9" s="145" t="s">
        <v>18</v>
      </c>
      <c r="T9" s="139" t="s">
        <v>21</v>
      </c>
      <c r="U9" s="149" t="s">
        <v>23</v>
      </c>
      <c r="V9" s="160"/>
    </row>
    <row r="10" spans="1:22" ht="74.25" customHeight="1" x14ac:dyDescent="0.25">
      <c r="A10" s="173"/>
      <c r="B10" s="136"/>
      <c r="C10" s="169"/>
      <c r="D10" s="141"/>
      <c r="E10" s="138"/>
      <c r="F10" s="141"/>
      <c r="G10" s="175"/>
      <c r="H10" s="37" t="s">
        <v>22</v>
      </c>
      <c r="I10" s="162"/>
      <c r="J10" s="146"/>
      <c r="K10" s="164"/>
      <c r="L10" s="166"/>
      <c r="M10" s="36" t="s">
        <v>18</v>
      </c>
      <c r="N10" s="142"/>
      <c r="O10" s="144"/>
      <c r="P10" s="148"/>
      <c r="Q10" s="144"/>
      <c r="R10" s="140"/>
      <c r="S10" s="145"/>
      <c r="T10" s="139"/>
      <c r="U10" s="149"/>
      <c r="V10" s="160"/>
    </row>
    <row r="11" spans="1:22" ht="15.75" thickBot="1" x14ac:dyDescent="0.3">
      <c r="A11" s="173"/>
      <c r="B11" s="137"/>
      <c r="C11" s="170"/>
      <c r="D11" s="141"/>
      <c r="E11" s="138"/>
      <c r="F11" s="141"/>
      <c r="G11" s="176"/>
      <c r="H11" s="38"/>
      <c r="I11" s="162"/>
      <c r="J11" s="146"/>
      <c r="K11" s="164"/>
      <c r="L11" s="167"/>
      <c r="M11" s="87"/>
      <c r="N11" s="142"/>
      <c r="O11" s="144"/>
      <c r="P11" s="148"/>
      <c r="Q11" s="172"/>
      <c r="R11" s="140"/>
      <c r="S11" s="145"/>
      <c r="T11" s="139"/>
      <c r="U11" s="150"/>
      <c r="V11" s="161"/>
    </row>
    <row r="12" spans="1:22" ht="15.75" thickTop="1" x14ac:dyDescent="0.25">
      <c r="A12" s="2">
        <v>1</v>
      </c>
      <c r="B12" s="13" t="s">
        <v>57</v>
      </c>
      <c r="C12" s="27" t="s">
        <v>52</v>
      </c>
      <c r="D12" s="2"/>
      <c r="E12" s="2">
        <v>1</v>
      </c>
      <c r="F12" s="3">
        <v>27367</v>
      </c>
      <c r="G12" s="28">
        <f ca="1">DATEDIF(F12,TODAY(),"y")</f>
        <v>40</v>
      </c>
      <c r="H12" s="39" t="s">
        <v>24</v>
      </c>
      <c r="I12" s="128">
        <f ca="1">IF(H12="м",LOOKUP(G12,'Возрастные категории'!A$7:B$47),IF(H12="ж",LOOKUP(G12,'Возрастные категории'!D$7:E$47),"#м/ж"))</f>
        <v>4</v>
      </c>
      <c r="J12" s="31" t="s">
        <v>25</v>
      </c>
      <c r="K12" s="4">
        <v>95</v>
      </c>
      <c r="L12" s="133"/>
      <c r="M12" s="115" t="str">
        <f>IF(ISBLANK(L12),"",INDEX(Нормативы!$K$5:$K$8,MATCH(Бег,INDEX(Нормативы!$L$5:$Q$8,,MATCH($I7,Нормативы!$L$2:$Q$2,0)),-1)))</f>
        <v/>
      </c>
      <c r="N12" s="35">
        <v>7</v>
      </c>
      <c r="O12" s="130" t="e">
        <f ca="1">INDEX(Нормативы!$B$9:$B$11,MATCH(IF($K12&gt;90,$N12+1,$N12),INDEX(Нормативы!$C$9:$H$11,,MATCH($I12,Нормативы!$C$2:$H$2,0)),1))</f>
        <v>#N/A</v>
      </c>
      <c r="P12" s="5">
        <v>13.8</v>
      </c>
      <c r="Q12" s="35"/>
      <c r="R12" s="4"/>
      <c r="S12" s="4"/>
      <c r="T12" s="19"/>
      <c r="U12" s="21">
        <v>1</v>
      </c>
      <c r="V12" s="32"/>
    </row>
    <row r="13" spans="1:22" x14ac:dyDescent="0.25">
      <c r="A13" s="2">
        <v>2</v>
      </c>
      <c r="B13" s="13" t="s">
        <v>56</v>
      </c>
      <c r="C13" s="15" t="s">
        <v>53</v>
      </c>
      <c r="D13" s="2"/>
      <c r="E13" s="26">
        <v>2</v>
      </c>
      <c r="F13" s="3">
        <v>27818</v>
      </c>
      <c r="G13" s="28">
        <f t="shared" ref="G13:G15" ca="1" si="0">DATEDIF(F13,TODAY(),"y")</f>
        <v>39</v>
      </c>
      <c r="H13" s="40" t="s">
        <v>24</v>
      </c>
      <c r="I13" s="128">
        <f ca="1">IF(H13="м",LOOKUP(G13,'Возрастные категории'!A$7:B$47),IF(H13="ж",LOOKUP(G13,'Возрастные категории'!D$7:E$47),"#м/ж"))</f>
        <v>3</v>
      </c>
      <c r="J13" s="31">
        <v>1</v>
      </c>
      <c r="K13" s="4">
        <v>108</v>
      </c>
      <c r="L13" s="133">
        <v>1.8055555555555557E-2</v>
      </c>
      <c r="M13" s="115" t="str">
        <f ca="1">IF(ISBLANK(L13),"",INDEX(Нормативы!$K$5:$K$8,MATCH(Бег,INDEX(Нормативы!$L$5:$Q$8,,MATCH($I13,Нормативы!$L$2:$Q$2,0)),-1)))</f>
        <v>удовл.</v>
      </c>
      <c r="N13" s="35">
        <v>12</v>
      </c>
      <c r="O13" s="131" t="str">
        <f ca="1">INDEX(Нормативы!$B$9:$B$11,MATCH(IF($K13&gt;90,$N13+1,$N13),INDEX(Нормативы!$C$9:$H$11,,MATCH($I13,Нормативы!$C$2:$H$2,0)),1))</f>
        <v>хорошо</v>
      </c>
      <c r="P13" s="5">
        <v>14.9</v>
      </c>
      <c r="Q13" s="35"/>
      <c r="R13" s="4"/>
      <c r="S13" s="4"/>
      <c r="T13" s="19"/>
      <c r="U13" s="21">
        <v>1</v>
      </c>
      <c r="V13" s="33"/>
    </row>
    <row r="14" spans="1:22" ht="15.75" thickBot="1" x14ac:dyDescent="0.3">
      <c r="A14" s="2">
        <v>3</v>
      </c>
      <c r="B14" s="13" t="s">
        <v>58</v>
      </c>
      <c r="C14" s="15" t="s">
        <v>54</v>
      </c>
      <c r="D14" s="2"/>
      <c r="E14" s="26">
        <v>3</v>
      </c>
      <c r="F14" s="3">
        <v>29223</v>
      </c>
      <c r="G14" s="28">
        <f t="shared" ca="1" si="0"/>
        <v>35</v>
      </c>
      <c r="H14" s="40" t="s">
        <v>24</v>
      </c>
      <c r="I14" s="128">
        <f ca="1">IF(H14="м",LOOKUP(G14,'Возрастные категории'!A$7:B$47),IF(H14="ж",LOOKUP(G14,'Возрастные категории'!D$7:E$47),"#м/ж"))</f>
        <v>3</v>
      </c>
      <c r="J14" s="31">
        <v>1</v>
      </c>
      <c r="K14" s="4">
        <v>85</v>
      </c>
      <c r="L14" s="133">
        <v>6.9444444444444441E-3</v>
      </c>
      <c r="M14" s="115" t="str">
        <f ca="1">IF(ISBLANK(L14),"",INDEX(Нормативы!$K$5:$K$8,MATCH(Бег,INDEX(Нормативы!$L$5:$Q$8,,MATCH($I14,Нормативы!$L$2:$Q$2,0)),-1)))</f>
        <v>отлично</v>
      </c>
      <c r="N14" s="35">
        <v>18</v>
      </c>
      <c r="O14" s="132" t="str">
        <f ca="1">INDEX(Нормативы!$B$9:$B$11,MATCH(IF($K14&gt;90,$N14+1,$N14),INDEX(Нормативы!$C$9:$H$11,,MATCH($I14,Нормативы!$C$2:$H$2,0)),1))</f>
        <v>отлично</v>
      </c>
      <c r="P14" s="5">
        <v>12.5</v>
      </c>
      <c r="Q14" s="35"/>
      <c r="R14" s="4"/>
      <c r="S14" s="4"/>
      <c r="T14" s="19"/>
      <c r="U14" s="21">
        <v>1</v>
      </c>
      <c r="V14" s="33"/>
    </row>
    <row r="15" spans="1:22" ht="15.75" thickTop="1" x14ac:dyDescent="0.25">
      <c r="A15" s="2">
        <v>4</v>
      </c>
      <c r="B15" s="13" t="s">
        <v>59</v>
      </c>
      <c r="C15" s="15" t="s">
        <v>55</v>
      </c>
      <c r="D15" s="2"/>
      <c r="E15" s="26">
        <v>4</v>
      </c>
      <c r="F15" s="3">
        <v>31868</v>
      </c>
      <c r="G15" s="28">
        <f t="shared" ca="1" si="0"/>
        <v>28</v>
      </c>
      <c r="H15" s="40" t="s">
        <v>28</v>
      </c>
      <c r="I15" s="128">
        <f ca="1">IF(H15="м",LOOKUP(G15,'Возрастные категории'!A$7:B$47),IF(H15="ж",LOOKUP(G15,'Возрастные категории'!D$7:E$47),"#м/ж"))</f>
        <v>2</v>
      </c>
      <c r="J15" s="31">
        <v>2</v>
      </c>
      <c r="K15" s="4">
        <v>58</v>
      </c>
      <c r="L15" s="133"/>
      <c r="M15" s="104"/>
      <c r="N15" s="2"/>
      <c r="O15" s="105"/>
      <c r="P15" s="5"/>
      <c r="Q15" s="35"/>
      <c r="R15" s="4"/>
      <c r="S15" s="4"/>
      <c r="T15" s="19"/>
      <c r="U15" s="21">
        <v>1</v>
      </c>
      <c r="V15" s="33"/>
    </row>
    <row r="16" spans="1:22" x14ac:dyDescent="0.25">
      <c r="A16" s="1"/>
      <c r="B16" s="25"/>
      <c r="C16" s="14"/>
      <c r="D16" s="1"/>
      <c r="E16" s="8"/>
      <c r="F16" s="96"/>
      <c r="G16" s="99"/>
      <c r="H16" s="100"/>
      <c r="I16" s="101"/>
      <c r="J16" s="97"/>
      <c r="K16" s="1"/>
      <c r="L16" s="1"/>
      <c r="M16" s="6"/>
      <c r="N16" s="6"/>
      <c r="O16" s="6"/>
      <c r="P16" s="1"/>
      <c r="Q16" s="6"/>
      <c r="R16" s="1"/>
      <c r="S16" s="6"/>
      <c r="T16" s="6"/>
      <c r="U16" s="22"/>
      <c r="V16" s="1"/>
    </row>
    <row r="17" spans="1:22" x14ac:dyDescent="0.25">
      <c r="A17" s="89">
        <v>1</v>
      </c>
      <c r="B17" s="106" t="s">
        <v>57</v>
      </c>
      <c r="C17" s="111" t="s">
        <v>52</v>
      </c>
      <c r="D17" s="89"/>
      <c r="E17" s="118">
        <v>1</v>
      </c>
      <c r="F17" s="121">
        <v>27367</v>
      </c>
      <c r="G17" s="127">
        <v>40</v>
      </c>
      <c r="H17" s="126" t="s">
        <v>24</v>
      </c>
      <c r="I17" s="128">
        <v>4</v>
      </c>
      <c r="J17" s="129" t="s">
        <v>25</v>
      </c>
      <c r="K17" s="106">
        <v>95</v>
      </c>
      <c r="L17" s="120">
        <v>1.8402777777777778E-2</v>
      </c>
      <c r="M17" s="115" t="str">
        <f>IF(ISBLANK(L17),"",INDEX(Нормативы!$K$5:$K$8,MATCH(Бег,INDEX(Нормативы!$L$5:$Q$8,,MATCH($I17,Нормативы!$L$2:$Q$2,0)),-1)))</f>
        <v>удовл.</v>
      </c>
      <c r="N17" s="106">
        <v>7</v>
      </c>
      <c r="O17" s="117" t="str">
        <f ca="1">IF(ISBLANK(N17),"",INDEX(Нормативы!$K$10:$K$13,MATCH(Подтяг,INDEX(Нормативы!$L$10:$Q$13,,MATCH($I12,Нормативы!$L$2:$Q$2,0)),1)))</f>
        <v>неуд</v>
      </c>
      <c r="P17" s="120">
        <v>9.1203703703703707E-3</v>
      </c>
      <c r="Q17" s="89"/>
      <c r="R17" s="89"/>
      <c r="S17" s="89"/>
      <c r="T17" s="112"/>
      <c r="U17" s="112">
        <v>1</v>
      </c>
      <c r="V17" s="1"/>
    </row>
    <row r="18" spans="1:22" x14ac:dyDescent="0.25">
      <c r="A18" s="89">
        <v>2</v>
      </c>
      <c r="B18" s="89" t="s">
        <v>56</v>
      </c>
      <c r="C18" s="111" t="s">
        <v>53</v>
      </c>
      <c r="D18" s="89"/>
      <c r="E18" s="118">
        <v>2</v>
      </c>
      <c r="F18" s="121">
        <v>27818</v>
      </c>
      <c r="G18" s="127">
        <v>39</v>
      </c>
      <c r="H18" s="126" t="s">
        <v>24</v>
      </c>
      <c r="I18" s="128">
        <v>3</v>
      </c>
      <c r="J18" s="129">
        <v>1</v>
      </c>
      <c r="K18" s="106">
        <v>108</v>
      </c>
      <c r="L18" s="120">
        <v>1.8055555555555557E-2</v>
      </c>
      <c r="M18" s="115" t="str">
        <f>IF(ISBLANK(L18),"",INDEX(Нормативы!$K$5:$K$8,MATCH(Бег,INDEX(Нормативы!$L$5:$Q$8,,MATCH($I18,Нормативы!$L$2:$Q$2,0)),-1)))</f>
        <v>удовл.</v>
      </c>
      <c r="N18" s="106">
        <v>12</v>
      </c>
      <c r="O18" s="117" t="str">
        <f ca="1">IF(ISBLANK(N18),"",INDEX(Нормативы!$K$10:$K$13,MATCH(Подтяг,INDEX(Нормативы!$L$10:$Q$13,,MATCH($I13,Нормативы!$L$2:$Q$2,0)),1)))</f>
        <v>хорошо</v>
      </c>
      <c r="P18" s="120">
        <v>9.8263888888888897E-3</v>
      </c>
      <c r="Q18" s="89"/>
      <c r="R18" s="89"/>
      <c r="S18" s="89"/>
      <c r="T18" s="112"/>
      <c r="U18" s="112">
        <v>1</v>
      </c>
      <c r="V18" s="93"/>
    </row>
    <row r="19" spans="1:22" x14ac:dyDescent="0.25">
      <c r="A19" s="89">
        <v>3</v>
      </c>
      <c r="B19" s="89" t="s">
        <v>58</v>
      </c>
      <c r="C19" s="111" t="s">
        <v>54</v>
      </c>
      <c r="D19" s="89"/>
      <c r="E19" s="118">
        <v>3</v>
      </c>
      <c r="F19" s="121">
        <v>29223</v>
      </c>
      <c r="G19" s="127">
        <v>35</v>
      </c>
      <c r="H19" s="126" t="s">
        <v>24</v>
      </c>
      <c r="I19" s="128">
        <v>2</v>
      </c>
      <c r="J19" s="129">
        <v>1</v>
      </c>
      <c r="K19" s="106">
        <v>85</v>
      </c>
      <c r="L19" s="120">
        <v>1.6319444444444445E-2</v>
      </c>
      <c r="M19" s="115" t="str">
        <f>IF(ISBLANK(L19),"",INDEX(Нормативы!$K$5:$K$8,MATCH(Бег,INDEX(Нормативы!$L$5:$Q$8,,MATCH($I19,Нормативы!$L$2:$Q$2,0)),-1)))</f>
        <v>хорошо</v>
      </c>
      <c r="N19" s="113">
        <v>18</v>
      </c>
      <c r="O19" s="117" t="str">
        <f ca="1">IF(ISBLANK(N19),"",INDEX(Нормативы!$K$10:$K$13,MATCH(Подтяг,INDEX(Нормативы!$L$10:$Q$13,,MATCH($I14,Нормативы!$L$2:$Q$2,0)),1)))</f>
        <v>отлично</v>
      </c>
      <c r="P19" s="120">
        <v>8.3912037037037045E-3</v>
      </c>
      <c r="Q19" s="113"/>
      <c r="R19" s="113"/>
      <c r="S19" s="114"/>
      <c r="T19" s="114"/>
      <c r="U19" s="114">
        <v>1</v>
      </c>
      <c r="V19" s="93"/>
    </row>
    <row r="20" spans="1:22" x14ac:dyDescent="0.25">
      <c r="A20" s="89">
        <v>4</v>
      </c>
      <c r="B20" s="89" t="s">
        <v>59</v>
      </c>
      <c r="C20" s="111" t="s">
        <v>55</v>
      </c>
      <c r="D20" s="89"/>
      <c r="E20" s="119">
        <v>4</v>
      </c>
      <c r="F20" s="121">
        <v>31868</v>
      </c>
      <c r="G20" s="127">
        <v>28</v>
      </c>
      <c r="H20" s="126" t="s">
        <v>28</v>
      </c>
      <c r="I20" s="128">
        <v>2</v>
      </c>
      <c r="J20" s="129">
        <v>2</v>
      </c>
      <c r="K20" s="106">
        <v>58</v>
      </c>
      <c r="L20" s="120"/>
      <c r="M20" s="115" t="str">
        <f>IF(ISBLANK(L20),"",INDEX(Нормативы!$K$5:$K$8,MATCH(Бег,INDEX(Нормативы!$L$5:$Q$8,,MATCH($I20,Нормативы!$L$2:$Q$2,0)),-1)))</f>
        <v/>
      </c>
      <c r="N20" s="113"/>
      <c r="O20" s="117" t="str">
        <f>IF(ISBLANK(N20),"",INDEX(Нормативы!$K$10:$K$13,MATCH(Подтяг,INDEX(Нормативы!$L$10:$Q$13,,MATCH($I15,Нормативы!$L$2:$Q$2,0)),1)))</f>
        <v/>
      </c>
      <c r="P20" s="120"/>
      <c r="Q20" s="113"/>
      <c r="R20" s="113"/>
      <c r="S20" s="114"/>
      <c r="T20" s="114"/>
      <c r="U20" s="114">
        <v>1</v>
      </c>
      <c r="V20" s="93"/>
    </row>
    <row r="21" spans="1:22" x14ac:dyDescent="0.25">
      <c r="A21" s="1"/>
      <c r="B21" s="1"/>
      <c r="C21" s="14"/>
      <c r="D21" s="1"/>
      <c r="E21" s="1"/>
      <c r="F21" s="96"/>
      <c r="G21" s="100"/>
      <c r="H21" s="100"/>
      <c r="I21" s="102"/>
      <c r="J21" s="98"/>
      <c r="K21" s="8"/>
      <c r="L21" s="8"/>
      <c r="M21" s="94"/>
      <c r="N21" s="94"/>
      <c r="O21" s="94"/>
      <c r="P21" s="94"/>
      <c r="Q21" s="94"/>
      <c r="R21" s="94"/>
      <c r="S21" s="95"/>
      <c r="T21" s="95"/>
      <c r="U21" s="95"/>
      <c r="V21" s="93"/>
    </row>
    <row r="22" spans="1:22" x14ac:dyDescent="0.25">
      <c r="A22" s="1"/>
      <c r="B22" s="1"/>
      <c r="C22" s="14"/>
      <c r="D22" s="1"/>
      <c r="E22" s="1"/>
      <c r="F22" s="1"/>
      <c r="G22" s="17"/>
      <c r="H22" s="17"/>
      <c r="I22" s="11"/>
      <c r="J22" s="93"/>
      <c r="K22" s="8"/>
      <c r="L22" s="8"/>
      <c r="M22" s="94"/>
      <c r="N22" s="94"/>
      <c r="O22" s="94"/>
      <c r="P22" s="94"/>
      <c r="Q22" s="94"/>
      <c r="R22" s="94"/>
      <c r="S22" s="95"/>
      <c r="T22" s="95"/>
      <c r="U22" s="95"/>
      <c r="V22" s="93"/>
    </row>
    <row r="23" spans="1:22" x14ac:dyDescent="0.25">
      <c r="A23" s="1"/>
      <c r="B23" s="1"/>
      <c r="C23" s="14"/>
      <c r="D23" s="1"/>
      <c r="E23" s="1"/>
      <c r="F23" s="1"/>
      <c r="G23" s="11"/>
      <c r="H23" s="11"/>
      <c r="I23" s="11"/>
      <c r="J23" s="93"/>
      <c r="K23" s="8"/>
      <c r="L23" s="8"/>
      <c r="M23" s="8"/>
      <c r="N23" s="8"/>
      <c r="O23" s="93"/>
      <c r="P23" s="8"/>
      <c r="Q23" s="8"/>
      <c r="R23" s="8"/>
      <c r="S23" s="8"/>
      <c r="T23" s="9"/>
      <c r="U23" s="9"/>
      <c r="V23" s="93"/>
    </row>
    <row r="24" spans="1:22" x14ac:dyDescent="0.25">
      <c r="A24" s="1"/>
      <c r="B24" s="1"/>
      <c r="C24" s="14"/>
      <c r="D24" s="11"/>
      <c r="E24" s="11"/>
      <c r="F24" s="11"/>
      <c r="G24" s="11"/>
      <c r="H24" s="11"/>
      <c r="I24" s="16"/>
      <c r="J24" s="93"/>
      <c r="K24" s="8"/>
      <c r="L24" s="8"/>
      <c r="M24" s="8"/>
      <c r="N24" s="8"/>
      <c r="O24" s="8"/>
      <c r="P24" s="8"/>
      <c r="Q24" s="8"/>
      <c r="R24" s="8"/>
      <c r="S24" s="9"/>
      <c r="T24" s="9"/>
      <c r="U24" s="23"/>
      <c r="V24" s="93"/>
    </row>
    <row r="25" spans="1:22" ht="15.75" x14ac:dyDescent="0.25">
      <c r="A25" s="41"/>
      <c r="B25" s="42"/>
      <c r="C25" s="41"/>
      <c r="D25" s="43"/>
      <c r="E25" s="43"/>
      <c r="F25" s="43"/>
      <c r="G25" s="44"/>
      <c r="H25" s="45"/>
      <c r="I25" s="45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93"/>
    </row>
    <row r="26" spans="1:22" ht="15.75" x14ac:dyDescent="0.25">
      <c r="A26" s="46"/>
      <c r="B26" s="46"/>
      <c r="C26" s="46"/>
      <c r="D26" s="46"/>
      <c r="E26" s="47"/>
      <c r="F26" s="47"/>
      <c r="G26" s="47" t="s">
        <v>30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8"/>
      <c r="V26" s="1"/>
    </row>
    <row r="27" spans="1:22" ht="15.75" x14ac:dyDescent="0.25">
      <c r="A27" s="46"/>
      <c r="B27" s="46"/>
      <c r="C27" s="46"/>
      <c r="D27" s="46"/>
      <c r="E27" s="46"/>
      <c r="F27" s="46"/>
      <c r="G27" s="47"/>
      <c r="H27" s="46"/>
      <c r="I27" s="46"/>
      <c r="J27" s="46"/>
      <c r="K27" s="46"/>
      <c r="L27" s="49" t="s">
        <v>60</v>
      </c>
      <c r="M27" s="46"/>
      <c r="N27" s="46"/>
      <c r="O27" s="46"/>
      <c r="P27" s="46"/>
      <c r="Q27" s="46"/>
      <c r="R27" s="46"/>
      <c r="S27" s="46"/>
      <c r="T27" s="46"/>
      <c r="U27" s="48"/>
      <c r="V27" s="1"/>
    </row>
    <row r="28" spans="1:22" ht="15.75" x14ac:dyDescent="0.25">
      <c r="A28" s="46"/>
      <c r="B28" s="50"/>
      <c r="C28" s="51"/>
      <c r="D28" s="51" t="s">
        <v>31</v>
      </c>
      <c r="E28" s="52">
        <v>4</v>
      </c>
      <c r="F28" s="46" t="s">
        <v>32</v>
      </c>
      <c r="G28" s="46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4" t="s">
        <v>33</v>
      </c>
      <c r="T28" s="54"/>
      <c r="U28" s="55"/>
      <c r="V28" s="1"/>
    </row>
    <row r="29" spans="1:22" ht="15.75" x14ac:dyDescent="0.25">
      <c r="A29" s="56"/>
      <c r="B29" s="57"/>
      <c r="C29" s="58"/>
      <c r="D29" s="58" t="s">
        <v>34</v>
      </c>
      <c r="E29" s="59">
        <v>4</v>
      </c>
      <c r="F29" s="46" t="s">
        <v>32</v>
      </c>
      <c r="G29" s="46"/>
      <c r="H29" s="60">
        <f>ROUND(E29/E28*100,1)</f>
        <v>100</v>
      </c>
      <c r="I29" s="56" t="s">
        <v>35</v>
      </c>
      <c r="J29" s="61"/>
      <c r="K29" s="56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1"/>
    </row>
    <row r="30" spans="1:22" ht="15.75" x14ac:dyDescent="0.25">
      <c r="A30" s="56"/>
      <c r="B30" s="56" t="s">
        <v>36</v>
      </c>
      <c r="C30" s="54"/>
      <c r="D30" s="62"/>
      <c r="E30" s="54"/>
      <c r="F30" s="54"/>
      <c r="G30" s="54"/>
      <c r="H30" s="54"/>
      <c r="I30" s="54"/>
      <c r="J30" s="63"/>
      <c r="K30" s="54"/>
      <c r="L30" s="56" t="s">
        <v>37</v>
      </c>
      <c r="M30" s="54"/>
      <c r="N30" s="54"/>
      <c r="O30" s="54"/>
      <c r="P30" s="54"/>
      <c r="Q30" s="54"/>
      <c r="R30" s="53"/>
      <c r="S30" s="53"/>
      <c r="T30" s="53"/>
      <c r="U30" s="55"/>
      <c r="V30" s="1"/>
    </row>
    <row r="31" spans="1:22" ht="15.75" x14ac:dyDescent="0.25">
      <c r="A31" s="54"/>
      <c r="B31" s="57"/>
      <c r="C31" s="64"/>
      <c r="D31" s="58" t="s">
        <v>38</v>
      </c>
      <c r="E31" s="52">
        <v>1</v>
      </c>
      <c r="F31" s="46" t="s">
        <v>32</v>
      </c>
      <c r="G31" s="46"/>
      <c r="H31" s="60">
        <f>ROUND(E31/E29*100,1)</f>
        <v>25</v>
      </c>
      <c r="I31" s="56" t="s">
        <v>35</v>
      </c>
      <c r="J31" s="61"/>
      <c r="K31" s="56"/>
      <c r="L31" s="62"/>
      <c r="M31" s="62"/>
      <c r="N31" s="62"/>
      <c r="O31" s="62"/>
      <c r="P31" s="62"/>
      <c r="Q31" s="62"/>
      <c r="R31" s="46"/>
      <c r="S31" s="58"/>
      <c r="T31" s="46"/>
      <c r="U31" s="55"/>
    </row>
    <row r="32" spans="1:22" ht="15.75" x14ac:dyDescent="0.25">
      <c r="A32" s="54"/>
      <c r="B32" s="57"/>
      <c r="C32" s="64"/>
      <c r="D32" s="58" t="s">
        <v>39</v>
      </c>
      <c r="E32" s="52">
        <v>1</v>
      </c>
      <c r="F32" s="46" t="s">
        <v>32</v>
      </c>
      <c r="G32" s="46"/>
      <c r="H32" s="60">
        <f>ROUND(E32/E29*100,1)</f>
        <v>25</v>
      </c>
      <c r="I32" s="56" t="s">
        <v>35</v>
      </c>
      <c r="J32" s="61"/>
      <c r="K32" s="56"/>
      <c r="L32" s="62"/>
      <c r="M32" s="58"/>
      <c r="N32" s="58"/>
      <c r="O32" s="58"/>
      <c r="P32" s="58"/>
      <c r="Q32" s="58"/>
      <c r="R32" s="63"/>
      <c r="S32" s="58" t="s">
        <v>40</v>
      </c>
      <c r="T32" s="59">
        <v>0</v>
      </c>
      <c r="U32" s="46" t="s">
        <v>32</v>
      </c>
    </row>
    <row r="33" spans="1:22" ht="15.75" x14ac:dyDescent="0.25">
      <c r="A33" s="54"/>
      <c r="B33" s="57"/>
      <c r="C33" s="58"/>
      <c r="D33" s="58" t="s">
        <v>41</v>
      </c>
      <c r="E33" s="52">
        <v>1</v>
      </c>
      <c r="F33" s="46" t="s">
        <v>32</v>
      </c>
      <c r="G33" s="46"/>
      <c r="H33" s="60">
        <f>ROUND(E33/E29*100,1)</f>
        <v>25</v>
      </c>
      <c r="I33" s="56" t="s">
        <v>35</v>
      </c>
      <c r="J33" s="61"/>
      <c r="K33" s="56"/>
      <c r="L33" s="62"/>
      <c r="M33" s="58"/>
      <c r="N33" s="58"/>
      <c r="O33" s="58"/>
      <c r="P33" s="58"/>
      <c r="Q33" s="58"/>
      <c r="R33" s="63"/>
      <c r="S33" s="58" t="s">
        <v>42</v>
      </c>
      <c r="T33" s="59">
        <v>0</v>
      </c>
      <c r="U33" s="46" t="s">
        <v>32</v>
      </c>
    </row>
    <row r="34" spans="1:22" ht="15.75" x14ac:dyDescent="0.25">
      <c r="A34" s="54"/>
      <c r="B34" s="57"/>
      <c r="C34" s="58"/>
      <c r="D34" s="58" t="s">
        <v>43</v>
      </c>
      <c r="E34" s="52">
        <v>1</v>
      </c>
      <c r="F34" s="46" t="s">
        <v>32</v>
      </c>
      <c r="G34" s="46"/>
      <c r="H34" s="60">
        <f>ROUND(E34/E29*100,1)</f>
        <v>25</v>
      </c>
      <c r="I34" s="56" t="s">
        <v>35</v>
      </c>
      <c r="J34" s="61"/>
      <c r="K34" s="56"/>
      <c r="L34" s="62"/>
      <c r="M34" s="58"/>
      <c r="N34" s="58"/>
      <c r="O34" s="58"/>
      <c r="P34" s="58"/>
      <c r="Q34" s="58"/>
      <c r="R34" s="63"/>
      <c r="S34" s="58" t="s">
        <v>44</v>
      </c>
      <c r="T34" s="59">
        <v>0</v>
      </c>
      <c r="U34" s="46" t="s">
        <v>32</v>
      </c>
    </row>
    <row r="35" spans="1:22" ht="16.5" thickBot="1" x14ac:dyDescent="0.3">
      <c r="A35" s="56"/>
      <c r="B35" s="57"/>
      <c r="C35" s="58"/>
      <c r="D35" s="58" t="s">
        <v>45</v>
      </c>
      <c r="E35" s="59">
        <f>E31+E32+E33</f>
        <v>3</v>
      </c>
      <c r="F35" s="46" t="s">
        <v>32</v>
      </c>
      <c r="G35" s="46"/>
      <c r="H35" s="60">
        <f>H31+H32+H33</f>
        <v>75</v>
      </c>
      <c r="I35" s="56" t="s">
        <v>35</v>
      </c>
      <c r="J35" s="61"/>
      <c r="K35" s="56"/>
      <c r="L35" s="62"/>
      <c r="M35" s="58"/>
      <c r="N35" s="58"/>
      <c r="O35" s="58"/>
      <c r="P35" s="58"/>
      <c r="Q35" s="58"/>
      <c r="R35" s="63"/>
      <c r="S35" s="58" t="s">
        <v>46</v>
      </c>
      <c r="T35" s="65">
        <v>0</v>
      </c>
      <c r="U35" s="46" t="s">
        <v>32</v>
      </c>
    </row>
    <row r="36" spans="1:22" ht="16.5" thickBot="1" x14ac:dyDescent="0.3">
      <c r="A36" s="46"/>
      <c r="B36" s="50"/>
      <c r="C36" s="66"/>
      <c r="D36" s="51" t="s">
        <v>47</v>
      </c>
      <c r="E36" s="59">
        <v>0</v>
      </c>
      <c r="F36" s="46" t="s">
        <v>32</v>
      </c>
      <c r="G36" s="46"/>
      <c r="H36" s="59">
        <f>ROUND(E36/E28*100,1)</f>
        <v>0</v>
      </c>
      <c r="I36" s="56" t="s">
        <v>35</v>
      </c>
      <c r="J36" s="63"/>
      <c r="K36" s="56"/>
      <c r="L36" s="46"/>
      <c r="M36" s="58"/>
      <c r="N36" s="58"/>
      <c r="O36" s="58"/>
      <c r="P36" s="58"/>
      <c r="Q36" s="58"/>
      <c r="R36" s="67"/>
      <c r="S36" s="58" t="s">
        <v>48</v>
      </c>
      <c r="T36" s="68"/>
      <c r="U36" s="63"/>
    </row>
    <row r="37" spans="1:22" ht="15.75" x14ac:dyDescent="0.25">
      <c r="A37" s="56"/>
      <c r="B37" s="69"/>
      <c r="C37" s="70"/>
      <c r="D37" s="71"/>
      <c r="E37" s="71"/>
      <c r="F37" s="71"/>
      <c r="G37" s="70"/>
      <c r="H37" s="70"/>
      <c r="I37" s="70"/>
      <c r="J37" s="70"/>
      <c r="K37" s="70"/>
      <c r="L37" s="54"/>
      <c r="M37" s="54"/>
      <c r="N37" s="54"/>
      <c r="O37" s="54"/>
      <c r="P37" s="54"/>
      <c r="Q37" s="54"/>
      <c r="R37" s="54"/>
      <c r="S37" s="54"/>
      <c r="T37" s="70"/>
      <c r="U37" s="70"/>
    </row>
    <row r="38" spans="1:22" ht="15.75" x14ac:dyDescent="0.25">
      <c r="A38" s="47" t="s">
        <v>49</v>
      </c>
      <c r="B38" s="57"/>
      <c r="C38" s="51"/>
      <c r="D38" s="71"/>
      <c r="E38" s="71"/>
      <c r="F38" s="71"/>
      <c r="G38" s="51"/>
      <c r="H38" s="70"/>
      <c r="I38" s="70"/>
      <c r="J38" s="51"/>
      <c r="K38" s="46" t="s">
        <v>50</v>
      </c>
      <c r="L38" s="46"/>
      <c r="M38" s="46"/>
      <c r="N38" s="46"/>
      <c r="O38" s="46"/>
      <c r="P38" s="46"/>
      <c r="Q38" s="46"/>
      <c r="R38" s="54"/>
      <c r="S38" s="54"/>
      <c r="T38" s="54"/>
      <c r="U38" s="54"/>
    </row>
    <row r="39" spans="1:22" ht="15.75" x14ac:dyDescent="0.25">
      <c r="A39" s="70"/>
      <c r="B39" s="57"/>
      <c r="C39" s="51"/>
      <c r="D39" s="71"/>
      <c r="E39" s="71"/>
      <c r="F39" s="71"/>
      <c r="G39" s="51"/>
      <c r="H39" s="51"/>
      <c r="I39" s="51"/>
      <c r="J39" s="51"/>
      <c r="K39" s="51"/>
      <c r="L39" s="70"/>
      <c r="M39" s="70"/>
      <c r="N39" s="70"/>
      <c r="O39" s="70"/>
      <c r="P39" s="70"/>
      <c r="Q39" s="70"/>
      <c r="R39" s="54"/>
      <c r="S39" s="56" t="s">
        <v>61</v>
      </c>
      <c r="T39" s="54"/>
      <c r="U39" s="54"/>
    </row>
    <row r="40" spans="1:22" ht="15.75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3" spans="1:22" ht="409.5" customHeight="1" x14ac:dyDescent="0.25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</row>
    <row r="44" spans="1:22" x14ac:dyDescent="0.25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</row>
    <row r="45" spans="1:22" x14ac:dyDescent="0.25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</row>
    <row r="46" spans="1:22" x14ac:dyDescent="0.2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</row>
    <row r="47" spans="1:22" x14ac:dyDescent="0.25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</row>
    <row r="48" spans="1:22" x14ac:dyDescent="0.2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</row>
    <row r="49" spans="1:22" x14ac:dyDescent="0.2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</row>
    <row r="50" spans="1:22" x14ac:dyDescent="0.25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</row>
  </sheetData>
  <mergeCells count="28">
    <mergeCell ref="U9:U11"/>
    <mergeCell ref="A43:V50"/>
    <mergeCell ref="A3:U3"/>
    <mergeCell ref="A4:V4"/>
    <mergeCell ref="D5:E5"/>
    <mergeCell ref="F5:P5"/>
    <mergeCell ref="V8:V11"/>
    <mergeCell ref="I8:I11"/>
    <mergeCell ref="S5:T5"/>
    <mergeCell ref="K8:K11"/>
    <mergeCell ref="L9:L11"/>
    <mergeCell ref="C8:C11"/>
    <mergeCell ref="J6:P6"/>
    <mergeCell ref="Q9:Q11"/>
    <mergeCell ref="A8:A11"/>
    <mergeCell ref="G8:G11"/>
    <mergeCell ref="B8:B11"/>
    <mergeCell ref="E8:E11"/>
    <mergeCell ref="T9:T11"/>
    <mergeCell ref="R9:R11"/>
    <mergeCell ref="D8:D11"/>
    <mergeCell ref="N9:N11"/>
    <mergeCell ref="F8:F11"/>
    <mergeCell ref="O9:O11"/>
    <mergeCell ref="S9:S11"/>
    <mergeCell ref="J8:J11"/>
    <mergeCell ref="N8:T8"/>
    <mergeCell ref="P9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N7" sqref="N7"/>
    </sheetView>
  </sheetViews>
  <sheetFormatPr defaultRowHeight="15" x14ac:dyDescent="0.25"/>
  <cols>
    <col min="1" max="1" width="13.7109375" customWidth="1"/>
    <col min="10" max="10" width="13.85546875" customWidth="1"/>
  </cols>
  <sheetData>
    <row r="1" spans="1:17" ht="15" customHeight="1" x14ac:dyDescent="0.25">
      <c r="A1" s="183" t="s">
        <v>63</v>
      </c>
      <c r="B1" s="185" t="s">
        <v>18</v>
      </c>
      <c r="C1" s="187" t="s">
        <v>64</v>
      </c>
      <c r="D1" s="188"/>
      <c r="E1" s="188"/>
      <c r="F1" s="188"/>
      <c r="G1" s="188"/>
      <c r="H1" s="189"/>
      <c r="J1" s="183" t="s">
        <v>63</v>
      </c>
      <c r="K1" s="185" t="s">
        <v>18</v>
      </c>
      <c r="L1" s="187" t="s">
        <v>64</v>
      </c>
      <c r="M1" s="188"/>
      <c r="N1" s="188"/>
      <c r="O1" s="188"/>
      <c r="P1" s="188"/>
      <c r="Q1" s="189"/>
    </row>
    <row r="2" spans="1:17" ht="39" customHeight="1" x14ac:dyDescent="0.25">
      <c r="A2" s="184"/>
      <c r="B2" s="186"/>
      <c r="C2" s="76">
        <v>1</v>
      </c>
      <c r="D2" s="76">
        <v>2</v>
      </c>
      <c r="E2" s="76">
        <v>3</v>
      </c>
      <c r="F2" s="76">
        <v>4</v>
      </c>
      <c r="G2" s="76">
        <v>5</v>
      </c>
      <c r="H2" s="76">
        <v>6</v>
      </c>
      <c r="J2" s="184"/>
      <c r="K2" s="186"/>
      <c r="L2" s="76">
        <v>1</v>
      </c>
      <c r="M2" s="76">
        <v>2</v>
      </c>
      <c r="N2" s="76">
        <v>3</v>
      </c>
      <c r="O2" s="76">
        <v>4</v>
      </c>
      <c r="P2" s="76">
        <v>5</v>
      </c>
      <c r="Q2" s="76">
        <v>6</v>
      </c>
    </row>
    <row r="3" spans="1:17" x14ac:dyDescent="0.25">
      <c r="A3" s="190" t="s">
        <v>65</v>
      </c>
      <c r="B3" s="191"/>
      <c r="C3" s="191"/>
      <c r="D3" s="191"/>
      <c r="E3" s="191"/>
      <c r="F3" s="191"/>
      <c r="G3" s="191"/>
      <c r="H3" s="191"/>
      <c r="J3" s="190" t="s">
        <v>65</v>
      </c>
      <c r="K3" s="191"/>
      <c r="L3" s="191"/>
      <c r="M3" s="191"/>
      <c r="N3" s="191"/>
      <c r="O3" s="191"/>
      <c r="P3" s="191"/>
      <c r="Q3" s="191"/>
    </row>
    <row r="4" spans="1:17" x14ac:dyDescent="0.25">
      <c r="A4" s="192" t="s">
        <v>66</v>
      </c>
      <c r="B4" s="193"/>
      <c r="C4" s="194"/>
      <c r="D4" s="194"/>
      <c r="E4" s="194"/>
      <c r="F4" s="194"/>
      <c r="G4" s="194"/>
      <c r="H4" s="194"/>
      <c r="J4" s="192" t="s">
        <v>66</v>
      </c>
      <c r="K4" s="193"/>
      <c r="L4" s="194"/>
      <c r="M4" s="194"/>
      <c r="N4" s="194"/>
      <c r="O4" s="194"/>
      <c r="P4" s="194"/>
      <c r="Q4" s="194"/>
    </row>
    <row r="5" spans="1:17" ht="15" customHeight="1" x14ac:dyDescent="0.25">
      <c r="A5" s="195" t="s">
        <v>67</v>
      </c>
      <c r="B5" s="79" t="s">
        <v>68</v>
      </c>
      <c r="C5" s="110">
        <v>23.3</v>
      </c>
      <c r="D5" s="110">
        <v>24</v>
      </c>
      <c r="E5" s="110">
        <v>24.3</v>
      </c>
      <c r="F5" s="110">
        <v>25</v>
      </c>
      <c r="G5" s="110">
        <v>27</v>
      </c>
      <c r="H5" s="110">
        <v>28</v>
      </c>
      <c r="J5" s="116"/>
      <c r="K5" s="123" t="s">
        <v>97</v>
      </c>
      <c r="L5" s="124">
        <v>100</v>
      </c>
      <c r="M5" s="124">
        <v>100</v>
      </c>
      <c r="N5" s="124">
        <v>100</v>
      </c>
      <c r="O5" s="124">
        <v>100</v>
      </c>
      <c r="P5" s="124">
        <v>100</v>
      </c>
      <c r="Q5" s="124">
        <v>100</v>
      </c>
    </row>
    <row r="6" spans="1:17" x14ac:dyDescent="0.25">
      <c r="A6" s="196"/>
      <c r="B6" s="78" t="s">
        <v>27</v>
      </c>
      <c r="C6" s="110">
        <v>23</v>
      </c>
      <c r="D6" s="110">
        <v>23.3</v>
      </c>
      <c r="E6" s="110">
        <v>24</v>
      </c>
      <c r="F6" s="110">
        <v>24.3</v>
      </c>
      <c r="G6" s="110">
        <v>26</v>
      </c>
      <c r="H6" s="110">
        <v>27</v>
      </c>
      <c r="J6" s="195" t="s">
        <v>67</v>
      </c>
      <c r="K6" s="79" t="s">
        <v>68</v>
      </c>
      <c r="L6" s="125">
        <v>1.6319444444444445E-2</v>
      </c>
      <c r="M6" s="125">
        <v>1.6666666666666666E-2</v>
      </c>
      <c r="N6" s="125">
        <v>1.7013888888888887E-2</v>
      </c>
      <c r="O6" s="125">
        <v>1.7361111111111112E-2</v>
      </c>
      <c r="P6" s="125">
        <v>1.8749999999999999E-2</v>
      </c>
      <c r="Q6" s="125">
        <v>1.9444444444444445E-2</v>
      </c>
    </row>
    <row r="7" spans="1:17" x14ac:dyDescent="0.25">
      <c r="A7" s="197"/>
      <c r="B7" s="77" t="s">
        <v>26</v>
      </c>
      <c r="C7" s="110">
        <v>22.3</v>
      </c>
      <c r="D7" s="110">
        <v>23</v>
      </c>
      <c r="E7" s="110">
        <v>23.3</v>
      </c>
      <c r="F7" s="110">
        <v>24</v>
      </c>
      <c r="G7" s="110">
        <v>25</v>
      </c>
      <c r="H7" s="110">
        <v>26</v>
      </c>
      <c r="J7" s="196"/>
      <c r="K7" s="78" t="s">
        <v>27</v>
      </c>
      <c r="L7" s="125">
        <v>1.6319444444444445E-2</v>
      </c>
      <c r="M7" s="125">
        <v>1.6319444444444445E-2</v>
      </c>
      <c r="N7" s="125">
        <v>1.6666666666666666E-2</v>
      </c>
      <c r="O7" s="125">
        <v>1.7013888888888887E-2</v>
      </c>
      <c r="P7" s="125">
        <v>1.8055555555555557E-2</v>
      </c>
      <c r="Q7" s="125">
        <v>1.8749999999999999E-2</v>
      </c>
    </row>
    <row r="8" spans="1:17" x14ac:dyDescent="0.25">
      <c r="A8" s="198" t="s">
        <v>69</v>
      </c>
      <c r="B8" s="180"/>
      <c r="C8" s="180"/>
      <c r="D8" s="180"/>
      <c r="E8" s="180"/>
      <c r="F8" s="180"/>
      <c r="G8" s="180"/>
      <c r="H8" s="180"/>
      <c r="J8" s="197"/>
      <c r="K8" s="77" t="s">
        <v>26</v>
      </c>
      <c r="L8" s="125">
        <v>1.5625E-2</v>
      </c>
      <c r="M8" s="125">
        <v>1.5972222222222224E-2</v>
      </c>
      <c r="N8" s="125">
        <v>1.6319444444444445E-2</v>
      </c>
      <c r="O8" s="125">
        <v>1.6666666666666666E-2</v>
      </c>
      <c r="P8" s="125">
        <v>1.7361111111111112E-2</v>
      </c>
      <c r="Q8" s="125">
        <v>1.8055555555555557E-2</v>
      </c>
    </row>
    <row r="9" spans="1:17" ht="15" customHeight="1" x14ac:dyDescent="0.25">
      <c r="A9" s="199" t="s">
        <v>78</v>
      </c>
      <c r="B9" s="80" t="s">
        <v>68</v>
      </c>
      <c r="C9" s="72">
        <v>15</v>
      </c>
      <c r="D9" s="72">
        <v>13</v>
      </c>
      <c r="E9" s="72">
        <v>11</v>
      </c>
      <c r="F9" s="72">
        <v>9</v>
      </c>
      <c r="G9" s="72">
        <v>7</v>
      </c>
      <c r="H9" s="72">
        <v>5</v>
      </c>
      <c r="J9" s="200" t="s">
        <v>69</v>
      </c>
      <c r="K9" s="201"/>
      <c r="L9" s="201"/>
      <c r="M9" s="201"/>
      <c r="N9" s="201"/>
      <c r="O9" s="201"/>
      <c r="P9" s="201"/>
      <c r="Q9" s="202"/>
    </row>
    <row r="10" spans="1:17" x14ac:dyDescent="0.25">
      <c r="A10" s="199"/>
      <c r="B10" s="81" t="s">
        <v>27</v>
      </c>
      <c r="C10" s="72">
        <v>17</v>
      </c>
      <c r="D10" s="72">
        <v>15</v>
      </c>
      <c r="E10" s="72">
        <v>13</v>
      </c>
      <c r="F10" s="72">
        <v>11</v>
      </c>
      <c r="G10" s="72">
        <v>8</v>
      </c>
      <c r="H10" s="72">
        <v>7</v>
      </c>
      <c r="J10" s="109"/>
      <c r="K10" s="122" t="s">
        <v>97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</row>
    <row r="11" spans="1:17" ht="24" customHeight="1" x14ac:dyDescent="0.25">
      <c r="A11" s="199"/>
      <c r="B11" s="82" t="s">
        <v>26</v>
      </c>
      <c r="C11" s="72">
        <v>18</v>
      </c>
      <c r="D11" s="72">
        <v>17</v>
      </c>
      <c r="E11" s="72">
        <v>15</v>
      </c>
      <c r="F11" s="72">
        <v>13</v>
      </c>
      <c r="G11" s="72">
        <v>10</v>
      </c>
      <c r="H11" s="72">
        <v>8</v>
      </c>
      <c r="J11" s="199" t="s">
        <v>78</v>
      </c>
      <c r="K11" s="80" t="s">
        <v>68</v>
      </c>
      <c r="L11" s="72">
        <v>15</v>
      </c>
      <c r="M11" s="72">
        <v>13</v>
      </c>
      <c r="N11" s="72">
        <v>11</v>
      </c>
      <c r="O11" s="72">
        <v>9</v>
      </c>
      <c r="P11" s="72">
        <v>7</v>
      </c>
      <c r="Q11" s="72">
        <v>5</v>
      </c>
    </row>
    <row r="12" spans="1:17" x14ac:dyDescent="0.25">
      <c r="A12" s="179" t="s">
        <v>70</v>
      </c>
      <c r="B12" s="180"/>
      <c r="C12" s="180"/>
      <c r="D12" s="180"/>
      <c r="E12" s="180"/>
      <c r="F12" s="180"/>
      <c r="G12" s="180"/>
      <c r="H12" s="180"/>
      <c r="J12" s="199"/>
      <c r="K12" s="81" t="s">
        <v>27</v>
      </c>
      <c r="L12" s="72">
        <v>17</v>
      </c>
      <c r="M12" s="72">
        <v>15</v>
      </c>
      <c r="N12" s="72">
        <v>13</v>
      </c>
      <c r="O12" s="72">
        <v>11</v>
      </c>
      <c r="P12" s="72">
        <v>8</v>
      </c>
      <c r="Q12" s="72">
        <v>7</v>
      </c>
    </row>
    <row r="13" spans="1:17" ht="15" customHeight="1" x14ac:dyDescent="0.25">
      <c r="A13" s="181" t="s">
        <v>79</v>
      </c>
      <c r="B13" s="80" t="s">
        <v>68</v>
      </c>
      <c r="C13" s="72">
        <v>26</v>
      </c>
      <c r="D13" s="72">
        <v>27</v>
      </c>
      <c r="E13" s="72">
        <v>28</v>
      </c>
      <c r="F13" s="72">
        <v>29</v>
      </c>
      <c r="G13" s="72">
        <v>32</v>
      </c>
      <c r="H13" s="72">
        <v>34</v>
      </c>
      <c r="J13" s="199"/>
      <c r="K13" s="82" t="s">
        <v>26</v>
      </c>
      <c r="L13" s="72">
        <v>18</v>
      </c>
      <c r="M13" s="72">
        <v>17</v>
      </c>
      <c r="N13" s="72">
        <v>15</v>
      </c>
      <c r="O13" s="72">
        <v>13</v>
      </c>
      <c r="P13" s="72">
        <v>10</v>
      </c>
      <c r="Q13" s="72">
        <v>8</v>
      </c>
    </row>
    <row r="14" spans="1:17" x14ac:dyDescent="0.25">
      <c r="A14" s="181"/>
      <c r="B14" s="81" t="s">
        <v>27</v>
      </c>
      <c r="C14" s="72">
        <v>25</v>
      </c>
      <c r="D14" s="72">
        <v>26</v>
      </c>
      <c r="E14" s="72">
        <v>27</v>
      </c>
      <c r="F14" s="72">
        <v>28</v>
      </c>
      <c r="G14" s="72">
        <v>30</v>
      </c>
      <c r="H14" s="72">
        <v>32</v>
      </c>
      <c r="J14" s="200" t="s">
        <v>70</v>
      </c>
      <c r="K14" s="201"/>
      <c r="L14" s="201"/>
      <c r="M14" s="201"/>
      <c r="N14" s="201"/>
      <c r="O14" s="201"/>
      <c r="P14" s="201"/>
      <c r="Q14" s="202"/>
    </row>
    <row r="15" spans="1:17" x14ac:dyDescent="0.25">
      <c r="A15" s="181"/>
      <c r="B15" s="74" t="s">
        <v>26</v>
      </c>
      <c r="C15" s="72">
        <v>24</v>
      </c>
      <c r="D15" s="72">
        <v>25</v>
      </c>
      <c r="E15" s="72">
        <v>26</v>
      </c>
      <c r="F15" s="72">
        <v>27</v>
      </c>
      <c r="G15" s="72">
        <v>29</v>
      </c>
      <c r="H15" s="72">
        <v>30</v>
      </c>
      <c r="J15" s="181" t="s">
        <v>79</v>
      </c>
      <c r="K15" s="80" t="s">
        <v>68</v>
      </c>
      <c r="L15" s="72">
        <v>26</v>
      </c>
      <c r="M15" s="72">
        <v>27</v>
      </c>
      <c r="N15" s="72">
        <v>28</v>
      </c>
      <c r="O15" s="72">
        <v>29</v>
      </c>
      <c r="P15" s="72">
        <v>32</v>
      </c>
      <c r="Q15" s="72">
        <v>34</v>
      </c>
    </row>
    <row r="16" spans="1:17" ht="15" customHeight="1" x14ac:dyDescent="0.25">
      <c r="A16" s="182" t="s">
        <v>80</v>
      </c>
      <c r="B16" s="80" t="s">
        <v>68</v>
      </c>
      <c r="C16" s="72">
        <v>13.4</v>
      </c>
      <c r="D16" s="72">
        <v>13.6</v>
      </c>
      <c r="E16" s="72">
        <v>13.8</v>
      </c>
      <c r="F16" s="72">
        <v>14.2</v>
      </c>
      <c r="G16" s="72">
        <v>9.1</v>
      </c>
      <c r="H16" s="72">
        <v>9.4</v>
      </c>
      <c r="J16" s="181"/>
      <c r="K16" s="81" t="s">
        <v>27</v>
      </c>
      <c r="L16" s="72">
        <v>25</v>
      </c>
      <c r="M16" s="72">
        <v>26</v>
      </c>
      <c r="N16" s="72">
        <v>27</v>
      </c>
      <c r="O16" s="72">
        <v>28</v>
      </c>
      <c r="P16" s="72">
        <v>30</v>
      </c>
      <c r="Q16" s="72">
        <v>32</v>
      </c>
    </row>
    <row r="17" spans="1:17" x14ac:dyDescent="0.25">
      <c r="A17" s="182"/>
      <c r="B17" s="81" t="s">
        <v>27</v>
      </c>
      <c r="C17" s="72">
        <v>13.2</v>
      </c>
      <c r="D17" s="72">
        <v>13.4</v>
      </c>
      <c r="E17" s="72">
        <v>13.6</v>
      </c>
      <c r="F17" s="73">
        <v>14</v>
      </c>
      <c r="G17" s="72">
        <v>8.8000000000000007</v>
      </c>
      <c r="H17" s="72">
        <v>9.1</v>
      </c>
      <c r="J17" s="181"/>
      <c r="K17" s="74" t="s">
        <v>26</v>
      </c>
      <c r="L17" s="72">
        <v>24</v>
      </c>
      <c r="M17" s="72">
        <v>25</v>
      </c>
      <c r="N17" s="72">
        <v>26</v>
      </c>
      <c r="O17" s="72">
        <v>27</v>
      </c>
      <c r="P17" s="72">
        <v>29</v>
      </c>
      <c r="Q17" s="72">
        <v>30</v>
      </c>
    </row>
    <row r="18" spans="1:17" x14ac:dyDescent="0.25">
      <c r="A18" s="182"/>
      <c r="B18" s="82" t="s">
        <v>26</v>
      </c>
      <c r="C18" s="73">
        <v>13</v>
      </c>
      <c r="D18" s="72">
        <v>13.2</v>
      </c>
      <c r="E18" s="72">
        <v>13.4</v>
      </c>
      <c r="F18" s="72">
        <v>13.8</v>
      </c>
      <c r="G18" s="72">
        <v>8.5</v>
      </c>
      <c r="H18" s="72">
        <v>8.8000000000000007</v>
      </c>
      <c r="J18" s="182" t="s">
        <v>80</v>
      </c>
      <c r="K18" s="80" t="s">
        <v>68</v>
      </c>
      <c r="L18" s="72">
        <v>13.4</v>
      </c>
      <c r="M18" s="72">
        <v>13.6</v>
      </c>
      <c r="N18" s="72">
        <v>13.8</v>
      </c>
      <c r="O18" s="72">
        <v>14.2</v>
      </c>
      <c r="P18" s="72">
        <v>9.1</v>
      </c>
      <c r="Q18" s="72">
        <v>9.4</v>
      </c>
    </row>
    <row r="19" spans="1:17" ht="38.25" x14ac:dyDescent="0.25">
      <c r="A19" s="75" t="s">
        <v>81</v>
      </c>
      <c r="B19" s="177" t="s">
        <v>71</v>
      </c>
      <c r="C19" s="177"/>
      <c r="D19" s="177"/>
      <c r="E19" s="177"/>
      <c r="F19" s="177"/>
      <c r="G19" s="177"/>
      <c r="H19" s="178"/>
      <c r="J19" s="182"/>
      <c r="K19" s="81" t="s">
        <v>27</v>
      </c>
      <c r="L19" s="72">
        <v>13.2</v>
      </c>
      <c r="M19" s="72">
        <v>13.4</v>
      </c>
      <c r="N19" s="72">
        <v>13.6</v>
      </c>
      <c r="O19" s="73">
        <v>14</v>
      </c>
      <c r="P19" s="72">
        <v>8.8000000000000007</v>
      </c>
      <c r="Q19" s="72">
        <v>9.1</v>
      </c>
    </row>
    <row r="20" spans="1:17" x14ac:dyDescent="0.25">
      <c r="J20" s="182"/>
      <c r="K20" s="82" t="s">
        <v>26</v>
      </c>
      <c r="L20" s="73">
        <v>13</v>
      </c>
      <c r="M20" s="72">
        <v>13.2</v>
      </c>
      <c r="N20" s="72">
        <v>13.4</v>
      </c>
      <c r="O20" s="72">
        <v>13.8</v>
      </c>
      <c r="P20" s="72">
        <v>8.5</v>
      </c>
      <c r="Q20" s="72">
        <v>8.8000000000000007</v>
      </c>
    </row>
    <row r="21" spans="1:17" ht="38.25" x14ac:dyDescent="0.25">
      <c r="J21" s="108" t="s">
        <v>81</v>
      </c>
      <c r="K21" s="177" t="s">
        <v>71</v>
      </c>
      <c r="L21" s="177"/>
      <c r="M21" s="177"/>
      <c r="N21" s="177"/>
      <c r="O21" s="177"/>
      <c r="P21" s="177"/>
      <c r="Q21" s="178"/>
    </row>
  </sheetData>
  <mergeCells count="24">
    <mergeCell ref="J18:J20"/>
    <mergeCell ref="K21:Q21"/>
    <mergeCell ref="J9:Q9"/>
    <mergeCell ref="J6:J8"/>
    <mergeCell ref="J11:J13"/>
    <mergeCell ref="J15:J17"/>
    <mergeCell ref="J14:Q14"/>
    <mergeCell ref="J1:J2"/>
    <mergeCell ref="K1:K2"/>
    <mergeCell ref="L1:Q1"/>
    <mergeCell ref="J3:Q3"/>
    <mergeCell ref="J4:Q4"/>
    <mergeCell ref="B19:H19"/>
    <mergeCell ref="A12:H12"/>
    <mergeCell ref="A13:A15"/>
    <mergeCell ref="A16:A18"/>
    <mergeCell ref="A1:A2"/>
    <mergeCell ref="B1:B2"/>
    <mergeCell ref="C1:H1"/>
    <mergeCell ref="A3:H3"/>
    <mergeCell ref="A4:H4"/>
    <mergeCell ref="A5:A7"/>
    <mergeCell ref="A8:H8"/>
    <mergeCell ref="A9:A1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6" workbookViewId="0">
      <selection activeCell="B41" sqref="B41"/>
    </sheetView>
  </sheetViews>
  <sheetFormatPr defaultRowHeight="15" x14ac:dyDescent="0.25"/>
  <sheetData>
    <row r="1" spans="1:5" ht="18.75" thickBot="1" x14ac:dyDescent="0.3">
      <c r="A1" s="203" t="s">
        <v>72</v>
      </c>
      <c r="B1" s="204"/>
      <c r="C1" s="204"/>
      <c r="D1" s="204"/>
      <c r="E1" s="205"/>
    </row>
    <row r="2" spans="1:5" x14ac:dyDescent="0.25">
      <c r="A2" s="84"/>
      <c r="B2" s="84"/>
      <c r="C2" s="83"/>
      <c r="D2" s="83"/>
      <c r="E2" s="83"/>
    </row>
    <row r="4" spans="1:5" x14ac:dyDescent="0.25">
      <c r="A4" s="206" t="s">
        <v>65</v>
      </c>
      <c r="B4" s="206"/>
      <c r="C4" s="83"/>
      <c r="D4" s="206" t="s">
        <v>73</v>
      </c>
      <c r="E4" s="206"/>
    </row>
    <row r="5" spans="1:5" x14ac:dyDescent="0.25">
      <c r="A5" s="207" t="s">
        <v>74</v>
      </c>
      <c r="B5" s="207" t="s">
        <v>75</v>
      </c>
      <c r="C5" s="83"/>
      <c r="D5" s="207" t="s">
        <v>74</v>
      </c>
      <c r="E5" s="207" t="s">
        <v>75</v>
      </c>
    </row>
    <row r="6" spans="1:5" x14ac:dyDescent="0.25">
      <c r="A6" s="208"/>
      <c r="B6" s="208"/>
      <c r="C6" s="83"/>
      <c r="D6" s="208"/>
      <c r="E6" s="208"/>
    </row>
    <row r="7" spans="1:5" x14ac:dyDescent="0.25">
      <c r="A7" s="85">
        <v>0</v>
      </c>
      <c r="B7" s="85" t="s">
        <v>76</v>
      </c>
      <c r="C7" s="83"/>
      <c r="D7" s="85">
        <v>0</v>
      </c>
      <c r="E7" s="85" t="s">
        <v>76</v>
      </c>
    </row>
    <row r="8" spans="1:5" x14ac:dyDescent="0.25">
      <c r="A8" s="85">
        <v>18</v>
      </c>
      <c r="B8" s="85">
        <v>1</v>
      </c>
      <c r="C8" s="83"/>
      <c r="D8" s="85">
        <v>18</v>
      </c>
      <c r="E8" s="85">
        <v>1</v>
      </c>
    </row>
    <row r="9" spans="1:5" x14ac:dyDescent="0.25">
      <c r="A9" s="85">
        <v>19</v>
      </c>
      <c r="B9" s="85">
        <v>1</v>
      </c>
      <c r="C9" s="83"/>
      <c r="D9" s="85">
        <v>19</v>
      </c>
      <c r="E9" s="85">
        <v>1</v>
      </c>
    </row>
    <row r="10" spans="1:5" x14ac:dyDescent="0.25">
      <c r="A10" s="85">
        <v>20</v>
      </c>
      <c r="B10" s="85">
        <v>1</v>
      </c>
      <c r="C10" s="83"/>
      <c r="D10" s="85">
        <v>20</v>
      </c>
      <c r="E10" s="85">
        <v>1</v>
      </c>
    </row>
    <row r="11" spans="1:5" x14ac:dyDescent="0.25">
      <c r="A11" s="85">
        <v>21</v>
      </c>
      <c r="B11" s="85">
        <v>1</v>
      </c>
      <c r="C11" s="83"/>
      <c r="D11" s="85">
        <v>21</v>
      </c>
      <c r="E11" s="85">
        <v>1</v>
      </c>
    </row>
    <row r="12" spans="1:5" x14ac:dyDescent="0.25">
      <c r="A12" s="85">
        <v>22</v>
      </c>
      <c r="B12" s="85">
        <v>1</v>
      </c>
      <c r="C12" s="83"/>
      <c r="D12" s="85">
        <v>22</v>
      </c>
      <c r="E12" s="85">
        <v>1</v>
      </c>
    </row>
    <row r="13" spans="1:5" x14ac:dyDescent="0.25">
      <c r="A13" s="85">
        <v>23</v>
      </c>
      <c r="B13" s="85">
        <v>1</v>
      </c>
      <c r="C13" s="83"/>
      <c r="D13" s="85">
        <v>23</v>
      </c>
      <c r="E13" s="85">
        <v>1</v>
      </c>
    </row>
    <row r="14" spans="1:5" x14ac:dyDescent="0.25">
      <c r="A14" s="85">
        <v>24</v>
      </c>
      <c r="B14" s="85">
        <v>1</v>
      </c>
      <c r="C14" s="83"/>
      <c r="D14" s="85">
        <v>24</v>
      </c>
      <c r="E14" s="85">
        <v>1</v>
      </c>
    </row>
    <row r="15" spans="1:5" x14ac:dyDescent="0.25">
      <c r="A15" s="85">
        <v>25</v>
      </c>
      <c r="B15" s="85">
        <v>1</v>
      </c>
      <c r="C15" s="83"/>
      <c r="D15" s="85">
        <v>25</v>
      </c>
      <c r="E15" s="85">
        <v>2</v>
      </c>
    </row>
    <row r="16" spans="1:5" x14ac:dyDescent="0.25">
      <c r="A16" s="85">
        <v>26</v>
      </c>
      <c r="B16" s="85">
        <v>1</v>
      </c>
      <c r="C16" s="83"/>
      <c r="D16" s="85">
        <v>26</v>
      </c>
      <c r="E16" s="85">
        <v>2</v>
      </c>
    </row>
    <row r="17" spans="1:5" x14ac:dyDescent="0.25">
      <c r="A17" s="85">
        <v>27</v>
      </c>
      <c r="B17" s="85">
        <v>1</v>
      </c>
      <c r="C17" s="83"/>
      <c r="D17" s="85">
        <v>27</v>
      </c>
      <c r="E17" s="85">
        <v>2</v>
      </c>
    </row>
    <row r="18" spans="1:5" x14ac:dyDescent="0.25">
      <c r="A18" s="85">
        <v>28</v>
      </c>
      <c r="B18" s="85">
        <v>1</v>
      </c>
      <c r="C18" s="83"/>
      <c r="D18" s="85">
        <v>28</v>
      </c>
      <c r="E18" s="85">
        <v>2</v>
      </c>
    </row>
    <row r="19" spans="1:5" x14ac:dyDescent="0.25">
      <c r="A19" s="85">
        <v>29</v>
      </c>
      <c r="B19" s="85">
        <v>1</v>
      </c>
      <c r="C19" s="83"/>
      <c r="D19" s="85">
        <v>29</v>
      </c>
      <c r="E19" s="85">
        <v>2</v>
      </c>
    </row>
    <row r="20" spans="1:5" x14ac:dyDescent="0.25">
      <c r="A20" s="85">
        <v>30</v>
      </c>
      <c r="B20" s="85">
        <v>2</v>
      </c>
      <c r="C20" s="83"/>
      <c r="D20" s="85">
        <v>30</v>
      </c>
      <c r="E20" s="85">
        <v>3</v>
      </c>
    </row>
    <row r="21" spans="1:5" x14ac:dyDescent="0.25">
      <c r="A21" s="85">
        <v>31</v>
      </c>
      <c r="B21" s="85">
        <v>2</v>
      </c>
      <c r="C21" s="83"/>
      <c r="D21" s="85">
        <v>31</v>
      </c>
      <c r="E21" s="85">
        <v>3</v>
      </c>
    </row>
    <row r="22" spans="1:5" x14ac:dyDescent="0.25">
      <c r="A22" s="85">
        <v>32</v>
      </c>
      <c r="B22" s="85">
        <v>2</v>
      </c>
      <c r="C22" s="83"/>
      <c r="D22" s="85">
        <v>32</v>
      </c>
      <c r="E22" s="85">
        <v>3</v>
      </c>
    </row>
    <row r="23" spans="1:5" x14ac:dyDescent="0.25">
      <c r="A23" s="85">
        <v>33</v>
      </c>
      <c r="B23" s="85">
        <v>2</v>
      </c>
      <c r="C23" s="83"/>
      <c r="D23" s="85">
        <v>33</v>
      </c>
      <c r="E23" s="85">
        <v>3</v>
      </c>
    </row>
    <row r="24" spans="1:5" x14ac:dyDescent="0.25">
      <c r="A24" s="85">
        <v>34</v>
      </c>
      <c r="B24" s="85">
        <v>2</v>
      </c>
      <c r="C24" s="83"/>
      <c r="D24" s="85">
        <v>34</v>
      </c>
      <c r="E24" s="85">
        <v>3</v>
      </c>
    </row>
    <row r="25" spans="1:5" x14ac:dyDescent="0.25">
      <c r="A25" s="85">
        <v>35</v>
      </c>
      <c r="B25" s="85">
        <v>3</v>
      </c>
      <c r="C25" s="83"/>
      <c r="D25" s="85">
        <v>35</v>
      </c>
      <c r="E25" s="85">
        <v>4</v>
      </c>
    </row>
    <row r="26" spans="1:5" x14ac:dyDescent="0.25">
      <c r="A26" s="85">
        <v>36</v>
      </c>
      <c r="B26" s="85">
        <v>3</v>
      </c>
      <c r="C26" s="83"/>
      <c r="D26" s="85">
        <v>36</v>
      </c>
      <c r="E26" s="85">
        <v>4</v>
      </c>
    </row>
    <row r="27" spans="1:5" x14ac:dyDescent="0.25">
      <c r="A27" s="85">
        <v>37</v>
      </c>
      <c r="B27" s="85">
        <v>3</v>
      </c>
      <c r="C27" s="83"/>
      <c r="D27" s="85">
        <v>37</v>
      </c>
      <c r="E27" s="85">
        <v>4</v>
      </c>
    </row>
    <row r="28" spans="1:5" x14ac:dyDescent="0.25">
      <c r="A28" s="85">
        <v>38</v>
      </c>
      <c r="B28" s="85">
        <v>3</v>
      </c>
      <c r="C28" s="83"/>
      <c r="D28" s="85">
        <v>38</v>
      </c>
      <c r="E28" s="85">
        <v>4</v>
      </c>
    </row>
    <row r="29" spans="1:5" x14ac:dyDescent="0.25">
      <c r="A29" s="85">
        <v>39</v>
      </c>
      <c r="B29" s="85">
        <v>3</v>
      </c>
      <c r="C29" s="83"/>
      <c r="D29" s="85">
        <v>39</v>
      </c>
      <c r="E29" s="85">
        <v>4</v>
      </c>
    </row>
    <row r="30" spans="1:5" x14ac:dyDescent="0.25">
      <c r="A30" s="85">
        <v>40</v>
      </c>
      <c r="B30" s="85">
        <v>4</v>
      </c>
      <c r="C30" s="83"/>
      <c r="D30" s="85">
        <v>40</v>
      </c>
      <c r="E30" s="85">
        <v>5</v>
      </c>
    </row>
    <row r="31" spans="1:5" x14ac:dyDescent="0.25">
      <c r="A31" s="85">
        <v>41</v>
      </c>
      <c r="B31" s="85">
        <v>4</v>
      </c>
      <c r="C31" s="83"/>
      <c r="D31" s="85">
        <v>41</v>
      </c>
      <c r="E31" s="85">
        <v>5</v>
      </c>
    </row>
    <row r="32" spans="1:5" x14ac:dyDescent="0.25">
      <c r="A32" s="85">
        <v>42</v>
      </c>
      <c r="B32" s="85">
        <v>4</v>
      </c>
      <c r="C32" s="83"/>
      <c r="D32" s="85">
        <v>42</v>
      </c>
      <c r="E32" s="85">
        <v>5</v>
      </c>
    </row>
    <row r="33" spans="1:5" x14ac:dyDescent="0.25">
      <c r="A33" s="85">
        <v>43</v>
      </c>
      <c r="B33" s="85">
        <v>4</v>
      </c>
      <c r="C33" s="83"/>
      <c r="D33" s="85">
        <v>43</v>
      </c>
      <c r="E33" s="85">
        <v>5</v>
      </c>
    </row>
    <row r="34" spans="1:5" x14ac:dyDescent="0.25">
      <c r="A34" s="85">
        <v>44</v>
      </c>
      <c r="B34" s="85">
        <v>4</v>
      </c>
      <c r="C34" s="83"/>
      <c r="D34" s="85">
        <v>44</v>
      </c>
      <c r="E34" s="85">
        <v>5</v>
      </c>
    </row>
    <row r="35" spans="1:5" x14ac:dyDescent="0.25">
      <c r="A35" s="85">
        <v>45</v>
      </c>
      <c r="B35" s="85">
        <v>5</v>
      </c>
      <c r="C35" s="83"/>
      <c r="D35" s="85">
        <v>45</v>
      </c>
      <c r="E35" s="85">
        <v>6</v>
      </c>
    </row>
    <row r="36" spans="1:5" x14ac:dyDescent="0.25">
      <c r="A36" s="85">
        <v>46</v>
      </c>
      <c r="B36" s="85">
        <v>5</v>
      </c>
      <c r="C36" s="83"/>
      <c r="D36" s="85">
        <v>46</v>
      </c>
      <c r="E36" s="85">
        <v>6</v>
      </c>
    </row>
    <row r="37" spans="1:5" x14ac:dyDescent="0.25">
      <c r="A37" s="85">
        <v>47</v>
      </c>
      <c r="B37" s="85">
        <v>5</v>
      </c>
      <c r="C37" s="83"/>
      <c r="D37" s="85">
        <v>47</v>
      </c>
      <c r="E37" s="85">
        <v>6</v>
      </c>
    </row>
    <row r="38" spans="1:5" x14ac:dyDescent="0.25">
      <c r="A38" s="85">
        <v>48</v>
      </c>
      <c r="B38" s="85">
        <v>5</v>
      </c>
      <c r="C38" s="83"/>
      <c r="D38" s="85">
        <v>48</v>
      </c>
      <c r="E38" s="85">
        <v>6</v>
      </c>
    </row>
    <row r="39" spans="1:5" x14ac:dyDescent="0.25">
      <c r="A39" s="85">
        <v>49</v>
      </c>
      <c r="B39" s="85">
        <v>5</v>
      </c>
      <c r="C39" s="83"/>
      <c r="D39" s="85">
        <v>49</v>
      </c>
      <c r="E39" s="85">
        <v>6</v>
      </c>
    </row>
    <row r="40" spans="1:5" x14ac:dyDescent="0.25">
      <c r="A40" s="85">
        <v>50</v>
      </c>
      <c r="B40" s="85">
        <v>6</v>
      </c>
      <c r="C40" s="83"/>
      <c r="D40" s="85">
        <v>50</v>
      </c>
      <c r="E40" s="85">
        <v>6</v>
      </c>
    </row>
    <row r="41" spans="1:5" x14ac:dyDescent="0.25">
      <c r="A41" s="85">
        <v>51</v>
      </c>
      <c r="B41" s="85">
        <v>6</v>
      </c>
      <c r="C41" s="83"/>
      <c r="D41" s="85">
        <v>51</v>
      </c>
      <c r="E41" s="85">
        <v>6</v>
      </c>
    </row>
    <row r="42" spans="1:5" x14ac:dyDescent="0.25">
      <c r="A42" s="85">
        <v>52</v>
      </c>
      <c r="B42" s="85">
        <v>6</v>
      </c>
      <c r="C42" s="83"/>
      <c r="D42" s="85">
        <v>52</v>
      </c>
      <c r="E42" s="85">
        <v>6</v>
      </c>
    </row>
    <row r="43" spans="1:5" x14ac:dyDescent="0.25">
      <c r="A43" s="85">
        <v>53</v>
      </c>
      <c r="B43" s="85">
        <v>6</v>
      </c>
      <c r="C43" s="83"/>
      <c r="D43" s="85">
        <v>53</v>
      </c>
      <c r="E43" s="85">
        <v>6</v>
      </c>
    </row>
    <row r="44" spans="1:5" x14ac:dyDescent="0.25">
      <c r="A44" s="85">
        <v>54</v>
      </c>
      <c r="B44" s="85">
        <v>6</v>
      </c>
      <c r="C44" s="83"/>
      <c r="D44" s="85">
        <v>54</v>
      </c>
      <c r="E44" s="85">
        <v>6</v>
      </c>
    </row>
    <row r="45" spans="1:5" x14ac:dyDescent="0.25">
      <c r="A45" s="85">
        <v>55</v>
      </c>
      <c r="B45" s="85" t="s">
        <v>77</v>
      </c>
      <c r="C45" s="83"/>
      <c r="D45" s="85">
        <v>55</v>
      </c>
      <c r="E45" s="85" t="s">
        <v>77</v>
      </c>
    </row>
    <row r="46" spans="1:5" x14ac:dyDescent="0.25">
      <c r="A46" s="85">
        <v>110</v>
      </c>
      <c r="B46" s="85" t="s">
        <v>29</v>
      </c>
      <c r="C46" s="83"/>
      <c r="D46" s="85">
        <v>110</v>
      </c>
      <c r="E46" s="85" t="s">
        <v>29</v>
      </c>
    </row>
    <row r="47" spans="1:5" x14ac:dyDescent="0.25">
      <c r="A47" s="85">
        <v>130</v>
      </c>
      <c r="B47" s="85" t="s">
        <v>29</v>
      </c>
      <c r="C47" s="86"/>
      <c r="D47" s="85">
        <v>130</v>
      </c>
      <c r="E47" s="85" t="s">
        <v>29</v>
      </c>
    </row>
  </sheetData>
  <mergeCells count="7">
    <mergeCell ref="A1:E1"/>
    <mergeCell ref="A4:B4"/>
    <mergeCell ref="D4:E4"/>
    <mergeCell ref="A5:A6"/>
    <mergeCell ref="B5:B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D6" sqref="D6"/>
    </sheetView>
  </sheetViews>
  <sheetFormatPr defaultRowHeight="15" x14ac:dyDescent="0.25"/>
  <cols>
    <col min="1" max="1" width="30.85546875" customWidth="1"/>
    <col min="2" max="2" width="11.85546875" customWidth="1"/>
    <col min="3" max="3" width="14.42578125" customWidth="1"/>
    <col min="4" max="4" width="14.85546875" customWidth="1"/>
    <col min="5" max="5" width="13.140625" customWidth="1"/>
  </cols>
  <sheetData>
    <row r="2" spans="1:5" x14ac:dyDescent="0.25">
      <c r="A2" s="211" t="s">
        <v>95</v>
      </c>
      <c r="B2" s="212"/>
      <c r="C2" s="212"/>
      <c r="D2" s="212"/>
      <c r="E2" s="212"/>
    </row>
    <row r="3" spans="1:5" ht="20.25" customHeight="1" x14ac:dyDescent="0.25">
      <c r="A3" s="209" t="s">
        <v>82</v>
      </c>
      <c r="B3" s="210" t="s">
        <v>83</v>
      </c>
      <c r="C3" s="191" t="s">
        <v>84</v>
      </c>
      <c r="D3" s="191"/>
      <c r="E3" s="191"/>
    </row>
    <row r="4" spans="1:5" ht="84" customHeight="1" x14ac:dyDescent="0.25">
      <c r="A4" s="209"/>
      <c r="B4" s="210"/>
      <c r="C4" s="88" t="s">
        <v>85</v>
      </c>
      <c r="D4" s="88" t="s">
        <v>86</v>
      </c>
      <c r="E4" s="88" t="s">
        <v>87</v>
      </c>
    </row>
    <row r="5" spans="1:5" x14ac:dyDescent="0.25">
      <c r="A5" s="89" t="s">
        <v>88</v>
      </c>
      <c r="B5" s="90" t="s">
        <v>92</v>
      </c>
      <c r="C5" s="90" t="s">
        <v>94</v>
      </c>
      <c r="D5" s="90">
        <v>1</v>
      </c>
      <c r="E5" s="90">
        <v>1</v>
      </c>
    </row>
    <row r="6" spans="1:5" x14ac:dyDescent="0.25">
      <c r="A6" s="89" t="s">
        <v>89</v>
      </c>
      <c r="B6" s="90" t="s">
        <v>93</v>
      </c>
      <c r="C6" s="90">
        <v>1</v>
      </c>
      <c r="D6" s="134">
        <v>1.0416666666666667E-3</v>
      </c>
      <c r="E6" s="91">
        <v>1</v>
      </c>
    </row>
    <row r="7" spans="1:5" x14ac:dyDescent="0.25">
      <c r="A7" s="89" t="s">
        <v>90</v>
      </c>
      <c r="B7" s="90" t="s">
        <v>2</v>
      </c>
      <c r="C7" s="90">
        <v>10</v>
      </c>
      <c r="D7" s="90">
        <v>10</v>
      </c>
      <c r="E7" s="90">
        <v>10</v>
      </c>
    </row>
    <row r="8" spans="1:5" x14ac:dyDescent="0.25">
      <c r="A8" s="89" t="s">
        <v>91</v>
      </c>
      <c r="B8" s="90" t="s">
        <v>2</v>
      </c>
      <c r="C8" s="90">
        <v>0.5</v>
      </c>
      <c r="D8" s="90" t="s">
        <v>94</v>
      </c>
      <c r="E8" s="90">
        <v>1</v>
      </c>
    </row>
    <row r="9" spans="1:5" x14ac:dyDescent="0.25">
      <c r="A9" s="92" t="s">
        <v>96</v>
      </c>
    </row>
  </sheetData>
  <mergeCells count="4">
    <mergeCell ref="A3:A4"/>
    <mergeCell ref="B3:B4"/>
    <mergeCell ref="C3:E3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Ведомость</vt:lpstr>
      <vt:lpstr>Нормативы</vt:lpstr>
      <vt:lpstr>Возрастные категории</vt:lpstr>
      <vt:lpstr>Облегчения</vt:lpstr>
    </vt:vector>
  </TitlesOfParts>
  <Company>ОСН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2015-10-07T08:28:58Z</dcterms:created>
  <dcterms:modified xsi:type="dcterms:W3CDTF">2015-10-11T21:31:52Z</dcterms:modified>
</cp:coreProperties>
</file>