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330" windowWidth="19320" windowHeight="11745" tabRatio="867"/>
  </bookViews>
  <sheets>
    <sheet name="2 Книга учета расходов " sheetId="1" r:id="rId1"/>
  </sheets>
  <definedNames>
    <definedName name="_xlnm._FilterDatabase" localSheetId="0" hidden="1">'2 Книга учета расходов '!$A$7:$BL$68</definedName>
  </definedNames>
  <calcPr calcId="145621"/>
</workbook>
</file>

<file path=xl/calcChain.xml><?xml version="1.0" encoding="utf-8"?>
<calcChain xmlns="http://schemas.openxmlformats.org/spreadsheetml/2006/main">
  <c r="O12" i="1" l="1"/>
  <c r="P12" i="1" l="1"/>
  <c r="AM9" i="1" l="1"/>
  <c r="AE10" i="1"/>
  <c r="R8" i="1"/>
  <c r="R9" i="1"/>
  <c r="R10" i="1"/>
  <c r="R11" i="1"/>
  <c r="R12" i="1"/>
  <c r="R69" i="1" s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AH9" i="1"/>
  <c r="O10" i="1"/>
  <c r="O11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9" i="1"/>
  <c r="O8" i="1"/>
  <c r="S69" i="1" l="1"/>
  <c r="Q69" i="1"/>
  <c r="AK9" i="1" l="1"/>
  <c r="AK10" i="1"/>
  <c r="AL10" i="1" s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8" i="1"/>
  <c r="AH8" i="1"/>
  <c r="AM8" i="1" s="1"/>
  <c r="AE8" i="1" l="1"/>
  <c r="AK69" i="1"/>
  <c r="AL37" i="1"/>
  <c r="AL11" i="1"/>
  <c r="AL9" i="1"/>
  <c r="AL67" i="1"/>
  <c r="AL65" i="1"/>
  <c r="AL63" i="1"/>
  <c r="AL61" i="1"/>
  <c r="AL59" i="1"/>
  <c r="AL57" i="1"/>
  <c r="AL55" i="1"/>
  <c r="AL53" i="1"/>
  <c r="AL51" i="1"/>
  <c r="AL49" i="1"/>
  <c r="AL47" i="1"/>
  <c r="AL45" i="1"/>
  <c r="AL43" i="1"/>
  <c r="AL41" i="1"/>
  <c r="AL39" i="1"/>
  <c r="AL35" i="1"/>
  <c r="AL33" i="1"/>
  <c r="AL31" i="1"/>
  <c r="AL29" i="1"/>
  <c r="AL27" i="1"/>
  <c r="AL25" i="1"/>
  <c r="AL23" i="1"/>
  <c r="AL21" i="1"/>
  <c r="AL19" i="1"/>
  <c r="AL17" i="1"/>
  <c r="AL15" i="1"/>
  <c r="AL13" i="1"/>
  <c r="AL36" i="1"/>
  <c r="AL68" i="1"/>
  <c r="AL66" i="1"/>
  <c r="AL64" i="1"/>
  <c r="AL62" i="1"/>
  <c r="AL60" i="1"/>
  <c r="AL58" i="1"/>
  <c r="AL56" i="1"/>
  <c r="AL54" i="1"/>
  <c r="AL52" i="1"/>
  <c r="AL50" i="1"/>
  <c r="AL48" i="1"/>
  <c r="AL46" i="1"/>
  <c r="AL44" i="1"/>
  <c r="AL42" i="1"/>
  <c r="AL40" i="1"/>
  <c r="AL38" i="1"/>
  <c r="AL34" i="1"/>
  <c r="AL32" i="1"/>
  <c r="AL30" i="1"/>
  <c r="AL28" i="1"/>
  <c r="AL26" i="1"/>
  <c r="AL24" i="1"/>
  <c r="AL22" i="1"/>
  <c r="AL20" i="1"/>
  <c r="AL18" i="1"/>
  <c r="AL16" i="1"/>
  <c r="AL14" i="1"/>
  <c r="AL12" i="1"/>
  <c r="AE9" i="1"/>
  <c r="AL8" i="1"/>
  <c r="AL69" i="1" l="1"/>
  <c r="BD69" i="1" l="1"/>
  <c r="BF69" i="1"/>
  <c r="BH69" i="1"/>
  <c r="BJ69" i="1"/>
  <c r="AT69" i="1"/>
  <c r="AV69" i="1"/>
  <c r="AW69" i="1"/>
  <c r="AX69" i="1"/>
  <c r="AY69" i="1"/>
  <c r="AZ69" i="1"/>
  <c r="BA69" i="1"/>
  <c r="BB69" i="1"/>
  <c r="AR69" i="1"/>
  <c r="AP69" i="1"/>
  <c r="AN69" i="1"/>
  <c r="Y69" i="1"/>
  <c r="Z69" i="1"/>
  <c r="AC69" i="1"/>
  <c r="V69" i="1"/>
  <c r="W69" i="1"/>
  <c r="T69" i="1"/>
  <c r="BE8" i="1"/>
  <c r="BG8" i="1"/>
  <c r="BI8" i="1"/>
  <c r="BK8" i="1"/>
  <c r="BL8" i="1"/>
  <c r="BE9" i="1"/>
  <c r="BG9" i="1"/>
  <c r="BI9" i="1"/>
  <c r="BK9" i="1"/>
  <c r="BL9" i="1"/>
  <c r="BE10" i="1"/>
  <c r="BG10" i="1"/>
  <c r="BI10" i="1"/>
  <c r="BK10" i="1"/>
  <c r="BL10" i="1"/>
  <c r="BE11" i="1"/>
  <c r="BG11" i="1"/>
  <c r="BI11" i="1"/>
  <c r="BK11" i="1"/>
  <c r="BL11" i="1"/>
  <c r="BE12" i="1"/>
  <c r="BG12" i="1"/>
  <c r="BI12" i="1"/>
  <c r="BK12" i="1"/>
  <c r="BL12" i="1"/>
  <c r="BE13" i="1"/>
  <c r="BG13" i="1"/>
  <c r="BI13" i="1"/>
  <c r="BK13" i="1"/>
  <c r="BL13" i="1"/>
  <c r="BE14" i="1"/>
  <c r="BG14" i="1"/>
  <c r="BI14" i="1"/>
  <c r="BK14" i="1"/>
  <c r="BL14" i="1"/>
  <c r="BE15" i="1"/>
  <c r="BG15" i="1"/>
  <c r="BI15" i="1"/>
  <c r="BK15" i="1"/>
  <c r="BL15" i="1"/>
  <c r="BE16" i="1"/>
  <c r="BG16" i="1"/>
  <c r="BI16" i="1"/>
  <c r="BK16" i="1"/>
  <c r="BL16" i="1"/>
  <c r="BE17" i="1"/>
  <c r="BG17" i="1"/>
  <c r="BI17" i="1"/>
  <c r="BK17" i="1"/>
  <c r="BL17" i="1"/>
  <c r="BE18" i="1"/>
  <c r="BG18" i="1"/>
  <c r="BI18" i="1"/>
  <c r="BK18" i="1"/>
  <c r="BL18" i="1"/>
  <c r="BE19" i="1"/>
  <c r="BG19" i="1"/>
  <c r="BI19" i="1"/>
  <c r="BK19" i="1"/>
  <c r="BL19" i="1"/>
  <c r="BE20" i="1"/>
  <c r="BG20" i="1"/>
  <c r="BI20" i="1"/>
  <c r="BK20" i="1"/>
  <c r="BL20" i="1"/>
  <c r="BE21" i="1"/>
  <c r="BG21" i="1"/>
  <c r="BI21" i="1"/>
  <c r="BK21" i="1"/>
  <c r="BL21" i="1"/>
  <c r="BE22" i="1"/>
  <c r="BG22" i="1"/>
  <c r="BI22" i="1"/>
  <c r="BK22" i="1"/>
  <c r="BL22" i="1"/>
  <c r="BE23" i="1"/>
  <c r="BG23" i="1"/>
  <c r="BI23" i="1"/>
  <c r="BK23" i="1"/>
  <c r="BL23" i="1"/>
  <c r="BE24" i="1"/>
  <c r="BG24" i="1"/>
  <c r="BI24" i="1"/>
  <c r="BK24" i="1"/>
  <c r="BL24" i="1"/>
  <c r="BE25" i="1"/>
  <c r="BG25" i="1"/>
  <c r="BI25" i="1"/>
  <c r="BK25" i="1"/>
  <c r="BL25" i="1"/>
  <c r="BE26" i="1"/>
  <c r="BG26" i="1"/>
  <c r="BI26" i="1"/>
  <c r="BK26" i="1"/>
  <c r="BL26" i="1"/>
  <c r="BE27" i="1"/>
  <c r="BG27" i="1"/>
  <c r="BI27" i="1"/>
  <c r="BK27" i="1"/>
  <c r="BL27" i="1"/>
  <c r="BE28" i="1"/>
  <c r="BG28" i="1"/>
  <c r="BI28" i="1"/>
  <c r="BK28" i="1"/>
  <c r="BL28" i="1"/>
  <c r="BE29" i="1"/>
  <c r="BG29" i="1"/>
  <c r="BI29" i="1"/>
  <c r="BK29" i="1"/>
  <c r="BL29" i="1"/>
  <c r="BE30" i="1"/>
  <c r="BG30" i="1"/>
  <c r="BI30" i="1"/>
  <c r="BK30" i="1"/>
  <c r="BL30" i="1"/>
  <c r="BE31" i="1"/>
  <c r="BG31" i="1"/>
  <c r="BI31" i="1"/>
  <c r="BK31" i="1"/>
  <c r="BL31" i="1"/>
  <c r="BE32" i="1"/>
  <c r="BG32" i="1"/>
  <c r="BI32" i="1"/>
  <c r="BK32" i="1"/>
  <c r="BL32" i="1"/>
  <c r="BE33" i="1"/>
  <c r="BG33" i="1"/>
  <c r="BI33" i="1"/>
  <c r="BK33" i="1"/>
  <c r="BL33" i="1"/>
  <c r="BE34" i="1"/>
  <c r="BG34" i="1"/>
  <c r="BI34" i="1"/>
  <c r="BK34" i="1"/>
  <c r="BL34" i="1"/>
  <c r="BE35" i="1"/>
  <c r="BG35" i="1"/>
  <c r="BI35" i="1"/>
  <c r="BK35" i="1"/>
  <c r="BL35" i="1"/>
  <c r="BE36" i="1"/>
  <c r="BG36" i="1"/>
  <c r="BI36" i="1"/>
  <c r="BK36" i="1"/>
  <c r="BL36" i="1"/>
  <c r="BE37" i="1"/>
  <c r="BG37" i="1"/>
  <c r="BI37" i="1"/>
  <c r="BK37" i="1"/>
  <c r="BL37" i="1"/>
  <c r="BE38" i="1"/>
  <c r="BG38" i="1"/>
  <c r="BI38" i="1"/>
  <c r="BK38" i="1"/>
  <c r="BL38" i="1"/>
  <c r="BE39" i="1"/>
  <c r="BG39" i="1"/>
  <c r="BI39" i="1"/>
  <c r="BK39" i="1"/>
  <c r="BL39" i="1"/>
  <c r="BE40" i="1"/>
  <c r="BG40" i="1"/>
  <c r="BI40" i="1"/>
  <c r="BK40" i="1"/>
  <c r="BL40" i="1"/>
  <c r="BE41" i="1"/>
  <c r="BG41" i="1"/>
  <c r="BI41" i="1"/>
  <c r="BK41" i="1"/>
  <c r="BL41" i="1"/>
  <c r="BE42" i="1"/>
  <c r="BG42" i="1"/>
  <c r="BI42" i="1"/>
  <c r="BK42" i="1"/>
  <c r="BL42" i="1"/>
  <c r="BE43" i="1"/>
  <c r="BG43" i="1"/>
  <c r="BI43" i="1"/>
  <c r="BK43" i="1"/>
  <c r="BL43" i="1"/>
  <c r="BE44" i="1"/>
  <c r="BG44" i="1"/>
  <c r="BI44" i="1"/>
  <c r="BK44" i="1"/>
  <c r="BL44" i="1"/>
  <c r="BE45" i="1"/>
  <c r="BG45" i="1"/>
  <c r="BI45" i="1"/>
  <c r="BK45" i="1"/>
  <c r="BL45" i="1"/>
  <c r="BE46" i="1"/>
  <c r="BG46" i="1"/>
  <c r="BI46" i="1"/>
  <c r="BK46" i="1"/>
  <c r="BL46" i="1"/>
  <c r="BE47" i="1"/>
  <c r="BG47" i="1"/>
  <c r="BI47" i="1"/>
  <c r="BK47" i="1"/>
  <c r="BL47" i="1"/>
  <c r="BE48" i="1"/>
  <c r="BG48" i="1"/>
  <c r="BI48" i="1"/>
  <c r="BK48" i="1"/>
  <c r="BL48" i="1"/>
  <c r="BE49" i="1"/>
  <c r="BG49" i="1"/>
  <c r="BI49" i="1"/>
  <c r="BK49" i="1"/>
  <c r="BL49" i="1"/>
  <c r="BE50" i="1"/>
  <c r="BG50" i="1"/>
  <c r="BI50" i="1"/>
  <c r="BK50" i="1"/>
  <c r="BL50" i="1"/>
  <c r="BE51" i="1"/>
  <c r="BG51" i="1"/>
  <c r="BI51" i="1"/>
  <c r="BK51" i="1"/>
  <c r="BL51" i="1"/>
  <c r="BE52" i="1"/>
  <c r="BG52" i="1"/>
  <c r="BI52" i="1"/>
  <c r="BK52" i="1"/>
  <c r="BL52" i="1"/>
  <c r="BE53" i="1"/>
  <c r="BG53" i="1"/>
  <c r="BI53" i="1"/>
  <c r="BK53" i="1"/>
  <c r="BL53" i="1"/>
  <c r="BE54" i="1"/>
  <c r="BG54" i="1"/>
  <c r="BI54" i="1"/>
  <c r="BK54" i="1"/>
  <c r="BL54" i="1"/>
  <c r="BE55" i="1"/>
  <c r="BG55" i="1"/>
  <c r="BI55" i="1"/>
  <c r="BK55" i="1"/>
  <c r="BL55" i="1"/>
  <c r="BE56" i="1"/>
  <c r="BG56" i="1"/>
  <c r="BI56" i="1"/>
  <c r="BK56" i="1"/>
  <c r="BL56" i="1"/>
  <c r="BE57" i="1"/>
  <c r="BG57" i="1"/>
  <c r="BI57" i="1"/>
  <c r="BK57" i="1"/>
  <c r="BL57" i="1"/>
  <c r="BE58" i="1"/>
  <c r="BG58" i="1"/>
  <c r="BI58" i="1"/>
  <c r="BK58" i="1"/>
  <c r="BL58" i="1"/>
  <c r="BE59" i="1"/>
  <c r="BG59" i="1"/>
  <c r="BI59" i="1"/>
  <c r="BK59" i="1"/>
  <c r="BL59" i="1"/>
  <c r="BE60" i="1"/>
  <c r="BG60" i="1"/>
  <c r="BI60" i="1"/>
  <c r="BK60" i="1"/>
  <c r="BL60" i="1"/>
  <c r="BE61" i="1"/>
  <c r="BG61" i="1"/>
  <c r="BI61" i="1"/>
  <c r="BK61" i="1"/>
  <c r="BL61" i="1"/>
  <c r="BE62" i="1"/>
  <c r="BG62" i="1"/>
  <c r="BI62" i="1"/>
  <c r="BK62" i="1"/>
  <c r="BL62" i="1"/>
  <c r="BE63" i="1"/>
  <c r="BG63" i="1"/>
  <c r="BI63" i="1"/>
  <c r="BK63" i="1"/>
  <c r="BL63" i="1"/>
  <c r="BE64" i="1"/>
  <c r="BG64" i="1"/>
  <c r="BI64" i="1"/>
  <c r="BK64" i="1"/>
  <c r="BL64" i="1"/>
  <c r="BE65" i="1"/>
  <c r="BG65" i="1"/>
  <c r="BI65" i="1"/>
  <c r="BK65" i="1"/>
  <c r="BL65" i="1"/>
  <c r="BE66" i="1"/>
  <c r="BG66" i="1"/>
  <c r="BI66" i="1"/>
  <c r="BK66" i="1"/>
  <c r="BL66" i="1"/>
  <c r="BE67" i="1"/>
  <c r="BG67" i="1"/>
  <c r="BI67" i="1"/>
  <c r="BK67" i="1"/>
  <c r="BL67" i="1"/>
  <c r="BE68" i="1"/>
  <c r="BG68" i="1"/>
  <c r="BI68" i="1"/>
  <c r="BK68" i="1"/>
  <c r="BL68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Q8" i="1"/>
  <c r="AS8" i="1"/>
  <c r="AQ9" i="1"/>
  <c r="AS9" i="1"/>
  <c r="AQ10" i="1"/>
  <c r="AS10" i="1"/>
  <c r="AQ11" i="1"/>
  <c r="AS11" i="1"/>
  <c r="AQ12" i="1"/>
  <c r="AS12" i="1"/>
  <c r="AQ13" i="1"/>
  <c r="AS13" i="1"/>
  <c r="AQ14" i="1"/>
  <c r="AS14" i="1"/>
  <c r="AQ15" i="1"/>
  <c r="AS15" i="1"/>
  <c r="AQ16" i="1"/>
  <c r="AS16" i="1"/>
  <c r="AQ17" i="1"/>
  <c r="AS17" i="1"/>
  <c r="AQ18" i="1"/>
  <c r="AS18" i="1"/>
  <c r="AQ19" i="1"/>
  <c r="AS19" i="1"/>
  <c r="AQ20" i="1"/>
  <c r="AS20" i="1"/>
  <c r="AQ21" i="1"/>
  <c r="AS21" i="1"/>
  <c r="AQ22" i="1"/>
  <c r="AS22" i="1"/>
  <c r="AQ23" i="1"/>
  <c r="AS23" i="1"/>
  <c r="AQ24" i="1"/>
  <c r="AS24" i="1"/>
  <c r="AQ25" i="1"/>
  <c r="AS25" i="1"/>
  <c r="AQ26" i="1"/>
  <c r="AS26" i="1"/>
  <c r="AQ27" i="1"/>
  <c r="AS27" i="1"/>
  <c r="AQ28" i="1"/>
  <c r="AS28" i="1"/>
  <c r="AQ29" i="1"/>
  <c r="AS29" i="1"/>
  <c r="AQ30" i="1"/>
  <c r="AS30" i="1"/>
  <c r="AQ31" i="1"/>
  <c r="AS31" i="1"/>
  <c r="AQ32" i="1"/>
  <c r="AS32" i="1"/>
  <c r="AQ33" i="1"/>
  <c r="AS33" i="1"/>
  <c r="AQ34" i="1"/>
  <c r="AS34" i="1"/>
  <c r="AQ35" i="1"/>
  <c r="AS35" i="1"/>
  <c r="AQ36" i="1"/>
  <c r="AS36" i="1"/>
  <c r="AQ37" i="1"/>
  <c r="AS37" i="1"/>
  <c r="AQ38" i="1"/>
  <c r="AS38" i="1"/>
  <c r="AQ39" i="1"/>
  <c r="AS39" i="1"/>
  <c r="AQ40" i="1"/>
  <c r="AS40" i="1"/>
  <c r="AQ41" i="1"/>
  <c r="AS41" i="1"/>
  <c r="AQ42" i="1"/>
  <c r="AS42" i="1"/>
  <c r="AQ43" i="1"/>
  <c r="AS43" i="1"/>
  <c r="AQ44" i="1"/>
  <c r="AS44" i="1"/>
  <c r="AQ45" i="1"/>
  <c r="AS45" i="1"/>
  <c r="AQ46" i="1"/>
  <c r="AS46" i="1"/>
  <c r="AQ47" i="1"/>
  <c r="AS47" i="1"/>
  <c r="AQ48" i="1"/>
  <c r="AS48" i="1"/>
  <c r="AQ49" i="1"/>
  <c r="AS49" i="1"/>
  <c r="AQ50" i="1"/>
  <c r="AS50" i="1"/>
  <c r="AQ51" i="1"/>
  <c r="AS51" i="1"/>
  <c r="AQ52" i="1"/>
  <c r="AS52" i="1"/>
  <c r="AQ53" i="1"/>
  <c r="AS53" i="1"/>
  <c r="AQ54" i="1"/>
  <c r="AS54" i="1"/>
  <c r="AQ55" i="1"/>
  <c r="AS55" i="1"/>
  <c r="AQ56" i="1"/>
  <c r="AS56" i="1"/>
  <c r="AQ57" i="1"/>
  <c r="AS57" i="1"/>
  <c r="AQ58" i="1"/>
  <c r="AS58" i="1"/>
  <c r="AQ59" i="1"/>
  <c r="AS59" i="1"/>
  <c r="AQ60" i="1"/>
  <c r="AS60" i="1"/>
  <c r="AQ61" i="1"/>
  <c r="AS61" i="1"/>
  <c r="AQ62" i="1"/>
  <c r="AS62" i="1"/>
  <c r="AQ63" i="1"/>
  <c r="AS63" i="1"/>
  <c r="AQ64" i="1"/>
  <c r="AS64" i="1"/>
  <c r="AQ65" i="1"/>
  <c r="AS65" i="1"/>
  <c r="AQ66" i="1"/>
  <c r="AS66" i="1"/>
  <c r="AQ67" i="1"/>
  <c r="AS67" i="1"/>
  <c r="AQ68" i="1"/>
  <c r="AS68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A8" i="1"/>
  <c r="AB8" i="1"/>
  <c r="AB69" i="1" s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N8" i="1"/>
  <c r="N9" i="1"/>
  <c r="N10" i="1"/>
  <c r="AH10" i="1"/>
  <c r="N11" i="1"/>
  <c r="AH11" i="1"/>
  <c r="N12" i="1"/>
  <c r="AH12" i="1"/>
  <c r="N13" i="1"/>
  <c r="AH13" i="1"/>
  <c r="N14" i="1"/>
  <c r="AH14" i="1"/>
  <c r="N15" i="1"/>
  <c r="AH15" i="1"/>
  <c r="AM15" i="1" s="1"/>
  <c r="N16" i="1"/>
  <c r="AH16" i="1"/>
  <c r="N17" i="1"/>
  <c r="AH17" i="1"/>
  <c r="AM17" i="1" s="1"/>
  <c r="N18" i="1"/>
  <c r="AH18" i="1"/>
  <c r="N19" i="1"/>
  <c r="AH19" i="1"/>
  <c r="AM19" i="1" s="1"/>
  <c r="N20" i="1"/>
  <c r="AH20" i="1"/>
  <c r="N21" i="1"/>
  <c r="AH21" i="1"/>
  <c r="AM21" i="1" s="1"/>
  <c r="N22" i="1"/>
  <c r="AH22" i="1"/>
  <c r="N23" i="1"/>
  <c r="AH23" i="1"/>
  <c r="AM23" i="1" s="1"/>
  <c r="N24" i="1"/>
  <c r="AH24" i="1"/>
  <c r="N25" i="1"/>
  <c r="AH25" i="1"/>
  <c r="AM25" i="1" s="1"/>
  <c r="N26" i="1"/>
  <c r="AH26" i="1"/>
  <c r="N27" i="1"/>
  <c r="AH27" i="1"/>
  <c r="AM27" i="1" s="1"/>
  <c r="N28" i="1"/>
  <c r="AH28" i="1"/>
  <c r="N29" i="1"/>
  <c r="AH29" i="1"/>
  <c r="AM29" i="1" s="1"/>
  <c r="N30" i="1"/>
  <c r="AH30" i="1"/>
  <c r="N31" i="1"/>
  <c r="AH31" i="1"/>
  <c r="AM31" i="1" s="1"/>
  <c r="N32" i="1"/>
  <c r="AH32" i="1"/>
  <c r="N33" i="1"/>
  <c r="AH33" i="1"/>
  <c r="AM33" i="1" s="1"/>
  <c r="N34" i="1"/>
  <c r="AH34" i="1"/>
  <c r="N35" i="1"/>
  <c r="AH35" i="1"/>
  <c r="AM35" i="1" s="1"/>
  <c r="N36" i="1"/>
  <c r="AH36" i="1"/>
  <c r="N37" i="1"/>
  <c r="AH37" i="1"/>
  <c r="AM37" i="1" s="1"/>
  <c r="N38" i="1"/>
  <c r="AH38" i="1"/>
  <c r="N39" i="1"/>
  <c r="AH39" i="1"/>
  <c r="AM39" i="1" s="1"/>
  <c r="N40" i="1"/>
  <c r="AH40" i="1"/>
  <c r="AJ40" i="1"/>
  <c r="N41" i="1"/>
  <c r="AH41" i="1"/>
  <c r="AM41" i="1" s="1"/>
  <c r="N42" i="1"/>
  <c r="AH42" i="1"/>
  <c r="AJ42" i="1"/>
  <c r="N43" i="1"/>
  <c r="AH43" i="1"/>
  <c r="AM43" i="1" s="1"/>
  <c r="N44" i="1"/>
  <c r="AH44" i="1"/>
  <c r="AJ44" i="1"/>
  <c r="N45" i="1"/>
  <c r="AH45" i="1"/>
  <c r="AM45" i="1" s="1"/>
  <c r="N46" i="1"/>
  <c r="AH46" i="1"/>
  <c r="AJ46" i="1"/>
  <c r="N47" i="1"/>
  <c r="AH47" i="1"/>
  <c r="AM47" i="1" s="1"/>
  <c r="N48" i="1"/>
  <c r="AH48" i="1"/>
  <c r="AJ48" i="1"/>
  <c r="N49" i="1"/>
  <c r="AH49" i="1"/>
  <c r="AM49" i="1" s="1"/>
  <c r="N50" i="1"/>
  <c r="AH50" i="1"/>
  <c r="AJ50" i="1"/>
  <c r="N51" i="1"/>
  <c r="AH51" i="1"/>
  <c r="AM51" i="1" s="1"/>
  <c r="N52" i="1"/>
  <c r="AH52" i="1"/>
  <c r="AJ52" i="1"/>
  <c r="N53" i="1"/>
  <c r="AH53" i="1"/>
  <c r="AM53" i="1" s="1"/>
  <c r="N54" i="1"/>
  <c r="AH54" i="1"/>
  <c r="AJ54" i="1"/>
  <c r="N55" i="1"/>
  <c r="AH55" i="1"/>
  <c r="AM55" i="1" s="1"/>
  <c r="N56" i="1"/>
  <c r="AH56" i="1"/>
  <c r="AJ56" i="1"/>
  <c r="N57" i="1"/>
  <c r="AH57" i="1"/>
  <c r="AM57" i="1" s="1"/>
  <c r="N58" i="1"/>
  <c r="AH58" i="1"/>
  <c r="AJ58" i="1"/>
  <c r="N59" i="1"/>
  <c r="AH59" i="1"/>
  <c r="AM59" i="1" s="1"/>
  <c r="N60" i="1"/>
  <c r="AH60" i="1"/>
  <c r="AJ60" i="1"/>
  <c r="N61" i="1"/>
  <c r="AH61" i="1"/>
  <c r="AM61" i="1" s="1"/>
  <c r="N62" i="1"/>
  <c r="AH62" i="1"/>
  <c r="AJ62" i="1"/>
  <c r="N63" i="1"/>
  <c r="AH63" i="1"/>
  <c r="AM63" i="1" s="1"/>
  <c r="N64" i="1"/>
  <c r="AH64" i="1"/>
  <c r="AJ64" i="1"/>
  <c r="N65" i="1"/>
  <c r="AH65" i="1"/>
  <c r="AM65" i="1" s="1"/>
  <c r="N66" i="1"/>
  <c r="AH66" i="1"/>
  <c r="AJ66" i="1"/>
  <c r="N67" i="1"/>
  <c r="AH67" i="1"/>
  <c r="AM67" i="1" s="1"/>
  <c r="N68" i="1"/>
  <c r="AH68" i="1"/>
  <c r="AM68" i="1" s="1"/>
  <c r="J8" i="1"/>
  <c r="L8" i="1"/>
  <c r="J9" i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J47" i="1"/>
  <c r="L47" i="1"/>
  <c r="J48" i="1"/>
  <c r="L48" i="1"/>
  <c r="J49" i="1"/>
  <c r="L49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J58" i="1"/>
  <c r="L58" i="1"/>
  <c r="J59" i="1"/>
  <c r="L59" i="1"/>
  <c r="J60" i="1"/>
  <c r="L60" i="1"/>
  <c r="J61" i="1"/>
  <c r="L61" i="1"/>
  <c r="J62" i="1"/>
  <c r="L62" i="1"/>
  <c r="J63" i="1"/>
  <c r="L63" i="1"/>
  <c r="J64" i="1"/>
  <c r="L64" i="1"/>
  <c r="J65" i="1"/>
  <c r="L65" i="1"/>
  <c r="J66" i="1"/>
  <c r="L66" i="1"/>
  <c r="J67" i="1"/>
  <c r="L67" i="1"/>
  <c r="J68" i="1"/>
  <c r="L6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AN4" i="1"/>
  <c r="AA69" i="1"/>
  <c r="AU69" i="1"/>
  <c r="AS69" i="1"/>
  <c r="BE69" i="1"/>
  <c r="BC69" i="1"/>
  <c r="AO69" i="1"/>
  <c r="BG69" i="1"/>
  <c r="AI67" i="1"/>
  <c r="AJ67" i="1"/>
  <c r="AI65" i="1"/>
  <c r="AJ65" i="1"/>
  <c r="AI63" i="1"/>
  <c r="AJ63" i="1"/>
  <c r="AI61" i="1"/>
  <c r="AJ61" i="1"/>
  <c r="AI59" i="1"/>
  <c r="AJ59" i="1"/>
  <c r="AI57" i="1"/>
  <c r="AJ57" i="1"/>
  <c r="AI55" i="1"/>
  <c r="AJ55" i="1"/>
  <c r="AI53" i="1"/>
  <c r="AJ53" i="1"/>
  <c r="AI51" i="1"/>
  <c r="AJ51" i="1"/>
  <c r="AI49" i="1"/>
  <c r="AJ49" i="1"/>
  <c r="AI47" i="1"/>
  <c r="AJ47" i="1"/>
  <c r="AI45" i="1"/>
  <c r="AJ45" i="1"/>
  <c r="AI43" i="1"/>
  <c r="AJ43" i="1"/>
  <c r="AI41" i="1"/>
  <c r="AJ41" i="1"/>
  <c r="AI39" i="1"/>
  <c r="AJ39" i="1"/>
  <c r="AI37" i="1"/>
  <c r="AJ37" i="1" s="1"/>
  <c r="AI35" i="1"/>
  <c r="AJ35" i="1" s="1"/>
  <c r="AI33" i="1"/>
  <c r="AJ33" i="1" s="1"/>
  <c r="AI31" i="1"/>
  <c r="AJ31" i="1" s="1"/>
  <c r="AI29" i="1"/>
  <c r="AJ29" i="1" s="1"/>
  <c r="AI27" i="1"/>
  <c r="AJ27" i="1" s="1"/>
  <c r="AI25" i="1"/>
  <c r="AJ25" i="1" s="1"/>
  <c r="AI23" i="1"/>
  <c r="AJ23" i="1" s="1"/>
  <c r="AI21" i="1"/>
  <c r="AJ21" i="1" s="1"/>
  <c r="AI19" i="1"/>
  <c r="AJ19" i="1" s="1"/>
  <c r="AI17" i="1"/>
  <c r="AJ17" i="1" s="1"/>
  <c r="AI15" i="1"/>
  <c r="AJ15" i="1" s="1"/>
  <c r="AI11" i="1"/>
  <c r="AJ11" i="1" s="1"/>
  <c r="AI9" i="1"/>
  <c r="AJ9" i="1" s="1"/>
  <c r="AI68" i="1"/>
  <c r="AJ68" i="1"/>
  <c r="AI66" i="1" l="1"/>
  <c r="AM66" i="1"/>
  <c r="AI62" i="1"/>
  <c r="AM62" i="1"/>
  <c r="AI58" i="1"/>
  <c r="AM58" i="1"/>
  <c r="AI54" i="1"/>
  <c r="AM54" i="1"/>
  <c r="AI50" i="1"/>
  <c r="AM50" i="1"/>
  <c r="AI46" i="1"/>
  <c r="AM46" i="1"/>
  <c r="AI42" i="1"/>
  <c r="AM42" i="1"/>
  <c r="AI38" i="1"/>
  <c r="AJ38" i="1" s="1"/>
  <c r="AM38" i="1"/>
  <c r="AI36" i="1"/>
  <c r="AJ36" i="1" s="1"/>
  <c r="AM36" i="1"/>
  <c r="AI34" i="1"/>
  <c r="AJ34" i="1" s="1"/>
  <c r="AM34" i="1"/>
  <c r="AI32" i="1"/>
  <c r="AJ32" i="1" s="1"/>
  <c r="AM32" i="1"/>
  <c r="AI18" i="1"/>
  <c r="AJ18" i="1" s="1"/>
  <c r="AM18" i="1"/>
  <c r="AI12" i="1"/>
  <c r="AJ12" i="1" s="1"/>
  <c r="AM12" i="1"/>
  <c r="AM11" i="1"/>
  <c r="AI64" i="1"/>
  <c r="AM64" i="1"/>
  <c r="AI60" i="1"/>
  <c r="AM60" i="1"/>
  <c r="AI56" i="1"/>
  <c r="AM56" i="1"/>
  <c r="AI52" i="1"/>
  <c r="AM52" i="1"/>
  <c r="AI48" i="1"/>
  <c r="AM48" i="1"/>
  <c r="AI44" i="1"/>
  <c r="AM44" i="1"/>
  <c r="AI40" i="1"/>
  <c r="AM40" i="1"/>
  <c r="AI30" i="1"/>
  <c r="AJ30" i="1" s="1"/>
  <c r="AM30" i="1"/>
  <c r="AI28" i="1"/>
  <c r="AJ28" i="1" s="1"/>
  <c r="AM28" i="1"/>
  <c r="AI26" i="1"/>
  <c r="AJ26" i="1" s="1"/>
  <c r="AM26" i="1"/>
  <c r="AI24" i="1"/>
  <c r="AJ24" i="1" s="1"/>
  <c r="AM24" i="1"/>
  <c r="AI22" i="1"/>
  <c r="AJ22" i="1" s="1"/>
  <c r="AM22" i="1"/>
  <c r="AI20" i="1"/>
  <c r="AJ20" i="1" s="1"/>
  <c r="AM20" i="1"/>
  <c r="AI16" i="1"/>
  <c r="AJ16" i="1" s="1"/>
  <c r="AM16" i="1"/>
  <c r="AI14" i="1"/>
  <c r="AJ14" i="1" s="1"/>
  <c r="AM14" i="1"/>
  <c r="AH69" i="1"/>
  <c r="AM13" i="1"/>
  <c r="AI10" i="1"/>
  <c r="AJ10" i="1" s="1"/>
  <c r="AM10" i="1"/>
  <c r="AE11" i="1"/>
  <c r="AE12" i="1" s="1"/>
  <c r="AI13" i="1"/>
  <c r="AJ13" i="1" s="1"/>
  <c r="X69" i="1"/>
  <c r="AD69" i="1"/>
  <c r="AI8" i="1"/>
  <c r="AJ8" i="1" s="1"/>
  <c r="BK69" i="1"/>
  <c r="BI69" i="1"/>
  <c r="AQ69" i="1"/>
  <c r="BL69" i="1"/>
  <c r="U69" i="1"/>
  <c r="AE13" i="1" l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M69" i="1"/>
  <c r="AI69" i="1"/>
  <c r="AJ69" i="1" l="1"/>
  <c r="AE69" i="1" l="1"/>
</calcChain>
</file>

<file path=xl/comments1.xml><?xml version="1.0" encoding="utf-8"?>
<comments xmlns="http://schemas.openxmlformats.org/spreadsheetml/2006/main">
  <authors>
    <author>Master</author>
  </authors>
  <commentList>
    <comment ref="AE6" authorId="0">
      <text>
        <r>
          <rPr>
            <b/>
            <sz val="7"/>
            <color indexed="81"/>
            <rFont val="Tahoma"/>
            <family val="2"/>
            <charset val="204"/>
          </rPr>
          <t>показатель в данной графе должен быть не менее 5 литров и не более 40 литров</t>
        </r>
      </text>
    </comment>
  </commentList>
</comments>
</file>

<file path=xl/sharedStrings.xml><?xml version="1.0" encoding="utf-8"?>
<sst xmlns="http://schemas.openxmlformats.org/spreadsheetml/2006/main" count="248" uniqueCount="85">
  <si>
    <t>Дата</t>
  </si>
  <si>
    <t>Фамилия и имя</t>
  </si>
  <si>
    <t>Марка автомобиля</t>
  </si>
  <si>
    <t>Расходы на автомобиль</t>
  </si>
  <si>
    <t>Должность</t>
  </si>
  <si>
    <t>Город</t>
  </si>
  <si>
    <t>Почта, факс</t>
  </si>
  <si>
    <t>День недели</t>
  </si>
  <si>
    <t>пн</t>
  </si>
  <si>
    <t>вт</t>
  </si>
  <si>
    <t>ср</t>
  </si>
  <si>
    <t>чт</t>
  </si>
  <si>
    <t>пт</t>
  </si>
  <si>
    <t>сб</t>
  </si>
  <si>
    <t>вс</t>
  </si>
  <si>
    <t>Направление</t>
  </si>
  <si>
    <t>Время отъезда</t>
  </si>
  <si>
    <t>Время приезда</t>
  </si>
  <si>
    <t>Норма расхода топлива л/100 км</t>
  </si>
  <si>
    <t>Готель</t>
  </si>
  <si>
    <t>Суточные</t>
  </si>
  <si>
    <t>Расходы на авто</t>
  </si>
  <si>
    <t>Канц.товары</t>
  </si>
  <si>
    <t>Мероприятия</t>
  </si>
  <si>
    <t>Другие  расходы</t>
  </si>
  <si>
    <t>Дата получения автомобиля</t>
  </si>
  <si>
    <t>Дата начала периода</t>
  </si>
  <si>
    <t>Сумма всех расходов</t>
  </si>
  <si>
    <t>Период компенсации средств</t>
  </si>
  <si>
    <t>Показане спидометра на начало отчета</t>
  </si>
  <si>
    <t>Топливо за наличные /литры</t>
  </si>
  <si>
    <t xml:space="preserve">Показание спидометра в конце дня </t>
  </si>
  <si>
    <t>Дата окончания периода</t>
  </si>
  <si>
    <t>Остаток топлива в баке на начало отчета</t>
  </si>
  <si>
    <t>Минск</t>
  </si>
  <si>
    <t>Топливо за наличные/ бел. руб.</t>
  </si>
  <si>
    <t>Проживание в гостинице</t>
  </si>
  <si>
    <t>Цена топлива, л/руб</t>
  </si>
  <si>
    <t>Прочие расходы</t>
  </si>
  <si>
    <t>Топливо за наличные/ руб</t>
  </si>
  <si>
    <t>Расходы на а/м (парковка, мойка, проч.)</t>
  </si>
  <si>
    <t>Skoda Fabia</t>
  </si>
  <si>
    <t>Инв. № , гос. № автомобиля</t>
  </si>
  <si>
    <t>Норма расхода топлива</t>
  </si>
  <si>
    <t>ф</t>
  </si>
  <si>
    <t>Расходы безналичн. на а/м по карточке</t>
  </si>
  <si>
    <t>Топливо / литры</t>
  </si>
  <si>
    <t>Топливо / бел.руб.</t>
  </si>
  <si>
    <t>Услуги</t>
  </si>
  <si>
    <t>Проживание в гостинице (безнал)</t>
  </si>
  <si>
    <t>Прочие расходы (билеты, страховки) - безнал</t>
  </si>
  <si>
    <t>№ карточки на заправку</t>
  </si>
  <si>
    <t>Остаток топлива в конце дня</t>
  </si>
  <si>
    <t>Время возвращения</t>
  </si>
  <si>
    <t>Текущая цена топлива, руб.</t>
  </si>
  <si>
    <t>пусто</t>
  </si>
  <si>
    <t>Факт. расход топлива, руб.</t>
  </si>
  <si>
    <t>цена топлива</t>
  </si>
  <si>
    <t>9012 OX-7</t>
  </si>
  <si>
    <t>Статус</t>
  </si>
  <si>
    <t>Специалист по маркетингу</t>
  </si>
  <si>
    <t>125729</t>
  </si>
  <si>
    <t>6914 23926</t>
  </si>
  <si>
    <t>25471</t>
  </si>
  <si>
    <t>на работе</t>
  </si>
  <si>
    <t>работа без авто</t>
  </si>
  <si>
    <t>больничный</t>
  </si>
  <si>
    <t>гос. праздник</t>
  </si>
  <si>
    <t>за свой счет</t>
  </si>
  <si>
    <t>отпуск</t>
  </si>
  <si>
    <t>Услуги, товары</t>
  </si>
  <si>
    <t>Пробег за день в служебных целях</t>
  </si>
  <si>
    <t>Топливо за наличный расчет</t>
  </si>
  <si>
    <t>Израсходовано топлива в служебных целях, литры</t>
  </si>
  <si>
    <t>Факт. расход топлива в служебных целях, руб.</t>
  </si>
  <si>
    <t>Факт. расход топлива в личных целях, руб.</t>
  </si>
  <si>
    <t>Израсходовано топлива в личных целях, литры</t>
  </si>
  <si>
    <t>Минск - Гомель - Минск</t>
  </si>
  <si>
    <t>7-30</t>
  </si>
  <si>
    <t>17-00</t>
  </si>
  <si>
    <t>21-00</t>
  </si>
  <si>
    <t>08-30</t>
  </si>
  <si>
    <t>в том числе в личных целях, км</t>
  </si>
  <si>
    <t>Общий пробег за день, км</t>
  </si>
  <si>
    <t>в том числе в служебных целях,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</si>
</sst>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dd/mm/yy;@"/>
  </numFmts>
  <fonts count="51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4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color indexed="48"/>
      <name val="Arial"/>
      <family val="2"/>
    </font>
    <font>
      <sz val="9"/>
      <color indexed="48"/>
      <name val="Arial"/>
      <family val="2"/>
      <charset val="204"/>
    </font>
    <font>
      <sz val="10"/>
      <color indexed="48"/>
      <name val="Arial"/>
      <family val="2"/>
      <charset val="204"/>
    </font>
    <font>
      <sz val="8"/>
      <color indexed="1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8"/>
      <color indexed="48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 CE"/>
      <charset val="238"/>
    </font>
    <font>
      <b/>
      <u/>
      <sz val="11"/>
      <color indexed="12"/>
      <name val="Arial"/>
      <family val="2"/>
      <charset val="204"/>
    </font>
    <font>
      <b/>
      <sz val="7"/>
      <name val="Arial"/>
      <family val="2"/>
    </font>
    <font>
      <sz val="7"/>
      <name val="Arial"/>
      <family val="2"/>
    </font>
    <font>
      <b/>
      <sz val="7"/>
      <name val="Arial"/>
      <family val="2"/>
      <charset val="204"/>
    </font>
    <font>
      <b/>
      <sz val="7"/>
      <color indexed="12"/>
      <name val="Arial"/>
      <family val="2"/>
    </font>
    <font>
      <b/>
      <sz val="7"/>
      <color indexed="81"/>
      <name val="Tahoma"/>
      <family val="2"/>
      <charset val="204"/>
    </font>
    <font>
      <sz val="10"/>
      <color indexed="8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4" fillId="0" borderId="0"/>
    <xf numFmtId="0" fontId="12" fillId="0" borderId="0"/>
  </cellStyleXfs>
  <cellXfs count="349">
    <xf numFmtId="0" fontId="0" fillId="0" borderId="0" xfId="0"/>
    <xf numFmtId="0" fontId="0" fillId="0" borderId="0" xfId="0" applyProtection="1"/>
    <xf numFmtId="0" fontId="3" fillId="0" borderId="0" xfId="0" applyFont="1" applyBorder="1" applyProtection="1"/>
    <xf numFmtId="2" fontId="0" fillId="0" borderId="0" xfId="0" applyNumberFormat="1" applyProtection="1"/>
    <xf numFmtId="1" fontId="0" fillId="0" borderId="0" xfId="0" applyNumberFormat="1" applyProtection="1"/>
    <xf numFmtId="0" fontId="0" fillId="0" borderId="0" xfId="0" applyFill="1" applyBorder="1" applyProtection="1"/>
    <xf numFmtId="0" fontId="17" fillId="0" borderId="0" xfId="0" applyFont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/>
    </xf>
    <xf numFmtId="14" fontId="7" fillId="0" borderId="10" xfId="0" applyNumberFormat="1" applyFont="1" applyBorder="1" applyProtection="1"/>
    <xf numFmtId="0" fontId="16" fillId="0" borderId="0" xfId="0" applyFont="1" applyBorder="1" applyAlignment="1" applyProtection="1">
      <alignment horizontal="center"/>
    </xf>
    <xf numFmtId="0" fontId="28" fillId="0" borderId="3" xfId="0" applyFont="1" applyBorder="1" applyAlignment="1" applyProtection="1">
      <alignment horizontal="center"/>
    </xf>
    <xf numFmtId="0" fontId="19" fillId="0" borderId="8" xfId="0" applyFont="1" applyBorder="1" applyAlignment="1" applyProtection="1">
      <alignment horizontal="center"/>
    </xf>
    <xf numFmtId="0" fontId="28" fillId="0" borderId="8" xfId="0" applyFont="1" applyBorder="1" applyAlignment="1" applyProtection="1">
      <alignment horizontal="center"/>
    </xf>
    <xf numFmtId="164" fontId="14" fillId="0" borderId="8" xfId="0" applyNumberFormat="1" applyFont="1" applyBorder="1" applyAlignment="1" applyProtection="1">
      <alignment horizontal="left" wrapText="1"/>
    </xf>
    <xf numFmtId="1" fontId="14" fillId="0" borderId="8" xfId="0" applyNumberFormat="1" applyFont="1" applyBorder="1" applyAlignment="1" applyProtection="1">
      <alignment wrapText="1"/>
    </xf>
    <xf numFmtId="1" fontId="5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 applyAlignment="1" applyProtection="1">
      <alignment wrapText="1"/>
    </xf>
    <xf numFmtId="1" fontId="0" fillId="0" borderId="0" xfId="0" applyNumberFormat="1" applyFill="1" applyBorder="1" applyProtection="1"/>
    <xf numFmtId="0" fontId="19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164" fontId="14" fillId="0" borderId="0" xfId="0" applyNumberFormat="1" applyFont="1" applyBorder="1" applyAlignment="1" applyProtection="1">
      <alignment wrapText="1"/>
    </xf>
    <xf numFmtId="1" fontId="14" fillId="0" borderId="0" xfId="0" applyNumberFormat="1" applyFont="1" applyBorder="1" applyAlignment="1" applyProtection="1">
      <alignment wrapText="1"/>
    </xf>
    <xf numFmtId="1" fontId="6" fillId="0" borderId="0" xfId="0" applyNumberFormat="1" applyFont="1" applyFill="1" applyBorder="1" applyAlignment="1" applyProtection="1">
      <alignment horizontal="center" vertical="top"/>
    </xf>
    <xf numFmtId="1" fontId="0" fillId="0" borderId="0" xfId="0" applyNumberFormat="1" applyFill="1" applyBorder="1" applyAlignment="1" applyProtection="1"/>
    <xf numFmtId="1" fontId="0" fillId="0" borderId="0" xfId="0" applyNumberFormat="1" applyBorder="1" applyAlignment="1" applyProtection="1"/>
    <xf numFmtId="0" fontId="19" fillId="0" borderId="3" xfId="0" applyFont="1" applyBorder="1" applyAlignment="1" applyProtection="1">
      <alignment horizontal="center"/>
    </xf>
    <xf numFmtId="0" fontId="19" fillId="0" borderId="3" xfId="0" applyFont="1" applyBorder="1" applyProtection="1"/>
    <xf numFmtId="164" fontId="14" fillId="0" borderId="3" xfId="0" applyNumberFormat="1" applyFont="1" applyBorder="1" applyAlignment="1" applyProtection="1">
      <alignment wrapText="1"/>
    </xf>
    <xf numFmtId="1" fontId="14" fillId="0" borderId="3" xfId="0" applyNumberFormat="1" applyFont="1" applyBorder="1" applyAlignment="1" applyProtection="1">
      <alignment wrapText="1"/>
    </xf>
    <xf numFmtId="1" fontId="17" fillId="0" borderId="0" xfId="0" applyNumberFormat="1" applyFont="1" applyBorder="1" applyAlignment="1" applyProtection="1">
      <alignment horizontal="center" wrapText="1"/>
    </xf>
    <xf numFmtId="14" fontId="11" fillId="0" borderId="0" xfId="0" applyNumberFormat="1" applyFont="1" applyFill="1" applyBorder="1" applyAlignment="1" applyProtection="1">
      <alignment horizontal="center"/>
    </xf>
    <xf numFmtId="1" fontId="11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Protection="1"/>
    <xf numFmtId="1" fontId="32" fillId="0" borderId="10" xfId="0" applyNumberFormat="1" applyFont="1" applyBorder="1" applyProtection="1"/>
    <xf numFmtId="1" fontId="30" fillId="0" borderId="11" xfId="0" applyNumberFormat="1" applyFont="1" applyBorder="1" applyProtection="1"/>
    <xf numFmtId="1" fontId="32" fillId="0" borderId="11" xfId="0" applyNumberFormat="1" applyFont="1" applyBorder="1" applyProtection="1"/>
    <xf numFmtId="1" fontId="31" fillId="0" borderId="11" xfId="0" applyNumberFormat="1" applyFont="1" applyBorder="1" applyProtection="1"/>
    <xf numFmtId="1" fontId="30" fillId="0" borderId="10" xfId="0" applyNumberFormat="1" applyFont="1" applyBorder="1" applyProtection="1"/>
    <xf numFmtId="1" fontId="31" fillId="0" borderId="10" xfId="0" applyNumberFormat="1" applyFont="1" applyBorder="1" applyProtection="1"/>
    <xf numFmtId="1" fontId="31" fillId="0" borderId="24" xfId="0" applyNumberFormat="1" applyFont="1" applyBorder="1" applyProtection="1"/>
    <xf numFmtId="164" fontId="0" fillId="0" borderId="0" xfId="0" applyNumberFormat="1" applyProtection="1"/>
    <xf numFmtId="164" fontId="26" fillId="0" borderId="8" xfId="0" applyNumberFormat="1" applyFont="1" applyBorder="1" applyProtection="1"/>
    <xf numFmtId="164" fontId="26" fillId="0" borderId="0" xfId="0" applyNumberFormat="1" applyFont="1" applyBorder="1" applyProtection="1"/>
    <xf numFmtId="164" fontId="26" fillId="0" borderId="3" xfId="0" applyNumberFormat="1" applyFont="1" applyBorder="1" applyProtection="1"/>
    <xf numFmtId="164" fontId="22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Protection="1"/>
    <xf numFmtId="2" fontId="18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8" fillId="0" borderId="4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alignment horizontal="center" wrapText="1"/>
    </xf>
    <xf numFmtId="1" fontId="17" fillId="0" borderId="0" xfId="0" applyNumberFormat="1" applyFont="1" applyFill="1" applyBorder="1" applyAlignment="1" applyProtection="1">
      <alignment horizontal="center" wrapText="1"/>
    </xf>
    <xf numFmtId="2" fontId="20" fillId="0" borderId="0" xfId="0" applyNumberFormat="1" applyFont="1" applyBorder="1" applyAlignment="1" applyProtection="1">
      <alignment horizontal="center"/>
    </xf>
    <xf numFmtId="2" fontId="21" fillId="0" borderId="0" xfId="0" applyNumberFormat="1" applyFont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Fill="1" applyBorder="1" applyAlignment="1" applyProtection="1">
      <alignment wrapText="1"/>
    </xf>
    <xf numFmtId="49" fontId="35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Protection="1"/>
    <xf numFmtId="2" fontId="5" fillId="0" borderId="21" xfId="0" applyNumberFormat="1" applyFont="1" applyFill="1" applyBorder="1" applyProtection="1"/>
    <xf numFmtId="0" fontId="15" fillId="0" borderId="10" xfId="0" applyFont="1" applyBorder="1" applyProtection="1"/>
    <xf numFmtId="0" fontId="15" fillId="0" borderId="10" xfId="0" applyFont="1" applyBorder="1" applyProtection="1">
      <protection locked="0"/>
    </xf>
    <xf numFmtId="164" fontId="15" fillId="0" borderId="10" xfId="0" applyNumberFormat="1" applyFont="1" applyBorder="1" applyAlignment="1" applyProtection="1">
      <alignment horizontal="center"/>
    </xf>
    <xf numFmtId="2" fontId="17" fillId="0" borderId="10" xfId="0" applyNumberFormat="1" applyFont="1" applyBorder="1" applyAlignment="1" applyProtection="1">
      <alignment horizontal="center"/>
      <protection locked="0"/>
    </xf>
    <xf numFmtId="164" fontId="15" fillId="0" borderId="10" xfId="0" applyNumberFormat="1" applyFont="1" applyFill="1" applyBorder="1" applyAlignment="1" applyProtection="1">
      <alignment horizontal="center"/>
    </xf>
    <xf numFmtId="2" fontId="22" fillId="4" borderId="38" xfId="0" applyNumberFormat="1" applyFont="1" applyFill="1" applyBorder="1" applyAlignment="1" applyProtection="1">
      <alignment horizontal="center" vertical="center" wrapText="1"/>
    </xf>
    <xf numFmtId="1" fontId="22" fillId="4" borderId="39" xfId="0" applyNumberFormat="1" applyFont="1" applyFill="1" applyBorder="1" applyAlignment="1" applyProtection="1">
      <alignment horizontal="center" vertical="center" wrapText="1"/>
    </xf>
    <xf numFmtId="2" fontId="24" fillId="3" borderId="38" xfId="0" applyNumberFormat="1" applyFont="1" applyFill="1" applyBorder="1" applyAlignment="1" applyProtection="1">
      <alignment horizontal="center" vertical="center" wrapText="1"/>
    </xf>
    <xf numFmtId="2" fontId="24" fillId="3" borderId="40" xfId="0" applyNumberFormat="1" applyFont="1" applyFill="1" applyBorder="1" applyAlignment="1" applyProtection="1">
      <alignment horizontal="center" vertical="center" wrapText="1"/>
    </xf>
    <xf numFmtId="2" fontId="24" fillId="3" borderId="39" xfId="0" applyNumberFormat="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/>
    <xf numFmtId="2" fontId="4" fillId="0" borderId="3" xfId="0" applyNumberFormat="1" applyFont="1" applyBorder="1" applyProtection="1"/>
    <xf numFmtId="0" fontId="36" fillId="0" borderId="21" xfId="0" applyFont="1" applyBorder="1" applyProtection="1"/>
    <xf numFmtId="0" fontId="37" fillId="0" borderId="0" xfId="0" applyFont="1" applyProtection="1"/>
    <xf numFmtId="2" fontId="7" fillId="0" borderId="7" xfId="0" applyNumberFormat="1" applyFont="1" applyBorder="1" applyProtection="1"/>
    <xf numFmtId="2" fontId="7" fillId="0" borderId="1" xfId="0" applyNumberFormat="1" applyFont="1" applyBorder="1" applyProtection="1"/>
    <xf numFmtId="2" fontId="7" fillId="0" borderId="2" xfId="0" applyNumberFormat="1" applyFont="1" applyBorder="1" applyProtection="1"/>
    <xf numFmtId="2" fontId="38" fillId="0" borderId="21" xfId="0" applyNumberFormat="1" applyFont="1" applyFill="1" applyBorder="1" applyProtection="1"/>
    <xf numFmtId="1" fontId="26" fillId="0" borderId="8" xfId="0" applyNumberFormat="1" applyFont="1" applyBorder="1" applyProtection="1"/>
    <xf numFmtId="1" fontId="26" fillId="0" borderId="0" xfId="0" applyNumberFormat="1" applyFont="1" applyBorder="1" applyProtection="1"/>
    <xf numFmtId="1" fontId="26" fillId="0" borderId="3" xfId="0" applyNumberFormat="1" applyFont="1" applyBorder="1" applyProtection="1"/>
    <xf numFmtId="1" fontId="22" fillId="0" borderId="0" xfId="0" applyNumberFormat="1" applyFont="1" applyBorder="1" applyAlignment="1" applyProtection="1">
      <alignment horizontal="center"/>
    </xf>
    <xf numFmtId="1" fontId="5" fillId="0" borderId="21" xfId="0" applyNumberFormat="1" applyFont="1" applyFill="1" applyBorder="1" applyProtection="1"/>
    <xf numFmtId="1" fontId="7" fillId="0" borderId="0" xfId="0" applyNumberFormat="1" applyFont="1" applyProtection="1"/>
    <xf numFmtId="1" fontId="14" fillId="0" borderId="8" xfId="0" applyNumberFormat="1" applyFont="1" applyBorder="1" applyAlignment="1" applyProtection="1">
      <alignment horizontal="left" wrapText="1"/>
    </xf>
    <xf numFmtId="3" fontId="15" fillId="0" borderId="10" xfId="0" applyNumberFormat="1" applyFont="1" applyBorder="1" applyAlignment="1" applyProtection="1">
      <alignment horizontal="center"/>
    </xf>
    <xf numFmtId="0" fontId="24" fillId="5" borderId="40" xfId="0" applyFont="1" applyFill="1" applyBorder="1" applyAlignment="1" applyProtection="1">
      <alignment horizontal="center" vertical="center" wrapText="1"/>
    </xf>
    <xf numFmtId="0" fontId="22" fillId="5" borderId="40" xfId="0" applyFont="1" applyFill="1" applyBorder="1" applyAlignment="1" applyProtection="1">
      <alignment horizontal="center" vertical="center" wrapText="1"/>
    </xf>
    <xf numFmtId="1" fontId="22" fillId="5" borderId="40" xfId="0" applyNumberFormat="1" applyFont="1" applyFill="1" applyBorder="1" applyAlignment="1" applyProtection="1">
      <alignment horizontal="center" vertical="center" wrapText="1"/>
    </xf>
    <xf numFmtId="3" fontId="17" fillId="6" borderId="10" xfId="0" applyNumberFormat="1" applyFont="1" applyFill="1" applyBorder="1" applyAlignment="1" applyProtection="1">
      <alignment horizontal="center"/>
      <protection locked="0"/>
    </xf>
    <xf numFmtId="3" fontId="41" fillId="0" borderId="10" xfId="0" applyNumberFormat="1" applyFont="1" applyBorder="1" applyProtection="1"/>
    <xf numFmtId="14" fontId="17" fillId="0" borderId="12" xfId="0" applyNumberFormat="1" applyFont="1" applyBorder="1" applyProtection="1"/>
    <xf numFmtId="0" fontId="15" fillId="0" borderId="24" xfId="0" applyFont="1" applyBorder="1" applyProtection="1"/>
    <xf numFmtId="0" fontId="15" fillId="0" borderId="24" xfId="0" applyFont="1" applyBorder="1" applyProtection="1">
      <protection locked="0"/>
    </xf>
    <xf numFmtId="49" fontId="33" fillId="0" borderId="24" xfId="0" applyNumberFormat="1" applyFont="1" applyBorder="1" applyProtection="1">
      <protection locked="0"/>
    </xf>
    <xf numFmtId="164" fontId="15" fillId="0" borderId="24" xfId="0" applyNumberFormat="1" applyFont="1" applyBorder="1" applyAlignment="1" applyProtection="1">
      <alignment horizontal="center"/>
    </xf>
    <xf numFmtId="3" fontId="15" fillId="0" borderId="24" xfId="0" applyNumberFormat="1" applyFont="1" applyBorder="1" applyAlignment="1" applyProtection="1">
      <alignment horizontal="center"/>
    </xf>
    <xf numFmtId="3" fontId="41" fillId="0" borderId="24" xfId="0" applyNumberFormat="1" applyFont="1" applyBorder="1" applyProtection="1"/>
    <xf numFmtId="14" fontId="37" fillId="0" borderId="10" xfId="0" applyNumberFormat="1" applyFont="1" applyBorder="1" applyProtection="1"/>
    <xf numFmtId="0" fontId="4" fillId="0" borderId="10" xfId="0" applyFont="1" applyBorder="1" applyProtection="1"/>
    <xf numFmtId="14" fontId="7" fillId="0" borderId="24" xfId="0" applyNumberFormat="1" applyFont="1" applyBorder="1" applyProtection="1"/>
    <xf numFmtId="0" fontId="4" fillId="0" borderId="24" xfId="0" applyFont="1" applyBorder="1" applyProtection="1"/>
    <xf numFmtId="2" fontId="29" fillId="0" borderId="5" xfId="0" applyNumberFormat="1" applyFont="1" applyBorder="1" applyProtection="1"/>
    <xf numFmtId="0" fontId="8" fillId="5" borderId="32" xfId="0" applyFont="1" applyFill="1" applyBorder="1" applyAlignment="1" applyProtection="1">
      <alignment horizontal="center" textRotation="90" wrapText="1"/>
    </xf>
    <xf numFmtId="0" fontId="4" fillId="0" borderId="10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4" fillId="0" borderId="4" xfId="0" applyFont="1" applyFill="1" applyBorder="1" applyAlignment="1" applyProtection="1">
      <alignment horizontal="left" wrapText="1"/>
    </xf>
    <xf numFmtId="49" fontId="14" fillId="0" borderId="35" xfId="0" applyNumberFormat="1" applyFont="1" applyFill="1" applyBorder="1" applyAlignment="1" applyProtection="1">
      <alignment horizontal="center"/>
      <protection locked="0"/>
    </xf>
    <xf numFmtId="0" fontId="7" fillId="5" borderId="29" xfId="0" applyFont="1" applyFill="1" applyBorder="1" applyAlignment="1" applyProtection="1">
      <alignment horizontal="center" textRotation="90" wrapText="1"/>
    </xf>
    <xf numFmtId="14" fontId="37" fillId="0" borderId="24" xfId="0" applyNumberFormat="1" applyFont="1" applyBorder="1" applyProtection="1"/>
    <xf numFmtId="0" fontId="4" fillId="0" borderId="24" xfId="0" applyFont="1" applyBorder="1" applyProtection="1">
      <protection locked="0"/>
    </xf>
    <xf numFmtId="3" fontId="17" fillId="6" borderId="24" xfId="0" applyNumberFormat="1" applyFont="1" applyFill="1" applyBorder="1" applyAlignment="1" applyProtection="1">
      <alignment horizontal="center"/>
      <protection locked="0"/>
    </xf>
    <xf numFmtId="1" fontId="32" fillId="0" borderId="24" xfId="0" applyNumberFormat="1" applyFont="1" applyBorder="1" applyProtection="1"/>
    <xf numFmtId="1" fontId="30" fillId="0" borderId="24" xfId="0" applyNumberFormat="1" applyFont="1" applyBorder="1" applyProtection="1"/>
    <xf numFmtId="2" fontId="29" fillId="0" borderId="26" xfId="0" applyNumberFormat="1" applyFont="1" applyBorder="1" applyProtection="1"/>
    <xf numFmtId="14" fontId="37" fillId="0" borderId="14" xfId="0" applyNumberFormat="1" applyFont="1" applyBorder="1" applyProtection="1"/>
    <xf numFmtId="14" fontId="7" fillId="0" borderId="11" xfId="0" applyNumberFormat="1" applyFont="1" applyBorder="1" applyProtection="1"/>
    <xf numFmtId="0" fontId="4" fillId="0" borderId="11" xfId="0" applyFont="1" applyBorder="1" applyProtection="1"/>
    <xf numFmtId="0" fontId="4" fillId="0" borderId="11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49" fontId="33" fillId="0" borderId="11" xfId="0" applyNumberFormat="1" applyFont="1" applyBorder="1" applyProtection="1">
      <protection locked="0"/>
    </xf>
    <xf numFmtId="0" fontId="15" fillId="0" borderId="11" xfId="0" applyFont="1" applyBorder="1" applyProtection="1"/>
    <xf numFmtId="164" fontId="15" fillId="0" borderId="11" xfId="0" applyNumberFormat="1" applyFont="1" applyBorder="1" applyAlignment="1" applyProtection="1">
      <alignment horizontal="center"/>
    </xf>
    <xf numFmtId="2" fontId="17" fillId="0" borderId="11" xfId="0" applyNumberFormat="1" applyFont="1" applyBorder="1" applyAlignment="1" applyProtection="1">
      <alignment horizontal="center"/>
      <protection locked="0"/>
    </xf>
    <xf numFmtId="3" fontId="17" fillId="6" borderId="11" xfId="0" applyNumberFormat="1" applyFont="1" applyFill="1" applyBorder="1" applyAlignment="1" applyProtection="1">
      <alignment horizontal="center"/>
      <protection locked="0"/>
    </xf>
    <xf numFmtId="164" fontId="15" fillId="0" borderId="11" xfId="0" applyNumberFormat="1" applyFont="1" applyFill="1" applyBorder="1" applyAlignment="1" applyProtection="1">
      <alignment horizontal="center"/>
    </xf>
    <xf numFmtId="3" fontId="15" fillId="0" borderId="11" xfId="0" applyNumberFormat="1" applyFont="1" applyBorder="1" applyAlignment="1" applyProtection="1">
      <alignment horizontal="center"/>
    </xf>
    <xf numFmtId="3" fontId="41" fillId="0" borderId="11" xfId="0" applyNumberFormat="1" applyFont="1" applyBorder="1" applyProtection="1"/>
    <xf numFmtId="2" fontId="29" fillId="0" borderId="15" xfId="0" applyNumberFormat="1" applyFont="1" applyBorder="1" applyProtection="1"/>
    <xf numFmtId="14" fontId="37" fillId="0" borderId="17" xfId="0" applyNumberFormat="1" applyFont="1" applyBorder="1" applyProtection="1"/>
    <xf numFmtId="2" fontId="29" fillId="0" borderId="16" xfId="0" applyNumberFormat="1" applyFont="1" applyBorder="1" applyProtection="1"/>
    <xf numFmtId="14" fontId="43" fillId="0" borderId="10" xfId="0" applyNumberFormat="1" applyFont="1" applyBorder="1" applyProtection="1"/>
    <xf numFmtId="0" fontId="44" fillId="0" borderId="10" xfId="0" applyFont="1" applyBorder="1" applyProtection="1"/>
    <xf numFmtId="0" fontId="44" fillId="0" borderId="10" xfId="0" applyFont="1" applyBorder="1" applyProtection="1">
      <protection locked="0"/>
    </xf>
    <xf numFmtId="49" fontId="45" fillId="0" borderId="24" xfId="0" applyNumberFormat="1" applyFont="1" applyBorder="1" applyProtection="1">
      <protection locked="0"/>
    </xf>
    <xf numFmtId="1" fontId="46" fillId="0" borderId="10" xfId="0" applyNumberFormat="1" applyFont="1" applyBorder="1" applyProtection="1"/>
    <xf numFmtId="1" fontId="44" fillId="0" borderId="10" xfId="0" applyNumberFormat="1" applyFont="1" applyBorder="1" applyProtection="1"/>
    <xf numFmtId="2" fontId="43" fillId="0" borderId="10" xfId="0" applyNumberFormat="1" applyFont="1" applyBorder="1" applyAlignment="1" applyProtection="1">
      <alignment horizontal="center"/>
      <protection locked="0"/>
    </xf>
    <xf numFmtId="3" fontId="43" fillId="6" borderId="10" xfId="0" applyNumberFormat="1" applyFont="1" applyFill="1" applyBorder="1" applyAlignment="1" applyProtection="1">
      <alignment horizontal="center"/>
      <protection locked="0"/>
    </xf>
    <xf numFmtId="3" fontId="44" fillId="0" borderId="10" xfId="0" applyNumberFormat="1" applyFont="1" applyBorder="1" applyAlignment="1" applyProtection="1">
      <alignment horizontal="center"/>
    </xf>
    <xf numFmtId="3" fontId="44" fillId="0" borderId="10" xfId="0" applyNumberFormat="1" applyFont="1" applyBorder="1" applyProtection="1"/>
    <xf numFmtId="1" fontId="47" fillId="0" borderId="10" xfId="0" applyNumberFormat="1" applyFont="1" applyBorder="1" applyProtection="1">
      <protection locked="0"/>
    </xf>
    <xf numFmtId="1" fontId="47" fillId="0" borderId="10" xfId="0" applyNumberFormat="1" applyFont="1" applyBorder="1" applyProtection="1"/>
    <xf numFmtId="0" fontId="44" fillId="0" borderId="0" xfId="0" applyFont="1" applyFill="1" applyBorder="1" applyProtection="1"/>
    <xf numFmtId="14" fontId="43" fillId="0" borderId="12" xfId="0" applyNumberFormat="1" applyFont="1" applyBorder="1" applyProtection="1"/>
    <xf numFmtId="0" fontId="44" fillId="0" borderId="12" xfId="0" applyFont="1" applyBorder="1" applyProtection="1"/>
    <xf numFmtId="0" fontId="44" fillId="0" borderId="12" xfId="0" applyFont="1" applyBorder="1" applyProtection="1">
      <protection locked="0"/>
    </xf>
    <xf numFmtId="1" fontId="46" fillId="0" borderId="12" xfId="0" applyNumberFormat="1" applyFont="1" applyBorder="1" applyProtection="1"/>
    <xf numFmtId="1" fontId="44" fillId="0" borderId="12" xfId="0" applyNumberFormat="1" applyFont="1" applyBorder="1" applyProtection="1"/>
    <xf numFmtId="164" fontId="44" fillId="0" borderId="12" xfId="0" applyNumberFormat="1" applyFont="1" applyBorder="1" applyAlignment="1" applyProtection="1">
      <alignment horizontal="center"/>
    </xf>
    <xf numFmtId="2" fontId="43" fillId="0" borderId="12" xfId="0" applyNumberFormat="1" applyFont="1" applyBorder="1" applyAlignment="1" applyProtection="1">
      <alignment horizontal="center"/>
      <protection locked="0"/>
    </xf>
    <xf numFmtId="3" fontId="43" fillId="6" borderId="12" xfId="0" applyNumberFormat="1" applyFont="1" applyFill="1" applyBorder="1" applyAlignment="1" applyProtection="1">
      <alignment horizontal="center"/>
      <protection locked="0"/>
    </xf>
    <xf numFmtId="164" fontId="44" fillId="0" borderId="12" xfId="0" applyNumberFormat="1" applyFont="1" applyFill="1" applyBorder="1" applyAlignment="1" applyProtection="1">
      <alignment horizontal="center"/>
    </xf>
    <xf numFmtId="3" fontId="44" fillId="0" borderId="12" xfId="0" applyNumberFormat="1" applyFont="1" applyBorder="1" applyAlignment="1" applyProtection="1">
      <alignment horizontal="center"/>
    </xf>
    <xf numFmtId="3" fontId="44" fillId="0" borderId="12" xfId="0" applyNumberFormat="1" applyFont="1" applyBorder="1" applyProtection="1"/>
    <xf numFmtId="1" fontId="47" fillId="0" borderId="12" xfId="0" applyNumberFormat="1" applyFont="1" applyBorder="1" applyProtection="1">
      <protection locked="0"/>
    </xf>
    <xf numFmtId="1" fontId="47" fillId="0" borderId="12" xfId="0" applyNumberFormat="1" applyFont="1" applyBorder="1" applyProtection="1"/>
    <xf numFmtId="14" fontId="42" fillId="0" borderId="17" xfId="0" applyNumberFormat="1" applyFont="1" applyBorder="1" applyProtection="1"/>
    <xf numFmtId="2" fontId="45" fillId="0" borderId="16" xfId="0" applyNumberFormat="1" applyFont="1" applyBorder="1" applyProtection="1"/>
    <xf numFmtId="14" fontId="42" fillId="0" borderId="18" xfId="0" applyNumberFormat="1" applyFont="1" applyBorder="1" applyProtection="1"/>
    <xf numFmtId="49" fontId="45" fillId="0" borderId="22" xfId="0" applyNumberFormat="1" applyFont="1" applyBorder="1" applyProtection="1">
      <protection locked="0"/>
    </xf>
    <xf numFmtId="2" fontId="45" fillId="0" borderId="19" xfId="0" applyNumberFormat="1" applyFont="1" applyBorder="1" applyProtection="1"/>
    <xf numFmtId="1" fontId="8" fillId="0" borderId="10" xfId="0" applyNumberFormat="1" applyFont="1" applyBorder="1" applyProtection="1">
      <protection locked="0"/>
    </xf>
    <xf numFmtId="164" fontId="48" fillId="0" borderId="10" xfId="0" applyNumberFormat="1" applyFont="1" applyFill="1" applyBorder="1" applyAlignment="1" applyProtection="1">
      <alignment horizontal="center"/>
    </xf>
    <xf numFmtId="2" fontId="49" fillId="0" borderId="10" xfId="0" applyNumberFormat="1" applyFont="1" applyBorder="1" applyProtection="1">
      <protection locked="0"/>
    </xf>
    <xf numFmtId="2" fontId="49" fillId="0" borderId="12" xfId="0" applyNumberFormat="1" applyFont="1" applyBorder="1" applyProtection="1">
      <protection locked="0"/>
    </xf>
    <xf numFmtId="2" fontId="5" fillId="0" borderId="11" xfId="0" applyNumberFormat="1" applyFont="1" applyBorder="1" applyProtection="1">
      <protection locked="0"/>
    </xf>
    <xf numFmtId="2" fontId="5" fillId="0" borderId="10" xfId="0" applyNumberFormat="1" applyFont="1" applyBorder="1" applyProtection="1">
      <protection locked="0"/>
    </xf>
    <xf numFmtId="2" fontId="5" fillId="0" borderId="24" xfId="0" applyNumberFormat="1" applyFont="1" applyBorder="1" applyProtection="1">
      <protection locked="0"/>
    </xf>
    <xf numFmtId="2" fontId="49" fillId="0" borderId="10" xfId="0" applyNumberFormat="1" applyFont="1" applyBorder="1" applyAlignment="1" applyProtection="1">
      <alignment horizontal="center"/>
      <protection locked="0"/>
    </xf>
    <xf numFmtId="2" fontId="49" fillId="0" borderId="10" xfId="0" applyNumberFormat="1" applyFont="1" applyBorder="1" applyProtection="1"/>
    <xf numFmtId="2" fontId="49" fillId="0" borderId="10" xfId="0" applyNumberFormat="1" applyFont="1" applyBorder="1" applyAlignment="1" applyProtection="1">
      <alignment horizontal="center"/>
    </xf>
    <xf numFmtId="2" fontId="49" fillId="0" borderId="10" xfId="0" applyNumberFormat="1" applyFont="1" applyFill="1" applyBorder="1" applyAlignment="1" applyProtection="1">
      <alignment horizontal="center"/>
    </xf>
    <xf numFmtId="2" fontId="49" fillId="0" borderId="12" xfId="0" applyNumberFormat="1" applyFont="1" applyBorder="1" applyAlignment="1" applyProtection="1">
      <alignment horizontal="center"/>
      <protection locked="0"/>
    </xf>
    <xf numFmtId="2" fontId="49" fillId="0" borderId="12" xfId="0" applyNumberFormat="1" applyFont="1" applyBorder="1" applyProtection="1"/>
    <xf numFmtId="2" fontId="49" fillId="0" borderId="12" xfId="0" applyNumberFormat="1" applyFont="1" applyBorder="1" applyAlignment="1" applyProtection="1">
      <alignment horizontal="center"/>
    </xf>
    <xf numFmtId="2" fontId="49" fillId="0" borderId="12" xfId="0" applyNumberFormat="1" applyFont="1" applyFill="1" applyBorder="1" applyAlignment="1" applyProtection="1">
      <alignment horizontal="center"/>
    </xf>
    <xf numFmtId="2" fontId="5" fillId="0" borderId="11" xfId="0" applyNumberFormat="1" applyFont="1" applyBorder="1" applyAlignment="1" applyProtection="1">
      <alignment horizontal="center"/>
      <protection locked="0"/>
    </xf>
    <xf numFmtId="2" fontId="5" fillId="0" borderId="11" xfId="0" applyNumberFormat="1" applyFont="1" applyBorder="1" applyProtection="1"/>
    <xf numFmtId="2" fontId="5" fillId="0" borderId="11" xfId="0" applyNumberFormat="1" applyFont="1" applyBorder="1" applyAlignment="1" applyProtection="1">
      <alignment horizontal="center"/>
    </xf>
    <xf numFmtId="2" fontId="5" fillId="0" borderId="11" xfId="0" applyNumberFormat="1" applyFont="1" applyFill="1" applyBorder="1" applyAlignment="1" applyProtection="1">
      <alignment horizontal="center"/>
    </xf>
    <xf numFmtId="2" fontId="5" fillId="0" borderId="10" xfId="0" applyNumberFormat="1" applyFont="1" applyBorder="1" applyAlignment="1" applyProtection="1">
      <alignment horizontal="center"/>
      <protection locked="0"/>
    </xf>
    <xf numFmtId="2" fontId="5" fillId="0" borderId="10" xfId="0" applyNumberFormat="1" applyFont="1" applyBorder="1" applyProtection="1"/>
    <xf numFmtId="2" fontId="5" fillId="0" borderId="10" xfId="0" applyNumberFormat="1" applyFont="1" applyBorder="1" applyAlignment="1" applyProtection="1">
      <alignment horizontal="center"/>
    </xf>
    <xf numFmtId="2" fontId="5" fillId="0" borderId="10" xfId="0" applyNumberFormat="1" applyFont="1" applyFill="1" applyBorder="1" applyAlignment="1" applyProtection="1">
      <alignment horizontal="center"/>
    </xf>
    <xf numFmtId="2" fontId="5" fillId="0" borderId="24" xfId="0" applyNumberFormat="1" applyFont="1" applyBorder="1" applyAlignment="1" applyProtection="1">
      <alignment horizontal="center"/>
      <protection locked="0"/>
    </xf>
    <xf numFmtId="2" fontId="5" fillId="0" borderId="24" xfId="0" applyNumberFormat="1" applyFont="1" applyBorder="1" applyProtection="1"/>
    <xf numFmtId="2" fontId="5" fillId="0" borderId="24" xfId="0" applyNumberFormat="1" applyFont="1" applyBorder="1" applyAlignment="1" applyProtection="1">
      <alignment horizontal="center"/>
    </xf>
    <xf numFmtId="2" fontId="5" fillId="0" borderId="24" xfId="0" applyNumberFormat="1" applyFont="1" applyFill="1" applyBorder="1" applyAlignment="1" applyProtection="1">
      <alignment horizontal="center"/>
    </xf>
    <xf numFmtId="1" fontId="43" fillId="0" borderId="10" xfId="0" applyNumberFormat="1" applyFont="1" applyBorder="1" applyProtection="1">
      <protection locked="0"/>
    </xf>
    <xf numFmtId="0" fontId="47" fillId="0" borderId="10" xfId="0" applyFont="1" applyBorder="1" applyProtection="1">
      <protection locked="0"/>
    </xf>
    <xf numFmtId="0" fontId="43" fillId="0" borderId="10" xfId="0" applyFont="1" applyBorder="1" applyProtection="1">
      <protection locked="0"/>
    </xf>
    <xf numFmtId="1" fontId="43" fillId="0" borderId="10" xfId="0" applyNumberFormat="1" applyFont="1" applyBorder="1" applyProtection="1"/>
    <xf numFmtId="1" fontId="43" fillId="0" borderId="12" xfId="0" applyNumberFormat="1" applyFont="1" applyBorder="1" applyProtection="1">
      <protection locked="0"/>
    </xf>
    <xf numFmtId="0" fontId="47" fillId="0" borderId="12" xfId="0" applyFont="1" applyBorder="1" applyProtection="1">
      <protection locked="0"/>
    </xf>
    <xf numFmtId="0" fontId="43" fillId="0" borderId="12" xfId="0" applyFont="1" applyBorder="1" applyProtection="1">
      <protection locked="0"/>
    </xf>
    <xf numFmtId="1" fontId="43" fillId="0" borderId="12" xfId="0" applyNumberFormat="1" applyFont="1" applyBorder="1" applyProtection="1"/>
    <xf numFmtId="1" fontId="7" fillId="0" borderId="11" xfId="0" applyNumberFormat="1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7" fillId="0" borderId="11" xfId="0" applyFont="1" applyBorder="1" applyProtection="1">
      <protection locked="0"/>
    </xf>
    <xf numFmtId="1" fontId="7" fillId="0" borderId="11" xfId="0" applyNumberFormat="1" applyFont="1" applyBorder="1" applyProtection="1"/>
    <xf numFmtId="1" fontId="8" fillId="0" borderId="11" xfId="0" applyNumberFormat="1" applyFont="1" applyBorder="1" applyProtection="1">
      <protection locked="0"/>
    </xf>
    <xf numFmtId="1" fontId="7" fillId="0" borderId="10" xfId="0" applyNumberFormat="1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7" fillId="0" borderId="10" xfId="0" applyFont="1" applyBorder="1" applyProtection="1">
      <protection locked="0"/>
    </xf>
    <xf numFmtId="1" fontId="7" fillId="0" borderId="10" xfId="0" applyNumberFormat="1" applyFont="1" applyBorder="1" applyProtection="1"/>
    <xf numFmtId="1" fontId="7" fillId="0" borderId="24" xfId="0" applyNumberFormat="1" applyFont="1" applyBorder="1" applyProtection="1">
      <protection locked="0"/>
    </xf>
    <xf numFmtId="0" fontId="8" fillId="0" borderId="24" xfId="0" applyFont="1" applyBorder="1" applyProtection="1">
      <protection locked="0"/>
    </xf>
    <xf numFmtId="0" fontId="7" fillId="0" borderId="24" xfId="0" applyFont="1" applyBorder="1" applyProtection="1">
      <protection locked="0"/>
    </xf>
    <xf numFmtId="1" fontId="7" fillId="0" borderId="24" xfId="0" applyNumberFormat="1" applyFont="1" applyBorder="1" applyProtection="1"/>
    <xf numFmtId="1" fontId="8" fillId="0" borderId="24" xfId="0" applyNumberFormat="1" applyFont="1" applyBorder="1" applyProtection="1">
      <protection locked="0"/>
    </xf>
    <xf numFmtId="2" fontId="50" fillId="0" borderId="10" xfId="0" applyNumberFormat="1" applyFont="1" applyFill="1" applyBorder="1" applyProtection="1">
      <protection locked="0"/>
    </xf>
    <xf numFmtId="2" fontId="50" fillId="0" borderId="12" xfId="0" applyNumberFormat="1" applyFont="1" applyFill="1" applyBorder="1" applyProtection="1">
      <protection locked="0"/>
    </xf>
    <xf numFmtId="2" fontId="16" fillId="0" borderId="11" xfId="0" applyNumberFormat="1" applyFont="1" applyFill="1" applyBorder="1" applyProtection="1">
      <protection locked="0"/>
    </xf>
    <xf numFmtId="2" fontId="16" fillId="0" borderId="10" xfId="0" applyNumberFormat="1" applyFont="1" applyFill="1" applyBorder="1" applyProtection="1">
      <protection locked="0"/>
    </xf>
    <xf numFmtId="2" fontId="16" fillId="0" borderId="24" xfId="0" applyNumberFormat="1" applyFont="1" applyFill="1" applyBorder="1" applyProtection="1">
      <protection locked="0"/>
    </xf>
    <xf numFmtId="0" fontId="16" fillId="0" borderId="0" xfId="0" applyFont="1" applyBorder="1" applyAlignment="1" applyProtection="1">
      <alignment horizontal="center"/>
    </xf>
    <xf numFmtId="0" fontId="28" fillId="0" borderId="3" xfId="0" applyFont="1" applyBorder="1" applyAlignment="1" applyProtection="1">
      <alignment horizontal="center"/>
    </xf>
    <xf numFmtId="165" fontId="44" fillId="0" borderId="12" xfId="0" applyNumberFormat="1" applyFont="1" applyBorder="1" applyProtection="1"/>
    <xf numFmtId="165" fontId="4" fillId="0" borderId="12" xfId="0" applyNumberFormat="1" applyFont="1" applyBorder="1" applyProtection="1"/>
    <xf numFmtId="165" fontId="4" fillId="0" borderId="10" xfId="0" applyNumberFormat="1" applyFont="1" applyBorder="1" applyProtection="1"/>
    <xf numFmtId="3" fontId="4" fillId="0" borderId="10" xfId="0" applyNumberFormat="1" applyFont="1" applyBorder="1" applyProtection="1"/>
    <xf numFmtId="165" fontId="44" fillId="0" borderId="10" xfId="0" applyNumberFormat="1" applyFont="1" applyBorder="1" applyProtection="1"/>
    <xf numFmtId="165" fontId="4" fillId="0" borderId="24" xfId="0" applyNumberFormat="1" applyFont="1" applyBorder="1" applyProtection="1"/>
    <xf numFmtId="3" fontId="4" fillId="0" borderId="24" xfId="0" applyNumberFormat="1" applyFont="1" applyBorder="1" applyProtection="1"/>
    <xf numFmtId="164" fontId="48" fillId="0" borderId="10" xfId="0" applyNumberFormat="1" applyFont="1" applyBorder="1" applyAlignment="1" applyProtection="1">
      <alignment horizontal="center"/>
    </xf>
    <xf numFmtId="164" fontId="48" fillId="0" borderId="12" xfId="0" applyNumberFormat="1" applyFont="1" applyBorder="1" applyAlignment="1" applyProtection="1">
      <alignment horizontal="center"/>
    </xf>
    <xf numFmtId="0" fontId="1" fillId="0" borderId="11" xfId="0" applyFont="1" applyBorder="1" applyProtection="1">
      <protection locked="0"/>
    </xf>
    <xf numFmtId="0" fontId="1" fillId="0" borderId="10" xfId="0" applyFont="1" applyBorder="1" applyProtection="1">
      <protection locked="0"/>
    </xf>
    <xf numFmtId="49" fontId="13" fillId="0" borderId="11" xfId="0" applyNumberFormat="1" applyFont="1" applyBorder="1" applyProtection="1">
      <protection locked="0"/>
    </xf>
    <xf numFmtId="49" fontId="13" fillId="0" borderId="24" xfId="0" applyNumberFormat="1" applyFont="1" applyBorder="1" applyProtection="1">
      <protection locked="0"/>
    </xf>
    <xf numFmtId="1" fontId="23" fillId="3" borderId="43" xfId="0" applyNumberFormat="1" applyFont="1" applyFill="1" applyBorder="1" applyAlignment="1" applyProtection="1">
      <alignment horizontal="center" textRotation="90" wrapText="1"/>
    </xf>
    <xf numFmtId="1" fontId="29" fillId="3" borderId="27" xfId="0" applyNumberFormat="1" applyFont="1" applyFill="1" applyBorder="1" applyAlignment="1" applyProtection="1">
      <alignment horizontal="center" textRotation="90" wrapText="1"/>
    </xf>
    <xf numFmtId="0" fontId="5" fillId="0" borderId="36" xfId="0" applyFont="1" applyBorder="1" applyProtection="1"/>
    <xf numFmtId="49" fontId="48" fillId="0" borderId="12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48" fillId="0" borderId="10" xfId="0" applyFont="1" applyFill="1" applyBorder="1" applyProtection="1">
      <protection locked="0"/>
    </xf>
    <xf numFmtId="0" fontId="48" fillId="0" borderId="12" xfId="0" applyFont="1" applyFill="1" applyBorder="1" applyProtection="1">
      <protection locked="0"/>
    </xf>
    <xf numFmtId="0" fontId="1" fillId="0" borderId="24" xfId="0" applyFont="1" applyFill="1" applyBorder="1" applyProtection="1">
      <protection locked="0"/>
    </xf>
    <xf numFmtId="0" fontId="44" fillId="0" borderId="12" xfId="0" applyNumberFormat="1" applyFont="1" applyFill="1" applyBorder="1" applyAlignment="1" applyProtection="1">
      <alignment horizontal="right"/>
      <protection locked="0"/>
    </xf>
    <xf numFmtId="0" fontId="4" fillId="0" borderId="40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  <protection locked="0"/>
    </xf>
    <xf numFmtId="0" fontId="44" fillId="0" borderId="10" xfId="0" applyNumberFormat="1" applyFont="1" applyFill="1" applyBorder="1" applyAlignment="1" applyProtection="1">
      <alignment horizontal="right"/>
      <protection locked="0"/>
    </xf>
    <xf numFmtId="0" fontId="4" fillId="0" borderId="24" xfId="0" applyNumberFormat="1" applyFont="1" applyFill="1" applyBorder="1" applyAlignment="1" applyProtection="1">
      <alignment horizontal="right"/>
      <protection locked="0"/>
    </xf>
    <xf numFmtId="0" fontId="49" fillId="0" borderId="12" xfId="0" applyNumberFormat="1" applyFont="1" applyBorder="1" applyAlignment="1" applyProtection="1">
      <alignment horizontal="right"/>
    </xf>
    <xf numFmtId="0" fontId="5" fillId="0" borderId="40" xfId="0" applyNumberFormat="1" applyFont="1" applyBorder="1" applyAlignment="1" applyProtection="1">
      <alignment horizontal="right"/>
    </xf>
    <xf numFmtId="0" fontId="49" fillId="0" borderId="40" xfId="0" applyNumberFormat="1" applyFont="1" applyBorder="1" applyAlignment="1" applyProtection="1">
      <alignment horizontal="right"/>
    </xf>
    <xf numFmtId="0" fontId="5" fillId="0" borderId="29" xfId="0" applyNumberFormat="1" applyFont="1" applyBorder="1" applyAlignment="1" applyProtection="1">
      <alignment horizontal="right"/>
    </xf>
    <xf numFmtId="0" fontId="5" fillId="0" borderId="12" xfId="0" applyNumberFormat="1" applyFont="1" applyBorder="1" applyAlignment="1" applyProtection="1">
      <alignment horizontal="right"/>
    </xf>
    <xf numFmtId="0" fontId="49" fillId="0" borderId="10" xfId="0" applyNumberFormat="1" applyFont="1" applyBorder="1" applyAlignment="1" applyProtection="1">
      <alignment horizontal="right"/>
    </xf>
    <xf numFmtId="0" fontId="8" fillId="0" borderId="34" xfId="0" applyFont="1" applyFill="1" applyBorder="1" applyAlignment="1" applyProtection="1">
      <alignment horizontal="center" textRotation="90" wrapText="1"/>
    </xf>
    <xf numFmtId="0" fontId="8" fillId="0" borderId="25" xfId="0" applyFont="1" applyFill="1" applyBorder="1" applyAlignment="1" applyProtection="1">
      <alignment horizontal="center" textRotation="90" wrapText="1"/>
    </xf>
    <xf numFmtId="0" fontId="36" fillId="2" borderId="14" xfId="0" applyFont="1" applyFill="1" applyBorder="1" applyAlignment="1" applyProtection="1">
      <alignment horizontal="center" wrapText="1"/>
    </xf>
    <xf numFmtId="0" fontId="37" fillId="2" borderId="38" xfId="0" applyFont="1" applyFill="1" applyBorder="1" applyAlignment="1" applyProtection="1">
      <alignment horizontal="center" wrapText="1"/>
    </xf>
    <xf numFmtId="0" fontId="8" fillId="2" borderId="32" xfId="0" applyFont="1" applyFill="1" applyBorder="1" applyAlignment="1" applyProtection="1">
      <alignment horizontal="center" textRotation="90" wrapText="1"/>
    </xf>
    <xf numFmtId="0" fontId="7" fillId="2" borderId="29" xfId="0" applyFont="1" applyFill="1" applyBorder="1" applyAlignment="1" applyProtection="1">
      <alignment horizontal="center" textRotation="90" wrapText="1"/>
    </xf>
    <xf numFmtId="0" fontId="8" fillId="5" borderId="32" xfId="0" applyFont="1" applyFill="1" applyBorder="1" applyAlignment="1" applyProtection="1">
      <alignment horizontal="center" textRotation="90" wrapText="1"/>
    </xf>
    <xf numFmtId="0" fontId="8" fillId="5" borderId="24" xfId="0" applyFont="1" applyFill="1" applyBorder="1" applyAlignment="1" applyProtection="1">
      <alignment horizontal="center" textRotation="90" wrapText="1"/>
    </xf>
    <xf numFmtId="0" fontId="16" fillId="2" borderId="15" xfId="0" applyFont="1" applyFill="1" applyBorder="1" applyAlignment="1" applyProtection="1">
      <alignment horizontal="center" textRotation="90" wrapText="1"/>
    </xf>
    <xf numFmtId="0" fontId="16" fillId="2" borderId="39" xfId="0" applyFont="1" applyFill="1" applyBorder="1" applyAlignment="1" applyProtection="1">
      <alignment horizontal="center" textRotation="90" wrapText="1"/>
    </xf>
    <xf numFmtId="0" fontId="2" fillId="5" borderId="32" xfId="0" applyFont="1" applyFill="1" applyBorder="1" applyAlignment="1" applyProtection="1">
      <alignment horizontal="center" wrapText="1"/>
    </xf>
    <xf numFmtId="0" fontId="2" fillId="5" borderId="24" xfId="0" applyFont="1" applyFill="1" applyBorder="1" applyAlignment="1" applyProtection="1">
      <alignment horizontal="center" wrapText="1"/>
    </xf>
    <xf numFmtId="0" fontId="8" fillId="5" borderId="32" xfId="0" applyFont="1" applyFill="1" applyBorder="1" applyAlignment="1" applyProtection="1">
      <alignment horizontal="center" wrapText="1"/>
    </xf>
    <xf numFmtId="0" fontId="8" fillId="5" borderId="24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0" fillId="2" borderId="40" xfId="0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textRotation="90" wrapText="1"/>
    </xf>
    <xf numFmtId="0" fontId="0" fillId="2" borderId="40" xfId="0" applyFill="1" applyBorder="1" applyAlignment="1" applyProtection="1">
      <alignment horizontal="center" textRotation="90" wrapText="1"/>
    </xf>
    <xf numFmtId="0" fontId="8" fillId="0" borderId="32" xfId="0" applyFont="1" applyFill="1" applyBorder="1" applyAlignment="1" applyProtection="1">
      <alignment horizontal="center" textRotation="90" wrapText="1"/>
    </xf>
    <xf numFmtId="0" fontId="8" fillId="0" borderId="24" xfId="0" applyFont="1" applyFill="1" applyBorder="1" applyAlignment="1" applyProtection="1">
      <alignment horizontal="center" textRotation="90" wrapText="1"/>
    </xf>
    <xf numFmtId="2" fontId="2" fillId="2" borderId="33" xfId="0" applyNumberFormat="1" applyFont="1" applyFill="1" applyBorder="1" applyAlignment="1" applyProtection="1">
      <alignment horizontal="center" vertical="center" wrapText="1"/>
    </xf>
    <xf numFmtId="2" fontId="2" fillId="2" borderId="28" xfId="0" applyNumberFormat="1" applyFont="1" applyFill="1" applyBorder="1" applyAlignment="1" applyProtection="1">
      <alignment horizontal="center" vertical="center" wrapText="1"/>
    </xf>
    <xf numFmtId="0" fontId="22" fillId="4" borderId="14" xfId="0" applyFont="1" applyFill="1" applyBorder="1" applyAlignment="1" applyProtection="1">
      <alignment horizontal="center" vertical="center" wrapText="1"/>
    </xf>
    <xf numFmtId="0" fontId="22" fillId="4" borderId="11" xfId="0" applyFont="1" applyFill="1" applyBorder="1" applyAlignment="1" applyProtection="1">
      <alignment horizontal="center" vertical="center" wrapText="1"/>
    </xf>
    <xf numFmtId="0" fontId="22" fillId="4" borderId="15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textRotation="90" wrapText="1"/>
    </xf>
    <xf numFmtId="0" fontId="16" fillId="0" borderId="44" xfId="0" applyFont="1" applyFill="1" applyBorder="1" applyAlignment="1" applyProtection="1">
      <alignment horizontal="center" textRotation="90" wrapText="1"/>
    </xf>
    <xf numFmtId="14" fontId="11" fillId="6" borderId="6" xfId="0" applyNumberFormat="1" applyFont="1" applyFill="1" applyBorder="1" applyAlignment="1" applyProtection="1">
      <alignment horizontal="center"/>
      <protection locked="0"/>
    </xf>
    <xf numFmtId="14" fontId="11" fillId="6" borderId="4" xfId="0" applyNumberFormat="1" applyFont="1" applyFill="1" applyBorder="1" applyAlignment="1" applyProtection="1">
      <alignment horizontal="center"/>
      <protection locked="0"/>
    </xf>
    <xf numFmtId="14" fontId="11" fillId="6" borderId="23" xfId="0" applyNumberFormat="1" applyFont="1" applyFill="1" applyBorder="1" applyAlignment="1" applyProtection="1">
      <alignment horizontal="center"/>
      <protection locked="0"/>
    </xf>
    <xf numFmtId="164" fontId="8" fillId="2" borderId="37" xfId="0" applyNumberFormat="1" applyFont="1" applyFill="1" applyBorder="1" applyAlignment="1" applyProtection="1">
      <alignment horizontal="center" vertical="center" wrapText="1"/>
    </xf>
    <xf numFmtId="164" fontId="8" fillId="2" borderId="30" xfId="0" applyNumberFormat="1" applyFont="1" applyFill="1" applyBorder="1" applyAlignment="1" applyProtection="1">
      <alignment horizontal="center" vertical="center" wrapText="1"/>
    </xf>
    <xf numFmtId="164" fontId="36" fillId="2" borderId="32" xfId="0" applyNumberFormat="1" applyFont="1" applyFill="1" applyBorder="1" applyAlignment="1" applyProtection="1">
      <alignment horizontal="center" vertical="center" wrapText="1"/>
    </xf>
    <xf numFmtId="164" fontId="36" fillId="2" borderId="29" xfId="0" applyNumberFormat="1" applyFont="1" applyFill="1" applyBorder="1" applyAlignment="1" applyProtection="1">
      <alignment horizontal="center" vertical="center" wrapText="1"/>
    </xf>
    <xf numFmtId="1" fontId="2" fillId="4" borderId="43" xfId="0" applyNumberFormat="1" applyFont="1" applyFill="1" applyBorder="1" applyAlignment="1" applyProtection="1">
      <alignment horizontal="center" textRotation="90" wrapText="1"/>
    </xf>
    <xf numFmtId="1" fontId="0" fillId="4" borderId="27" xfId="0" applyNumberFormat="1" applyFill="1" applyBorder="1" applyAlignment="1" applyProtection="1">
      <alignment horizontal="center" textRotation="90" wrapText="1"/>
    </xf>
    <xf numFmtId="1" fontId="8" fillId="5" borderId="32" xfId="0" applyNumberFormat="1" applyFont="1" applyFill="1" applyBorder="1" applyAlignment="1" applyProtection="1">
      <alignment horizontal="center" textRotation="90" wrapText="1"/>
    </xf>
    <xf numFmtId="1" fontId="8" fillId="5" borderId="24" xfId="0" applyNumberFormat="1" applyFont="1" applyFill="1" applyBorder="1" applyAlignment="1" applyProtection="1">
      <alignment horizontal="center" textRotation="90" wrapText="1"/>
    </xf>
    <xf numFmtId="1" fontId="2" fillId="3" borderId="11" xfId="0" applyNumberFormat="1" applyFont="1" applyFill="1" applyBorder="1" applyAlignment="1" applyProtection="1">
      <alignment horizontal="center" textRotation="90" wrapText="1"/>
    </xf>
    <xf numFmtId="1" fontId="0" fillId="3" borderId="12" xfId="0" applyNumberFormat="1" applyFill="1" applyBorder="1" applyAlignment="1" applyProtection="1">
      <alignment horizontal="center" textRotation="90" wrapText="1"/>
    </xf>
    <xf numFmtId="1" fontId="36" fillId="2" borderId="32" xfId="0" applyNumberFormat="1" applyFont="1" applyFill="1" applyBorder="1" applyAlignment="1" applyProtection="1">
      <alignment horizontal="center" vertical="center" wrapText="1"/>
    </xf>
    <xf numFmtId="1" fontId="36" fillId="2" borderId="24" xfId="0" applyNumberFormat="1" applyFont="1" applyFill="1" applyBorder="1" applyAlignment="1" applyProtection="1">
      <alignment horizontal="center" vertical="center" wrapText="1"/>
    </xf>
    <xf numFmtId="1" fontId="8" fillId="0" borderId="32" xfId="0" applyNumberFormat="1" applyFont="1" applyFill="1" applyBorder="1" applyAlignment="1" applyProtection="1">
      <alignment horizontal="center" textRotation="90" wrapText="1"/>
    </xf>
    <xf numFmtId="1" fontId="8" fillId="0" borderId="24" xfId="0" applyNumberFormat="1" applyFont="1" applyFill="1" applyBorder="1" applyAlignment="1" applyProtection="1">
      <alignment horizontal="center" textRotation="90" wrapText="1"/>
    </xf>
    <xf numFmtId="1" fontId="23" fillId="3" borderId="11" xfId="0" applyNumberFormat="1" applyFont="1" applyFill="1" applyBorder="1" applyAlignment="1" applyProtection="1">
      <alignment horizontal="center" textRotation="90" wrapText="1"/>
    </xf>
    <xf numFmtId="1" fontId="29" fillId="3" borderId="12" xfId="0" applyNumberFormat="1" applyFont="1" applyFill="1" applyBorder="1" applyAlignment="1" applyProtection="1">
      <alignment horizontal="center" textRotation="90" wrapText="1"/>
    </xf>
    <xf numFmtId="49" fontId="14" fillId="0" borderId="7" xfId="0" applyNumberFormat="1" applyFont="1" applyFill="1" applyBorder="1" applyAlignment="1" applyProtection="1">
      <alignment horizontal="center"/>
      <protection locked="0"/>
    </xf>
    <xf numFmtId="49" fontId="14" fillId="0" borderId="8" xfId="0" applyNumberFormat="1" applyFont="1" applyFill="1" applyBorder="1" applyAlignment="1" applyProtection="1">
      <alignment horizontal="center"/>
      <protection locked="0"/>
    </xf>
    <xf numFmtId="49" fontId="14" fillId="0" borderId="35" xfId="0" applyNumberFormat="1" applyFont="1" applyFill="1" applyBorder="1" applyAlignment="1" applyProtection="1">
      <alignment horizontal="center"/>
      <protection locked="0"/>
    </xf>
    <xf numFmtId="0" fontId="28" fillId="0" borderId="4" xfId="0" applyFont="1" applyFill="1" applyBorder="1" applyAlignment="1" applyProtection="1">
      <alignment horizontal="center"/>
      <protection locked="0"/>
    </xf>
    <xf numFmtId="0" fontId="28" fillId="0" borderId="23" xfId="0" applyFont="1" applyFill="1" applyBorder="1" applyAlignment="1" applyProtection="1">
      <alignment horizontal="center"/>
      <protection locked="0"/>
    </xf>
    <xf numFmtId="0" fontId="28" fillId="0" borderId="6" xfId="0" applyFont="1" applyFill="1" applyBorder="1" applyAlignment="1" applyProtection="1">
      <alignment horizontal="center"/>
      <protection locked="0"/>
    </xf>
    <xf numFmtId="1" fontId="2" fillId="4" borderId="11" xfId="0" applyNumberFormat="1" applyFont="1" applyFill="1" applyBorder="1" applyAlignment="1" applyProtection="1">
      <alignment horizontal="center" textRotation="90" wrapText="1"/>
    </xf>
    <xf numFmtId="1" fontId="0" fillId="4" borderId="40" xfId="0" applyNumberFormat="1" applyFill="1" applyBorder="1" applyAlignment="1" applyProtection="1">
      <alignment horizontal="center" textRotation="90" wrapText="1"/>
    </xf>
    <xf numFmtId="49" fontId="27" fillId="0" borderId="4" xfId="0" applyNumberFormat="1" applyFont="1" applyFill="1" applyBorder="1" applyAlignment="1" applyProtection="1">
      <alignment horizontal="center" vertical="top" wrapText="1"/>
    </xf>
    <xf numFmtId="2" fontId="6" fillId="0" borderId="4" xfId="0" applyNumberFormat="1" applyFont="1" applyFill="1" applyBorder="1" applyAlignment="1" applyProtection="1">
      <alignment horizontal="center" vertical="top" wrapText="1"/>
    </xf>
    <xf numFmtId="0" fontId="8" fillId="5" borderId="11" xfId="0" applyFont="1" applyFill="1" applyBorder="1" applyAlignment="1" applyProtection="1">
      <alignment horizontal="center" textRotation="90" wrapText="1"/>
    </xf>
    <xf numFmtId="0" fontId="7" fillId="5" borderId="40" xfId="0" applyFont="1" applyFill="1" applyBorder="1" applyAlignment="1" applyProtection="1">
      <alignment horizontal="center" textRotation="90" wrapText="1"/>
    </xf>
    <xf numFmtId="2" fontId="33" fillId="0" borderId="0" xfId="0" applyNumberFormat="1" applyFont="1" applyBorder="1" applyAlignment="1" applyProtection="1">
      <alignment horizontal="center"/>
    </xf>
    <xf numFmtId="2" fontId="15" fillId="0" borderId="0" xfId="0" applyNumberFormat="1" applyFont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 wrapText="1"/>
      <protection locked="0"/>
    </xf>
    <xf numFmtId="0" fontId="7" fillId="5" borderId="20" xfId="0" applyFont="1" applyFill="1" applyBorder="1" applyAlignment="1" applyProtection="1">
      <alignment horizontal="center" wrapText="1"/>
    </xf>
    <xf numFmtId="0" fontId="7" fillId="5" borderId="44" xfId="0" applyFont="1" applyFill="1" applyBorder="1" applyAlignment="1" applyProtection="1">
      <alignment horizontal="center" wrapText="1"/>
    </xf>
    <xf numFmtId="0" fontId="39" fillId="0" borderId="3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45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wrapText="1"/>
    </xf>
    <xf numFmtId="0" fontId="4" fillId="0" borderId="41" xfId="0" applyFont="1" applyFill="1" applyBorder="1" applyAlignment="1" applyProtection="1">
      <alignment horizontal="left" wrapText="1"/>
    </xf>
    <xf numFmtId="0" fontId="25" fillId="0" borderId="4" xfId="0" applyFont="1" applyFill="1" applyBorder="1" applyAlignment="1" applyProtection="1">
      <alignment horizontal="center" wrapText="1"/>
      <protection locked="0"/>
    </xf>
    <xf numFmtId="14" fontId="11" fillId="6" borderId="7" xfId="0" applyNumberFormat="1" applyFont="1" applyFill="1" applyBorder="1" applyAlignment="1" applyProtection="1">
      <alignment horizontal="center"/>
      <protection locked="0"/>
    </xf>
    <xf numFmtId="14" fontId="11" fillId="6" borderId="8" xfId="0" applyNumberFormat="1" applyFont="1" applyFill="1" applyBorder="1" applyAlignment="1" applyProtection="1">
      <alignment horizontal="center"/>
      <protection locked="0"/>
    </xf>
    <xf numFmtId="0" fontId="11" fillId="6" borderId="8" xfId="0" applyFont="1" applyFill="1" applyBorder="1" applyAlignment="1" applyProtection="1">
      <alignment horizontal="center"/>
      <protection locked="0"/>
    </xf>
    <xf numFmtId="0" fontId="11" fillId="6" borderId="35" xfId="0" applyFont="1" applyFill="1" applyBorder="1" applyAlignment="1" applyProtection="1">
      <alignment horizontal="center"/>
      <protection locked="0"/>
    </xf>
    <xf numFmtId="0" fontId="27" fillId="0" borderId="4" xfId="0" applyFont="1" applyFill="1" applyBorder="1" applyAlignment="1" applyProtection="1">
      <alignment horizontal="center" wrapText="1"/>
      <protection locked="0"/>
    </xf>
    <xf numFmtId="1" fontId="8" fillId="5" borderId="11" xfId="0" applyNumberFormat="1" applyFont="1" applyFill="1" applyBorder="1" applyAlignment="1" applyProtection="1">
      <alignment horizontal="center" textRotation="90" wrapText="1"/>
    </xf>
    <xf numFmtId="1" fontId="7" fillId="5" borderId="40" xfId="0" applyNumberFormat="1" applyFont="1" applyFill="1" applyBorder="1" applyAlignment="1" applyProtection="1">
      <alignment horizontal="center" textRotation="90" wrapText="1"/>
    </xf>
    <xf numFmtId="2" fontId="27" fillId="0" borderId="4" xfId="0" applyNumberFormat="1" applyFont="1" applyFill="1" applyBorder="1" applyAlignment="1" applyProtection="1">
      <alignment horizontal="center"/>
      <protection locked="0"/>
    </xf>
    <xf numFmtId="166" fontId="27" fillId="0" borderId="4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center" wrapText="1"/>
    </xf>
    <xf numFmtId="1" fontId="8" fillId="5" borderId="43" xfId="0" applyNumberFormat="1" applyFont="1" applyFill="1" applyBorder="1" applyAlignment="1" applyProtection="1">
      <alignment horizontal="center" vertical="center" textRotation="90" wrapText="1"/>
    </xf>
    <xf numFmtId="1" fontId="8" fillId="5" borderId="27" xfId="0" applyNumberFormat="1" applyFont="1" applyFill="1" applyBorder="1" applyAlignment="1" applyProtection="1">
      <alignment horizontal="center" vertical="center" textRotation="90" wrapText="1"/>
    </xf>
    <xf numFmtId="2" fontId="24" fillId="3" borderId="7" xfId="0" applyNumberFormat="1" applyFont="1" applyFill="1" applyBorder="1" applyAlignment="1" applyProtection="1">
      <alignment horizontal="center" vertical="center" wrapText="1"/>
    </xf>
    <xf numFmtId="2" fontId="24" fillId="3" borderId="8" xfId="0" applyNumberFormat="1" applyFont="1" applyFill="1" applyBorder="1" applyAlignment="1" applyProtection="1">
      <alignment horizontal="center" vertical="center" wrapText="1"/>
    </xf>
    <xf numFmtId="2" fontId="24" fillId="3" borderId="35" xfId="0" applyNumberFormat="1" applyFont="1" applyFill="1" applyBorder="1" applyAlignment="1" applyProtection="1">
      <alignment horizontal="center" vertical="center" wrapText="1"/>
    </xf>
    <xf numFmtId="0" fontId="16" fillId="5" borderId="20" xfId="0" applyFont="1" applyFill="1" applyBorder="1" applyAlignment="1" applyProtection="1">
      <alignment horizontal="center" textRotation="90" wrapText="1"/>
    </xf>
    <xf numFmtId="0" fontId="16" fillId="5" borderId="44" xfId="0" applyFont="1" applyFill="1" applyBorder="1" applyAlignment="1" applyProtection="1">
      <alignment horizontal="center" textRotation="90" wrapText="1"/>
    </xf>
    <xf numFmtId="2" fontId="24" fillId="5" borderId="37" xfId="0" applyNumberFormat="1" applyFont="1" applyFill="1" applyBorder="1" applyAlignment="1" applyProtection="1">
      <alignment horizontal="center" vertical="center" wrapText="1"/>
    </xf>
    <xf numFmtId="2" fontId="24" fillId="5" borderId="46" xfId="0" applyNumberFormat="1" applyFont="1" applyFill="1" applyBorder="1" applyAlignment="1" applyProtection="1">
      <alignment horizontal="center" vertical="center" wrapText="1"/>
    </xf>
    <xf numFmtId="1" fontId="0" fillId="0" borderId="42" xfId="0" applyNumberFormat="1" applyBorder="1" applyAlignment="1" applyProtection="1">
      <alignment horizontal="center" wrapText="1"/>
    </xf>
    <xf numFmtId="1" fontId="0" fillId="0" borderId="13" xfId="0" applyNumberFormat="1" applyBorder="1" applyAlignment="1" applyProtection="1"/>
    <xf numFmtId="1" fontId="9" fillId="5" borderId="11" xfId="0" applyNumberFormat="1" applyFont="1" applyFill="1" applyBorder="1" applyAlignment="1" applyProtection="1">
      <alignment horizontal="center" textRotation="90" wrapText="1"/>
    </xf>
    <xf numFmtId="1" fontId="9" fillId="5" borderId="12" xfId="0" applyNumberFormat="1" applyFont="1" applyFill="1" applyBorder="1" applyAlignment="1" applyProtection="1">
      <alignment horizontal="center" textRotation="90" wrapText="1"/>
    </xf>
    <xf numFmtId="1" fontId="7" fillId="5" borderId="12" xfId="0" applyNumberFormat="1" applyFont="1" applyFill="1" applyBorder="1" applyAlignment="1" applyProtection="1">
      <alignment horizontal="center" textRotation="90" wrapText="1"/>
    </xf>
  </cellXfs>
  <cellStyles count="3">
    <cellStyle name="Navadno_List1" xfId="1"/>
    <cellStyle name="Normal 2" xfId="2"/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1"/>
    <pageSetUpPr fitToPage="1"/>
  </sheetPr>
  <dimension ref="A1:BP69"/>
  <sheetViews>
    <sheetView tabSelected="1" zoomScaleNormal="100" workbookViewId="0">
      <pane xSplit="8" ySplit="7" topLeftCell="I8" activePane="bottomRight" state="frozen"/>
      <selection pane="topRight" activeCell="G1" sqref="G1"/>
      <selection pane="bottomLeft" activeCell="A8" sqref="A8"/>
      <selection pane="bottomRight" activeCell="O12" sqref="O12"/>
    </sheetView>
  </sheetViews>
  <sheetFormatPr defaultRowHeight="12.75" x14ac:dyDescent="0.2"/>
  <cols>
    <col min="1" max="1" width="8.42578125" style="71" customWidth="1"/>
    <col min="2" max="2" width="10.140625" style="1" hidden="1" customWidth="1"/>
    <col min="3" max="3" width="5.42578125" style="1" customWidth="1"/>
    <col min="4" max="4" width="5.5703125" style="1" hidden="1" customWidth="1"/>
    <col min="5" max="5" width="15.85546875" style="1" customWidth="1"/>
    <col min="6" max="6" width="7.140625" style="1" hidden="1" customWidth="1"/>
    <col min="7" max="7" width="24.28515625" style="1" customWidth="1"/>
    <col min="8" max="8" width="5.28515625" style="1" hidden="1" customWidth="1"/>
    <col min="9" max="9" width="5.85546875" style="1" customWidth="1"/>
    <col min="10" max="10" width="5.140625" style="1" hidden="1" customWidth="1"/>
    <col min="11" max="11" width="5.5703125" style="1" customWidth="1"/>
    <col min="12" max="12" width="5.140625" style="1" hidden="1" customWidth="1"/>
    <col min="13" max="13" width="8.28515625" style="1" customWidth="1"/>
    <col min="14" max="14" width="7.5703125" style="1" hidden="1" customWidth="1"/>
    <col min="15" max="16" width="7.7109375" style="1" customWidth="1"/>
    <col min="17" max="17" width="6.7109375" style="1" customWidth="1"/>
    <col min="18" max="18" width="11.7109375" style="1" hidden="1" customWidth="1"/>
    <col min="19" max="19" width="6.7109375" style="1" customWidth="1"/>
    <col min="20" max="20" width="10.85546875" style="3" customWidth="1"/>
    <col min="21" max="21" width="12" style="1" hidden="1" customWidth="1"/>
    <col min="22" max="22" width="12" style="1" customWidth="1"/>
    <col min="23" max="23" width="9.28515625" style="4" customWidth="1"/>
    <col min="24" max="24" width="7" style="4" hidden="1" customWidth="1"/>
    <col min="25" max="25" width="4.5703125" style="1" hidden="1" customWidth="1"/>
    <col min="26" max="26" width="10.28515625" style="3" customWidth="1"/>
    <col min="27" max="27" width="13.85546875" style="1" hidden="1" customWidth="1"/>
    <col min="28" max="28" width="8.42578125" style="4" hidden="1" customWidth="1"/>
    <col min="29" max="29" width="11" style="4" customWidth="1"/>
    <col min="30" max="30" width="11" style="1" hidden="1" customWidth="1"/>
    <col min="31" max="31" width="9.42578125" style="3" customWidth="1"/>
    <col min="32" max="32" width="6.5703125" style="45" customWidth="1"/>
    <col min="33" max="33" width="7.7109375" style="81" customWidth="1"/>
    <col min="34" max="34" width="8.7109375" style="40" customWidth="1"/>
    <col min="35" max="35" width="8.7109375" style="4" customWidth="1"/>
    <col min="36" max="36" width="8.42578125" style="4" hidden="1" customWidth="1"/>
    <col min="37" max="38" width="8.42578125" style="4" customWidth="1"/>
    <col min="39" max="39" width="8.42578125" style="4" hidden="1" customWidth="1"/>
    <col min="40" max="40" width="9.5703125" style="4" customWidth="1"/>
    <col min="41" max="41" width="6.42578125" style="1" hidden="1" customWidth="1"/>
    <col min="42" max="42" width="8.85546875" style="4" customWidth="1"/>
    <col min="43" max="43" width="6" style="1" hidden="1" customWidth="1"/>
    <col min="44" max="44" width="7.7109375" style="4" hidden="1" customWidth="1"/>
    <col min="45" max="45" width="6.140625" style="4" hidden="1" customWidth="1"/>
    <col min="46" max="46" width="8.140625" style="4" customWidth="1"/>
    <col min="47" max="47" width="6.140625" style="4" hidden="1" customWidth="1"/>
    <col min="48" max="48" width="7.5703125" style="4" hidden="1" customWidth="1"/>
    <col min="49" max="49" width="6.140625" style="4" hidden="1" customWidth="1"/>
    <col min="50" max="50" width="7.5703125" style="4" hidden="1" customWidth="1"/>
    <col min="51" max="51" width="6.140625" style="4" hidden="1" customWidth="1"/>
    <col min="52" max="52" width="8.28515625" style="4" hidden="1" customWidth="1"/>
    <col min="53" max="53" width="6.140625" style="4" hidden="1" customWidth="1"/>
    <col min="54" max="54" width="8.28515625" style="4" customWidth="1"/>
    <col min="55" max="55" width="5.5703125" style="4" hidden="1" customWidth="1"/>
    <col min="56" max="56" width="8.7109375" style="4" customWidth="1"/>
    <col min="57" max="57" width="6.7109375" style="4" hidden="1" customWidth="1"/>
    <col min="58" max="58" width="7.28515625" style="4" customWidth="1"/>
    <col min="59" max="59" width="10.140625" style="4" hidden="1" customWidth="1"/>
    <col min="60" max="60" width="3.140625" style="4" hidden="1" customWidth="1"/>
    <col min="61" max="61" width="3.7109375" style="4" hidden="1" customWidth="1"/>
    <col min="62" max="62" width="3.5703125" style="4" hidden="1" customWidth="1"/>
    <col min="63" max="63" width="3" style="4" hidden="1" customWidth="1"/>
    <col min="64" max="64" width="12.140625" style="4" customWidth="1"/>
    <col min="65" max="16384" width="9.140625" style="5"/>
  </cols>
  <sheetData>
    <row r="1" spans="1:68" ht="39" customHeight="1" thickBot="1" x14ac:dyDescent="0.3">
      <c r="A1" s="295" t="s">
        <v>61</v>
      </c>
      <c r="B1" s="296"/>
      <c r="C1" s="296"/>
      <c r="D1" s="296"/>
      <c r="E1" s="297"/>
      <c r="F1" s="105"/>
      <c r="G1" s="68" t="s">
        <v>1</v>
      </c>
      <c r="H1" s="11"/>
      <c r="I1" s="322"/>
      <c r="J1" s="322"/>
      <c r="K1" s="322"/>
      <c r="L1" s="322"/>
      <c r="M1" s="327"/>
      <c r="N1" s="327"/>
      <c r="O1" s="327"/>
      <c r="P1" s="327"/>
      <c r="Q1" s="327"/>
      <c r="R1" s="12"/>
      <c r="S1" s="19"/>
      <c r="T1" s="307" t="s">
        <v>4</v>
      </c>
      <c r="U1" s="307"/>
      <c r="V1" s="307"/>
      <c r="X1" s="16"/>
      <c r="Y1" s="51"/>
      <c r="Z1" s="309" t="s">
        <v>60</v>
      </c>
      <c r="AA1" s="309"/>
      <c r="AB1" s="312" t="s">
        <v>60</v>
      </c>
      <c r="AC1" s="312"/>
      <c r="AE1" s="72" t="s">
        <v>29</v>
      </c>
      <c r="AF1" s="41"/>
      <c r="AG1" s="76"/>
      <c r="AH1" s="13"/>
      <c r="AI1" s="82"/>
      <c r="AJ1" s="82"/>
      <c r="AK1" s="82"/>
      <c r="AL1" s="82"/>
      <c r="AM1" s="82"/>
      <c r="AN1" s="14"/>
      <c r="AO1" s="303" t="s">
        <v>63</v>
      </c>
      <c r="AP1" s="303"/>
      <c r="AQ1" s="303"/>
      <c r="AR1" s="15"/>
      <c r="AS1" s="15"/>
      <c r="BC1" s="16"/>
      <c r="BD1" s="17"/>
      <c r="BE1" s="17"/>
      <c r="BF1" s="17"/>
      <c r="BG1" s="17"/>
      <c r="BP1" s="53" t="s">
        <v>64</v>
      </c>
    </row>
    <row r="2" spans="1:68" ht="16.5" customHeight="1" thickBot="1" x14ac:dyDescent="0.3">
      <c r="A2" s="313" t="s">
        <v>42</v>
      </c>
      <c r="B2" s="314"/>
      <c r="C2" s="314"/>
      <c r="D2" s="314"/>
      <c r="E2" s="314"/>
      <c r="F2" s="314"/>
      <c r="G2" s="315"/>
      <c r="H2" s="18"/>
      <c r="I2" s="298">
        <v>389723</v>
      </c>
      <c r="J2" s="298"/>
      <c r="K2" s="298"/>
      <c r="L2" s="48"/>
      <c r="M2" s="300" t="s">
        <v>58</v>
      </c>
      <c r="N2" s="298"/>
      <c r="O2" s="298"/>
      <c r="P2" s="298"/>
      <c r="Q2" s="299"/>
      <c r="R2" s="19"/>
      <c r="S2" s="19"/>
      <c r="T2" s="308" t="s">
        <v>5</v>
      </c>
      <c r="U2" s="308"/>
      <c r="V2" s="308"/>
      <c r="X2" s="16"/>
      <c r="Y2" s="52"/>
      <c r="Z2" s="330" t="s">
        <v>34</v>
      </c>
      <c r="AA2" s="330"/>
      <c r="AB2" s="330"/>
      <c r="AC2" s="330"/>
      <c r="AE2" s="73" t="s">
        <v>18</v>
      </c>
      <c r="AF2" s="42"/>
      <c r="AG2" s="77"/>
      <c r="AH2" s="20"/>
      <c r="AI2" s="21"/>
      <c r="AJ2" s="21"/>
      <c r="AK2" s="21"/>
      <c r="AL2" s="21"/>
      <c r="AM2" s="21"/>
      <c r="AN2" s="21"/>
      <c r="AO2" s="304">
        <v>8.18</v>
      </c>
      <c r="AP2" s="304"/>
      <c r="AQ2" s="304"/>
      <c r="AR2" s="22"/>
      <c r="AS2" s="22"/>
      <c r="BC2" s="16"/>
      <c r="BD2" s="17"/>
      <c r="BE2" s="17"/>
      <c r="BF2" s="23"/>
      <c r="BG2" s="23"/>
      <c r="BH2" s="24"/>
      <c r="BI2" s="24"/>
      <c r="BP2" s="53" t="s">
        <v>65</v>
      </c>
    </row>
    <row r="3" spans="1:68" ht="16.5" customHeight="1" thickBot="1" x14ac:dyDescent="0.3">
      <c r="A3" s="313" t="s">
        <v>2</v>
      </c>
      <c r="B3" s="314"/>
      <c r="C3" s="314"/>
      <c r="D3" s="314"/>
      <c r="E3" s="314"/>
      <c r="F3" s="314"/>
      <c r="G3" s="315"/>
      <c r="H3" s="25"/>
      <c r="I3" s="298" t="s">
        <v>41</v>
      </c>
      <c r="J3" s="298"/>
      <c r="K3" s="298"/>
      <c r="L3" s="298"/>
      <c r="M3" s="298"/>
      <c r="N3" s="298"/>
      <c r="O3" s="298"/>
      <c r="P3" s="298"/>
      <c r="Q3" s="299"/>
      <c r="R3" s="10"/>
      <c r="S3" s="215"/>
      <c r="T3" s="69" t="s">
        <v>25</v>
      </c>
      <c r="U3" s="26"/>
      <c r="V3" s="26"/>
      <c r="X3" s="16"/>
      <c r="Y3" s="26"/>
      <c r="Z3" s="331">
        <v>41456</v>
      </c>
      <c r="AA3" s="331"/>
      <c r="AB3" s="331"/>
      <c r="AC3" s="331"/>
      <c r="AE3" s="74" t="s">
        <v>33</v>
      </c>
      <c r="AF3" s="43"/>
      <c r="AG3" s="78"/>
      <c r="AH3" s="27"/>
      <c r="AI3" s="28"/>
      <c r="AJ3" s="28"/>
      <c r="AK3" s="28"/>
      <c r="AL3" s="28"/>
      <c r="AM3" s="28"/>
      <c r="AN3" s="28"/>
      <c r="AO3" s="304">
        <v>5</v>
      </c>
      <c r="AP3" s="304"/>
      <c r="AQ3" s="304"/>
      <c r="AR3" s="22"/>
      <c r="AS3" s="22"/>
      <c r="BC3" s="16"/>
      <c r="BD3" s="17"/>
      <c r="BE3" s="17"/>
      <c r="BF3" s="23"/>
      <c r="BG3" s="23"/>
      <c r="BH3" s="24"/>
      <c r="BI3" s="24"/>
      <c r="BP3" s="53" t="s">
        <v>69</v>
      </c>
    </row>
    <row r="4" spans="1:68" ht="26.25" customHeight="1" thickBot="1" x14ac:dyDescent="0.25">
      <c r="A4" s="319" t="s">
        <v>51</v>
      </c>
      <c r="B4" s="320"/>
      <c r="C4" s="320"/>
      <c r="D4" s="320"/>
      <c r="E4" s="321"/>
      <c r="F4" s="104"/>
      <c r="G4" s="55" t="s">
        <v>62</v>
      </c>
      <c r="H4" s="2"/>
      <c r="I4" s="316" t="s">
        <v>26</v>
      </c>
      <c r="J4" s="316"/>
      <c r="K4" s="316"/>
      <c r="L4" s="316"/>
      <c r="M4" s="316"/>
      <c r="N4" s="316"/>
      <c r="O4" s="316"/>
      <c r="P4" s="316"/>
      <c r="Q4" s="316"/>
      <c r="R4" s="9"/>
      <c r="S4" s="214"/>
      <c r="W4" s="23"/>
      <c r="X4" s="23"/>
      <c r="AD4" s="6"/>
      <c r="AE4" s="46"/>
      <c r="AF4" s="44"/>
      <c r="AG4" s="79"/>
      <c r="AH4" s="334" t="s">
        <v>32</v>
      </c>
      <c r="AI4" s="334"/>
      <c r="AJ4" s="334"/>
      <c r="AK4" s="334"/>
      <c r="AL4" s="334"/>
      <c r="AM4" s="334"/>
      <c r="AN4" s="334" t="e">
        <f>SUM(#REF!)</f>
        <v>#REF!</v>
      </c>
      <c r="AO4" s="49"/>
      <c r="AP4" s="50"/>
      <c r="AQ4" s="49"/>
      <c r="AR4" s="29"/>
      <c r="AS4" s="29"/>
      <c r="AT4" s="29"/>
      <c r="AU4" s="29"/>
      <c r="AX4" s="22"/>
      <c r="AY4" s="22"/>
      <c r="AZ4" s="23"/>
      <c r="BA4" s="23"/>
      <c r="BB4" s="23"/>
      <c r="BC4" s="23"/>
      <c r="BD4" s="17"/>
      <c r="BE4" s="17"/>
      <c r="BF4" s="23"/>
      <c r="BG4" s="23"/>
      <c r="BH4" s="24"/>
      <c r="BI4" s="24"/>
      <c r="BP4" s="53" t="s">
        <v>66</v>
      </c>
    </row>
    <row r="5" spans="1:68" ht="16.5" customHeight="1" thickBot="1" x14ac:dyDescent="0.3">
      <c r="A5" s="317" t="s">
        <v>28</v>
      </c>
      <c r="B5" s="317"/>
      <c r="C5" s="317"/>
      <c r="D5" s="317"/>
      <c r="E5" s="317"/>
      <c r="F5" s="317"/>
      <c r="G5" s="318"/>
      <c r="H5" s="47"/>
      <c r="I5" s="323">
        <v>42309</v>
      </c>
      <c r="J5" s="324"/>
      <c r="K5" s="325"/>
      <c r="L5" s="325"/>
      <c r="M5" s="325"/>
      <c r="N5" s="325"/>
      <c r="O5" s="325"/>
      <c r="P5" s="325"/>
      <c r="Q5" s="326"/>
      <c r="R5" s="3"/>
      <c r="S5" s="3"/>
      <c r="W5" s="23"/>
      <c r="X5" s="23"/>
      <c r="Z5" s="332"/>
      <c r="AA5" s="332"/>
      <c r="AB5" s="332"/>
      <c r="AC5" s="332"/>
      <c r="AD5" s="332"/>
      <c r="AE5" s="333"/>
      <c r="AF5" s="276">
        <v>42339</v>
      </c>
      <c r="AG5" s="277"/>
      <c r="AH5" s="277"/>
      <c r="AI5" s="277"/>
      <c r="AJ5" s="277"/>
      <c r="AK5" s="277"/>
      <c r="AL5" s="277"/>
      <c r="AM5" s="277"/>
      <c r="AN5" s="278"/>
      <c r="AO5" s="30"/>
      <c r="AP5" s="31"/>
      <c r="AQ5" s="7"/>
      <c r="AR5" s="31"/>
      <c r="AS5" s="31"/>
      <c r="AT5" s="31"/>
      <c r="AU5" s="31"/>
      <c r="AX5" s="22"/>
      <c r="AY5" s="22"/>
      <c r="AZ5" s="23"/>
      <c r="BA5" s="23"/>
      <c r="BB5" s="23"/>
      <c r="BC5" s="23"/>
      <c r="BD5" s="32"/>
      <c r="BE5" s="32"/>
      <c r="BF5" s="23"/>
      <c r="BG5" s="23"/>
      <c r="BH5" s="24"/>
      <c r="BI5" s="24"/>
      <c r="BP5" s="53" t="s">
        <v>67</v>
      </c>
    </row>
    <row r="6" spans="1:68" ht="27" customHeight="1" x14ac:dyDescent="0.2">
      <c r="A6" s="251" t="s">
        <v>0</v>
      </c>
      <c r="B6" s="259" t="s">
        <v>0</v>
      </c>
      <c r="C6" s="253" t="s">
        <v>7</v>
      </c>
      <c r="D6" s="261" t="s">
        <v>7</v>
      </c>
      <c r="E6" s="253" t="s">
        <v>59</v>
      </c>
      <c r="F6" s="101"/>
      <c r="G6" s="263" t="s">
        <v>15</v>
      </c>
      <c r="H6" s="255" t="s">
        <v>15</v>
      </c>
      <c r="I6" s="265" t="s">
        <v>16</v>
      </c>
      <c r="J6" s="255" t="s">
        <v>16</v>
      </c>
      <c r="K6" s="265" t="s">
        <v>53</v>
      </c>
      <c r="L6" s="255" t="s">
        <v>17</v>
      </c>
      <c r="M6" s="265" t="s">
        <v>31</v>
      </c>
      <c r="N6" s="255" t="s">
        <v>31</v>
      </c>
      <c r="O6" s="267" t="s">
        <v>83</v>
      </c>
      <c r="P6" s="249"/>
      <c r="Q6" s="257" t="s">
        <v>84</v>
      </c>
      <c r="R6" s="340" t="s">
        <v>71</v>
      </c>
      <c r="S6" s="274" t="s">
        <v>82</v>
      </c>
      <c r="T6" s="337" t="s">
        <v>45</v>
      </c>
      <c r="U6" s="338"/>
      <c r="V6" s="338"/>
      <c r="W6" s="339"/>
      <c r="X6" s="335" t="s">
        <v>48</v>
      </c>
      <c r="Y6" s="342" t="s">
        <v>55</v>
      </c>
      <c r="Z6" s="271" t="s">
        <v>72</v>
      </c>
      <c r="AA6" s="272"/>
      <c r="AB6" s="272"/>
      <c r="AC6" s="273"/>
      <c r="AD6" s="310" t="s">
        <v>39</v>
      </c>
      <c r="AE6" s="269" t="s">
        <v>52</v>
      </c>
      <c r="AF6" s="281" t="s">
        <v>43</v>
      </c>
      <c r="AG6" s="289" t="s">
        <v>54</v>
      </c>
      <c r="AH6" s="279" t="s">
        <v>73</v>
      </c>
      <c r="AI6" s="287" t="s">
        <v>74</v>
      </c>
      <c r="AJ6" s="285" t="s">
        <v>56</v>
      </c>
      <c r="AK6" s="291" t="s">
        <v>76</v>
      </c>
      <c r="AL6" s="293" t="s">
        <v>75</v>
      </c>
      <c r="AM6" s="229"/>
      <c r="AN6" s="283" t="s">
        <v>3</v>
      </c>
      <c r="AO6" s="305" t="s">
        <v>40</v>
      </c>
      <c r="AP6" s="301" t="s">
        <v>20</v>
      </c>
      <c r="AQ6" s="305" t="s">
        <v>20</v>
      </c>
      <c r="AR6" s="301" t="s">
        <v>55</v>
      </c>
      <c r="AS6" s="328" t="s">
        <v>55</v>
      </c>
      <c r="AT6" s="301" t="s">
        <v>36</v>
      </c>
      <c r="AU6" s="328" t="s">
        <v>36</v>
      </c>
      <c r="AV6" s="301" t="s">
        <v>55</v>
      </c>
      <c r="AW6" s="328" t="s">
        <v>55</v>
      </c>
      <c r="AX6" s="301" t="s">
        <v>55</v>
      </c>
      <c r="AY6" s="328" t="s">
        <v>55</v>
      </c>
      <c r="AZ6" s="301" t="s">
        <v>55</v>
      </c>
      <c r="BA6" s="328" t="s">
        <v>55</v>
      </c>
      <c r="BB6" s="301" t="s">
        <v>38</v>
      </c>
      <c r="BC6" s="328" t="s">
        <v>38</v>
      </c>
      <c r="BD6" s="287" t="s">
        <v>49</v>
      </c>
      <c r="BE6" s="328" t="s">
        <v>49</v>
      </c>
      <c r="BF6" s="287" t="s">
        <v>50</v>
      </c>
      <c r="BG6" s="346" t="s">
        <v>50</v>
      </c>
      <c r="BH6" s="301" t="s">
        <v>55</v>
      </c>
      <c r="BI6" s="328" t="s">
        <v>55</v>
      </c>
      <c r="BJ6" s="301" t="s">
        <v>55</v>
      </c>
      <c r="BK6" s="328" t="s">
        <v>55</v>
      </c>
      <c r="BL6" s="344" t="s">
        <v>27</v>
      </c>
      <c r="BP6" s="53" t="s">
        <v>68</v>
      </c>
    </row>
    <row r="7" spans="1:68" s="54" customFormat="1" ht="51" customHeight="1" thickBot="1" x14ac:dyDescent="0.25">
      <c r="A7" s="252"/>
      <c r="B7" s="260"/>
      <c r="C7" s="254"/>
      <c r="D7" s="262"/>
      <c r="E7" s="254"/>
      <c r="F7" s="106"/>
      <c r="G7" s="264"/>
      <c r="H7" s="256"/>
      <c r="I7" s="266"/>
      <c r="J7" s="256"/>
      <c r="K7" s="266"/>
      <c r="L7" s="256"/>
      <c r="M7" s="266"/>
      <c r="N7" s="256"/>
      <c r="O7" s="268"/>
      <c r="P7" s="250"/>
      <c r="Q7" s="258"/>
      <c r="R7" s="341"/>
      <c r="S7" s="275"/>
      <c r="T7" s="65" t="s">
        <v>46</v>
      </c>
      <c r="U7" s="84" t="s">
        <v>57</v>
      </c>
      <c r="V7" s="66" t="s">
        <v>47</v>
      </c>
      <c r="W7" s="67" t="s">
        <v>70</v>
      </c>
      <c r="X7" s="336"/>
      <c r="Y7" s="343"/>
      <c r="Z7" s="63" t="s">
        <v>30</v>
      </c>
      <c r="AA7" s="85" t="s">
        <v>44</v>
      </c>
      <c r="AB7" s="86" t="s">
        <v>37</v>
      </c>
      <c r="AC7" s="64" t="s">
        <v>35</v>
      </c>
      <c r="AD7" s="311"/>
      <c r="AE7" s="270"/>
      <c r="AF7" s="282"/>
      <c r="AG7" s="290"/>
      <c r="AH7" s="280"/>
      <c r="AI7" s="288"/>
      <c r="AJ7" s="286"/>
      <c r="AK7" s="292"/>
      <c r="AL7" s="294"/>
      <c r="AM7" s="230"/>
      <c r="AN7" s="284"/>
      <c r="AO7" s="306"/>
      <c r="AP7" s="302" t="s">
        <v>21</v>
      </c>
      <c r="AQ7" s="306" t="s">
        <v>21</v>
      </c>
      <c r="AR7" s="302"/>
      <c r="AS7" s="329"/>
      <c r="AT7" s="302" t="s">
        <v>6</v>
      </c>
      <c r="AU7" s="329" t="s">
        <v>6</v>
      </c>
      <c r="AV7" s="302"/>
      <c r="AW7" s="329"/>
      <c r="AX7" s="302"/>
      <c r="AY7" s="329"/>
      <c r="AZ7" s="302" t="s">
        <v>20</v>
      </c>
      <c r="BA7" s="329"/>
      <c r="BB7" s="302" t="s">
        <v>19</v>
      </c>
      <c r="BC7" s="348" t="s">
        <v>19</v>
      </c>
      <c r="BD7" s="288" t="s">
        <v>22</v>
      </c>
      <c r="BE7" s="348" t="s">
        <v>22</v>
      </c>
      <c r="BF7" s="288"/>
      <c r="BG7" s="347" t="s">
        <v>23</v>
      </c>
      <c r="BH7" s="302"/>
      <c r="BI7" s="329"/>
      <c r="BJ7" s="302" t="s">
        <v>24</v>
      </c>
      <c r="BK7" s="329" t="s">
        <v>24</v>
      </c>
      <c r="BL7" s="345"/>
    </row>
    <row r="8" spans="1:68" s="141" customFormat="1" ht="13.5" thickBot="1" x14ac:dyDescent="0.25">
      <c r="A8" s="157">
        <v>42309</v>
      </c>
      <c r="B8" s="142">
        <f t="shared" ref="B8:B39" si="0">IF(AND($A8&gt;=$I$5,$A8&lt;=$AF$5),A8,"")</f>
        <v>42309</v>
      </c>
      <c r="C8" s="142" t="s">
        <v>14</v>
      </c>
      <c r="D8" s="143" t="str">
        <f t="shared" ref="D8:D39" si="1">IF(AND($A8&gt;=$I$5,$A8&lt;=$AF$5),C8,"")</f>
        <v>вс</v>
      </c>
      <c r="E8" s="144"/>
      <c r="F8" s="144">
        <f t="shared" ref="F8:F39" si="2">IF(AND($A8&gt;=$I$5,$A8&lt;=$AF$5),E8,"")</f>
        <v>0</v>
      </c>
      <c r="G8" s="144"/>
      <c r="H8" s="144">
        <f t="shared" ref="H8:H39" si="3">IF(AND($A8&gt;=$I$5,$A8&lt;=$AF$5),G8,"")</f>
        <v>0</v>
      </c>
      <c r="I8" s="158"/>
      <c r="J8" s="144">
        <f t="shared" ref="J8:J39" si="4">IF(AND($A8&gt;=$I$5,$A8&lt;=$AF$5),I8,"")</f>
        <v>0</v>
      </c>
      <c r="K8" s="158"/>
      <c r="L8" s="144">
        <f t="shared" ref="L8:L39" si="5">IF(AND($A8&gt;=$I$5,$A8&lt;=$AF$5),K8,"")</f>
        <v>0</v>
      </c>
      <c r="M8" s="238">
        <v>25471</v>
      </c>
      <c r="N8" s="144">
        <f t="shared" ref="N8:N39" si="6">IF(AND($A8&gt;=$I$5,$A8&lt;=$AF$5),M8,"")</f>
        <v>25471</v>
      </c>
      <c r="O8" s="243">
        <f>M8-AO1</f>
        <v>0</v>
      </c>
      <c r="P8" s="243"/>
      <c r="Q8" s="232"/>
      <c r="R8" s="144">
        <f t="shared" ref="R8:R23" si="7">IF(AND($A8&gt;=$I$5,$A8&lt;=$AF$5),Q8,"")</f>
        <v>0</v>
      </c>
      <c r="S8" s="144"/>
      <c r="T8" s="163"/>
      <c r="U8" s="171">
        <f t="shared" ref="U8:U39" si="8">IF(AND($A8&gt;=$I$5,$A8&lt;=$AF$5),T8,"")</f>
        <v>0</v>
      </c>
      <c r="V8" s="163"/>
      <c r="W8" s="210"/>
      <c r="X8" s="172">
        <f t="shared" ref="X8:X39" si="9">IF(AND($A8&gt;=$I$5,$A8&lt;=$AF$5),W8,"")</f>
        <v>0</v>
      </c>
      <c r="Y8" s="172"/>
      <c r="Z8" s="163"/>
      <c r="AA8" s="173">
        <f t="shared" ref="AA8:AA39" si="10">IF(AND($A8&gt;=$I$5,$A8&lt;=$AF$5),Z8,"")</f>
        <v>0</v>
      </c>
      <c r="AB8" s="174" t="e">
        <f t="shared" ref="AB8:AB23" si="11">AC8/Z8</f>
        <v>#DIV/0!</v>
      </c>
      <c r="AC8" s="163"/>
      <c r="AD8" s="143">
        <f t="shared" ref="AD8:AD39" si="12">IF(AND($A8&gt;=$I$5,$A8&lt;=$AF$5),AC8,"")</f>
        <v>0</v>
      </c>
      <c r="AE8" s="147">
        <f>AO3-AH8-AK8+T8+Z8</f>
        <v>5</v>
      </c>
      <c r="AF8" s="148">
        <v>8.18</v>
      </c>
      <c r="AG8" s="149">
        <v>11100</v>
      </c>
      <c r="AH8" s="150">
        <f t="shared" ref="AH8:AH39" si="13">AF8*Q8/100</f>
        <v>0</v>
      </c>
      <c r="AI8" s="151">
        <f t="shared" ref="AI8:AI39" si="14">AG8*AH8</f>
        <v>0</v>
      </c>
      <c r="AJ8" s="152">
        <f t="shared" ref="AJ8:AJ39" si="15">IF(AND($A8&gt;=$I$5,$A8&lt;=$AF$5),AI8,"")</f>
        <v>0</v>
      </c>
      <c r="AK8" s="216">
        <f>AF8*S8/100</f>
        <v>0</v>
      </c>
      <c r="AL8" s="152">
        <f>AG8*AK8</f>
        <v>0</v>
      </c>
      <c r="AM8" s="217">
        <f>AH8+AK8</f>
        <v>0</v>
      </c>
      <c r="AN8" s="191"/>
      <c r="AO8" s="192">
        <f t="shared" ref="AO8:AO39" si="16">IF(AND($A8&gt;=$I$5,$A8&lt;=$AF$5),AN8,"")</f>
        <v>0</v>
      </c>
      <c r="AP8" s="191"/>
      <c r="AQ8" s="193">
        <f t="shared" ref="AQ8:AQ39" si="17">IF(AND($A8&gt;=$I$5,$A8&lt;=$AF$5),AP8,"")</f>
        <v>0</v>
      </c>
      <c r="AR8" s="194"/>
      <c r="AS8" s="153">
        <f t="shared" ref="AS8:AS39" si="18">IF(AND($A8&gt;=$I$5,$A8&lt;=$AF$5),AR8,"")</f>
        <v>0</v>
      </c>
      <c r="AT8" s="191"/>
      <c r="AU8" s="153">
        <f t="shared" ref="AU8:AU39" si="19">IF(AND($A8&gt;=$I$5,$A8&lt;=$AF$5),AT8,"")</f>
        <v>0</v>
      </c>
      <c r="AV8" s="194"/>
      <c r="AW8" s="194"/>
      <c r="AX8" s="194"/>
      <c r="AY8" s="194"/>
      <c r="AZ8" s="194"/>
      <c r="BA8" s="194"/>
      <c r="BB8" s="191"/>
      <c r="BC8" s="153">
        <f t="shared" ref="BC8:BC39" si="20">IF(AND($A8&gt;=$I$5,$A8&lt;=$AF$5),BB8,"")</f>
        <v>0</v>
      </c>
      <c r="BD8" s="153"/>
      <c r="BE8" s="153">
        <f t="shared" ref="BE8:BE39" si="21">IF(AND($A8&gt;=$I$5,$A8&lt;=$AF$5),BD8,"")</f>
        <v>0</v>
      </c>
      <c r="BF8" s="153"/>
      <c r="BG8" s="145">
        <f t="shared" ref="BG8:BG39" si="22">IF(AND($A8&gt;=$I$5,$A8&lt;=$AF$5),BF8,"")</f>
        <v>0</v>
      </c>
      <c r="BH8" s="154"/>
      <c r="BI8" s="145">
        <f t="shared" ref="BI8:BI39" si="23">IF(AND($A8&gt;=$I$5,$A8&lt;=$AF$5),BH8,"")</f>
        <v>0</v>
      </c>
      <c r="BJ8" s="154"/>
      <c r="BK8" s="146">
        <f t="shared" ref="BK8:BK39" si="24">IF(AND($A8&gt;=$I$5,$A8&lt;=$AF$5),BJ8,"")</f>
        <v>0</v>
      </c>
      <c r="BL8" s="159">
        <f t="shared" ref="BL8:BL39" si="25">AC8+AN8+AP8+AR8+AT8+AV8+AX8+AZ8+BB8+BD8+BF8+BH8+BJ8+V8+W8</f>
        <v>0</v>
      </c>
    </row>
    <row r="9" spans="1:68" x14ac:dyDescent="0.2">
      <c r="A9" s="113">
        <v>42310</v>
      </c>
      <c r="B9" s="114">
        <f t="shared" si="0"/>
        <v>42310</v>
      </c>
      <c r="C9" s="114" t="s">
        <v>8</v>
      </c>
      <c r="D9" s="115" t="str">
        <f t="shared" si="1"/>
        <v>пн</v>
      </c>
      <c r="E9" s="116" t="s">
        <v>64</v>
      </c>
      <c r="F9" s="117" t="str">
        <f t="shared" si="2"/>
        <v>на работе</v>
      </c>
      <c r="G9" s="225" t="s">
        <v>34</v>
      </c>
      <c r="H9" s="117" t="str">
        <f t="shared" si="3"/>
        <v>Минск</v>
      </c>
      <c r="I9" s="227" t="s">
        <v>78</v>
      </c>
      <c r="J9" s="117" t="str">
        <f t="shared" si="4"/>
        <v>7-30</v>
      </c>
      <c r="K9" s="227" t="s">
        <v>79</v>
      </c>
      <c r="L9" s="117" t="str">
        <f t="shared" si="5"/>
        <v>17-00</v>
      </c>
      <c r="M9" s="239">
        <v>25500</v>
      </c>
      <c r="N9" s="117">
        <f t="shared" si="6"/>
        <v>25500</v>
      </c>
      <c r="O9" s="244">
        <f>M9-M8</f>
        <v>29</v>
      </c>
      <c r="P9" s="246"/>
      <c r="Q9" s="233">
        <v>22</v>
      </c>
      <c r="R9" s="117">
        <f t="shared" si="7"/>
        <v>22</v>
      </c>
      <c r="S9" s="117">
        <v>7</v>
      </c>
      <c r="T9" s="164">
        <v>30</v>
      </c>
      <c r="U9" s="175">
        <f t="shared" si="8"/>
        <v>30</v>
      </c>
      <c r="V9" s="164">
        <v>333000</v>
      </c>
      <c r="W9" s="211"/>
      <c r="X9" s="176">
        <f t="shared" si="9"/>
        <v>0</v>
      </c>
      <c r="Y9" s="176"/>
      <c r="Z9" s="164"/>
      <c r="AA9" s="177">
        <f t="shared" si="10"/>
        <v>0</v>
      </c>
      <c r="AB9" s="178" t="e">
        <f t="shared" si="11"/>
        <v>#DIV/0!</v>
      </c>
      <c r="AC9" s="164"/>
      <c r="AD9" s="119">
        <f t="shared" si="12"/>
        <v>0</v>
      </c>
      <c r="AE9" s="120">
        <f>AE8-AH9-AK9+T9+Z9</f>
        <v>32.627800000000001</v>
      </c>
      <c r="AF9" s="121">
        <v>8.18</v>
      </c>
      <c r="AG9" s="122">
        <v>11100</v>
      </c>
      <c r="AH9" s="123">
        <f t="shared" si="13"/>
        <v>1.7995999999999999</v>
      </c>
      <c r="AI9" s="124">
        <f t="shared" si="14"/>
        <v>19975.559999999998</v>
      </c>
      <c r="AJ9" s="125">
        <f t="shared" si="15"/>
        <v>19975.559999999998</v>
      </c>
      <c r="AK9" s="221">
        <f t="shared" ref="AK9:AK68" si="26">AF9*S9/100</f>
        <v>0.5726</v>
      </c>
      <c r="AL9" s="222">
        <f t="shared" ref="AL9:AL68" si="27">AG9*AK9</f>
        <v>6355.86</v>
      </c>
      <c r="AM9" s="221">
        <f>AH9+AK9</f>
        <v>2.3721999999999999</v>
      </c>
      <c r="AN9" s="195"/>
      <c r="AO9" s="196">
        <f t="shared" si="16"/>
        <v>0</v>
      </c>
      <c r="AP9" s="195"/>
      <c r="AQ9" s="197">
        <f t="shared" si="17"/>
        <v>0</v>
      </c>
      <c r="AR9" s="198"/>
      <c r="AS9" s="199">
        <f t="shared" si="18"/>
        <v>0</v>
      </c>
      <c r="AT9" s="195"/>
      <c r="AU9" s="199">
        <f t="shared" si="19"/>
        <v>0</v>
      </c>
      <c r="AV9" s="198"/>
      <c r="AW9" s="198"/>
      <c r="AX9" s="198"/>
      <c r="AY9" s="198"/>
      <c r="AZ9" s="198"/>
      <c r="BA9" s="198"/>
      <c r="BB9" s="195"/>
      <c r="BC9" s="199">
        <f t="shared" si="20"/>
        <v>0</v>
      </c>
      <c r="BD9" s="199"/>
      <c r="BE9" s="199">
        <f t="shared" si="21"/>
        <v>0</v>
      </c>
      <c r="BF9" s="199"/>
      <c r="BG9" s="35">
        <f t="shared" si="22"/>
        <v>0</v>
      </c>
      <c r="BH9" s="34"/>
      <c r="BI9" s="35">
        <f t="shared" si="23"/>
        <v>0</v>
      </c>
      <c r="BJ9" s="34"/>
      <c r="BK9" s="36">
        <f t="shared" si="24"/>
        <v>0</v>
      </c>
      <c r="BL9" s="126">
        <f t="shared" si="25"/>
        <v>333000</v>
      </c>
    </row>
    <row r="10" spans="1:68" x14ac:dyDescent="0.2">
      <c r="A10" s="127">
        <v>42311</v>
      </c>
      <c r="B10" s="8">
        <f t="shared" si="0"/>
        <v>42311</v>
      </c>
      <c r="C10" s="98" t="s">
        <v>9</v>
      </c>
      <c r="D10" s="97" t="str">
        <f t="shared" si="1"/>
        <v>вт</v>
      </c>
      <c r="E10" s="102" t="s">
        <v>68</v>
      </c>
      <c r="F10" s="59" t="str">
        <f t="shared" si="2"/>
        <v>за свой счет</v>
      </c>
      <c r="G10" s="226" t="s">
        <v>34</v>
      </c>
      <c r="H10" s="59" t="str">
        <f t="shared" si="3"/>
        <v>Минск</v>
      </c>
      <c r="I10" s="228" t="s">
        <v>78</v>
      </c>
      <c r="J10" s="59" t="str">
        <f t="shared" si="4"/>
        <v>7-30</v>
      </c>
      <c r="K10" s="228" t="s">
        <v>81</v>
      </c>
      <c r="L10" s="59" t="str">
        <f t="shared" si="5"/>
        <v>08-30</v>
      </c>
      <c r="M10" s="240">
        <v>25550</v>
      </c>
      <c r="N10" s="59">
        <f t="shared" si="6"/>
        <v>25550</v>
      </c>
      <c r="O10" s="244">
        <f t="shared" ref="O10:O68" si="28">M10-M9</f>
        <v>50</v>
      </c>
      <c r="P10" s="244"/>
      <c r="Q10" s="234"/>
      <c r="R10" s="59">
        <f t="shared" si="7"/>
        <v>0</v>
      </c>
      <c r="S10" s="59">
        <v>50</v>
      </c>
      <c r="T10" s="165"/>
      <c r="U10" s="179">
        <f t="shared" si="8"/>
        <v>0</v>
      </c>
      <c r="V10" s="165"/>
      <c r="W10" s="212"/>
      <c r="X10" s="180">
        <f t="shared" si="9"/>
        <v>0</v>
      </c>
      <c r="Y10" s="180"/>
      <c r="Z10" s="165"/>
      <c r="AA10" s="181">
        <f t="shared" si="10"/>
        <v>0</v>
      </c>
      <c r="AB10" s="182" t="e">
        <f t="shared" si="11"/>
        <v>#DIV/0!</v>
      </c>
      <c r="AC10" s="165"/>
      <c r="AD10" s="58">
        <f t="shared" si="12"/>
        <v>0</v>
      </c>
      <c r="AE10" s="60">
        <f>AE9-AH10-AK10+T10+Z10</f>
        <v>28.537800000000001</v>
      </c>
      <c r="AF10" s="61">
        <v>8.18</v>
      </c>
      <c r="AG10" s="87">
        <v>11100</v>
      </c>
      <c r="AH10" s="62">
        <f t="shared" si="13"/>
        <v>0</v>
      </c>
      <c r="AI10" s="83">
        <f t="shared" si="14"/>
        <v>0</v>
      </c>
      <c r="AJ10" s="88">
        <f t="shared" si="15"/>
        <v>0</v>
      </c>
      <c r="AK10" s="218">
        <f t="shared" si="26"/>
        <v>4.09</v>
      </c>
      <c r="AL10" s="219">
        <f t="shared" si="27"/>
        <v>45399</v>
      </c>
      <c r="AM10" s="218">
        <f t="shared" ref="AM10:AM68" si="29">AH10+AK10</f>
        <v>4.09</v>
      </c>
      <c r="AN10" s="200"/>
      <c r="AO10" s="201">
        <f t="shared" si="16"/>
        <v>0</v>
      </c>
      <c r="AP10" s="200"/>
      <c r="AQ10" s="202">
        <f t="shared" si="17"/>
        <v>0</v>
      </c>
      <c r="AR10" s="203"/>
      <c r="AS10" s="160">
        <f t="shared" si="18"/>
        <v>0</v>
      </c>
      <c r="AT10" s="200"/>
      <c r="AU10" s="160">
        <f t="shared" si="19"/>
        <v>0</v>
      </c>
      <c r="AV10" s="203"/>
      <c r="AW10" s="203"/>
      <c r="AX10" s="203"/>
      <c r="AY10" s="203"/>
      <c r="AZ10" s="203"/>
      <c r="BA10" s="203"/>
      <c r="BB10" s="200"/>
      <c r="BC10" s="160">
        <f t="shared" si="20"/>
        <v>0</v>
      </c>
      <c r="BD10" s="160"/>
      <c r="BE10" s="160">
        <f t="shared" si="21"/>
        <v>0</v>
      </c>
      <c r="BF10" s="160"/>
      <c r="BG10" s="33">
        <f t="shared" si="22"/>
        <v>0</v>
      </c>
      <c r="BH10" s="37"/>
      <c r="BI10" s="33">
        <f t="shared" si="23"/>
        <v>0</v>
      </c>
      <c r="BJ10" s="37"/>
      <c r="BK10" s="38">
        <f t="shared" si="24"/>
        <v>0</v>
      </c>
      <c r="BL10" s="128">
        <f t="shared" si="25"/>
        <v>0</v>
      </c>
    </row>
    <row r="11" spans="1:68" x14ac:dyDescent="0.2">
      <c r="A11" s="127">
        <v>42312</v>
      </c>
      <c r="B11" s="8">
        <f t="shared" si="0"/>
        <v>42312</v>
      </c>
      <c r="C11" s="8" t="s">
        <v>10</v>
      </c>
      <c r="D11" s="97" t="str">
        <f t="shared" si="1"/>
        <v>ср</v>
      </c>
      <c r="E11" s="102" t="s">
        <v>64</v>
      </c>
      <c r="F11" s="59" t="str">
        <f t="shared" si="2"/>
        <v>на работе</v>
      </c>
      <c r="G11" s="226" t="s">
        <v>34</v>
      </c>
      <c r="H11" s="59" t="str">
        <f t="shared" si="3"/>
        <v>Минск</v>
      </c>
      <c r="I11" s="228" t="s">
        <v>78</v>
      </c>
      <c r="J11" s="59" t="str">
        <f t="shared" si="4"/>
        <v>7-30</v>
      </c>
      <c r="K11" s="228" t="s">
        <v>79</v>
      </c>
      <c r="L11" s="59" t="str">
        <f t="shared" si="5"/>
        <v>17-00</v>
      </c>
      <c r="M11" s="240">
        <v>25612</v>
      </c>
      <c r="N11" s="59">
        <f t="shared" si="6"/>
        <v>25612</v>
      </c>
      <c r="O11" s="244">
        <f t="shared" si="28"/>
        <v>62</v>
      </c>
      <c r="P11" s="244"/>
      <c r="Q11" s="234">
        <v>62</v>
      </c>
      <c r="R11" s="59">
        <f t="shared" si="7"/>
        <v>62</v>
      </c>
      <c r="S11" s="59"/>
      <c r="T11" s="165"/>
      <c r="U11" s="179">
        <f t="shared" si="8"/>
        <v>0</v>
      </c>
      <c r="V11" s="165"/>
      <c r="W11" s="212"/>
      <c r="X11" s="180">
        <f t="shared" si="9"/>
        <v>0</v>
      </c>
      <c r="Y11" s="180"/>
      <c r="Z11" s="165"/>
      <c r="AA11" s="181">
        <f t="shared" si="10"/>
        <v>0</v>
      </c>
      <c r="AB11" s="182" t="e">
        <f t="shared" si="11"/>
        <v>#DIV/0!</v>
      </c>
      <c r="AC11" s="165"/>
      <c r="AD11" s="58">
        <f t="shared" si="12"/>
        <v>0</v>
      </c>
      <c r="AE11" s="60">
        <f t="shared" ref="AE11:AE68" si="30">AE10-AH11-AK11+T11+Z11</f>
        <v>23.466200000000001</v>
      </c>
      <c r="AF11" s="61">
        <v>8.18</v>
      </c>
      <c r="AG11" s="87">
        <v>11100</v>
      </c>
      <c r="AH11" s="62">
        <f t="shared" si="13"/>
        <v>5.0716000000000001</v>
      </c>
      <c r="AI11" s="83">
        <f t="shared" si="14"/>
        <v>56294.76</v>
      </c>
      <c r="AJ11" s="88">
        <f t="shared" si="15"/>
        <v>56294.76</v>
      </c>
      <c r="AK11" s="218">
        <f t="shared" si="26"/>
        <v>0</v>
      </c>
      <c r="AL11" s="219">
        <f t="shared" si="27"/>
        <v>0</v>
      </c>
      <c r="AM11" s="218">
        <f t="shared" si="29"/>
        <v>5.0716000000000001</v>
      </c>
      <c r="AN11" s="200"/>
      <c r="AO11" s="201">
        <f t="shared" si="16"/>
        <v>0</v>
      </c>
      <c r="AP11" s="200"/>
      <c r="AQ11" s="202">
        <f t="shared" si="17"/>
        <v>0</v>
      </c>
      <c r="AR11" s="203"/>
      <c r="AS11" s="160">
        <f t="shared" si="18"/>
        <v>0</v>
      </c>
      <c r="AT11" s="200"/>
      <c r="AU11" s="160">
        <f t="shared" si="19"/>
        <v>0</v>
      </c>
      <c r="AV11" s="203"/>
      <c r="AW11" s="203"/>
      <c r="AX11" s="203"/>
      <c r="AY11" s="203"/>
      <c r="AZ11" s="203"/>
      <c r="BA11" s="203"/>
      <c r="BB11" s="200"/>
      <c r="BC11" s="160">
        <f t="shared" si="20"/>
        <v>0</v>
      </c>
      <c r="BD11" s="160"/>
      <c r="BE11" s="160">
        <f t="shared" si="21"/>
        <v>0</v>
      </c>
      <c r="BF11" s="160"/>
      <c r="BG11" s="33">
        <f t="shared" si="22"/>
        <v>0</v>
      </c>
      <c r="BH11" s="37"/>
      <c r="BI11" s="33">
        <f t="shared" si="23"/>
        <v>0</v>
      </c>
      <c r="BJ11" s="37"/>
      <c r="BK11" s="38">
        <f t="shared" si="24"/>
        <v>0</v>
      </c>
      <c r="BL11" s="128">
        <f t="shared" si="25"/>
        <v>0</v>
      </c>
    </row>
    <row r="12" spans="1:68" x14ac:dyDescent="0.2">
      <c r="A12" s="127">
        <v>42313</v>
      </c>
      <c r="B12" s="8">
        <f t="shared" si="0"/>
        <v>42313</v>
      </c>
      <c r="C12" s="8" t="s">
        <v>11</v>
      </c>
      <c r="D12" s="97" t="str">
        <f t="shared" si="1"/>
        <v>чт</v>
      </c>
      <c r="E12" s="102" t="s">
        <v>64</v>
      </c>
      <c r="F12" s="59" t="str">
        <f t="shared" si="2"/>
        <v>на работе</v>
      </c>
      <c r="G12" s="226" t="s">
        <v>34</v>
      </c>
      <c r="H12" s="59" t="str">
        <f t="shared" si="3"/>
        <v>Минск</v>
      </c>
      <c r="I12" s="228" t="s">
        <v>78</v>
      </c>
      <c r="J12" s="59" t="str">
        <f t="shared" si="4"/>
        <v>7-30</v>
      </c>
      <c r="K12" s="228" t="s">
        <v>79</v>
      </c>
      <c r="L12" s="59" t="str">
        <f t="shared" si="5"/>
        <v>17-00</v>
      </c>
      <c r="M12" s="240">
        <v>25700</v>
      </c>
      <c r="N12" s="59">
        <f t="shared" si="6"/>
        <v>25700</v>
      </c>
      <c r="O12" s="244">
        <f>M12-M11</f>
        <v>88</v>
      </c>
      <c r="P12" s="244">
        <f>Q12+S12</f>
        <v>87</v>
      </c>
      <c r="Q12" s="234">
        <v>54</v>
      </c>
      <c r="R12" s="59">
        <f t="shared" si="7"/>
        <v>54</v>
      </c>
      <c r="S12" s="59">
        <v>33</v>
      </c>
      <c r="T12" s="165"/>
      <c r="U12" s="179">
        <f t="shared" si="8"/>
        <v>0</v>
      </c>
      <c r="V12" s="165"/>
      <c r="W12" s="212"/>
      <c r="X12" s="180">
        <f t="shared" si="9"/>
        <v>0</v>
      </c>
      <c r="Y12" s="180"/>
      <c r="Z12" s="165"/>
      <c r="AA12" s="181">
        <f t="shared" si="10"/>
        <v>0</v>
      </c>
      <c r="AB12" s="182" t="e">
        <f t="shared" si="11"/>
        <v>#DIV/0!</v>
      </c>
      <c r="AC12" s="165"/>
      <c r="AD12" s="58">
        <f t="shared" si="12"/>
        <v>0</v>
      </c>
      <c r="AE12" s="60">
        <f t="shared" si="30"/>
        <v>16.349599999999999</v>
      </c>
      <c r="AF12" s="61">
        <v>8.18</v>
      </c>
      <c r="AG12" s="87">
        <v>11100</v>
      </c>
      <c r="AH12" s="62">
        <f t="shared" si="13"/>
        <v>4.4171999999999993</v>
      </c>
      <c r="AI12" s="83">
        <f t="shared" si="14"/>
        <v>49030.919999999991</v>
      </c>
      <c r="AJ12" s="88">
        <f t="shared" si="15"/>
        <v>49030.919999999991</v>
      </c>
      <c r="AK12" s="218">
        <f t="shared" si="26"/>
        <v>2.6993999999999998</v>
      </c>
      <c r="AL12" s="219">
        <f t="shared" si="27"/>
        <v>29963.339999999997</v>
      </c>
      <c r="AM12" s="218">
        <f t="shared" si="29"/>
        <v>7.1165999999999991</v>
      </c>
      <c r="AN12" s="200"/>
      <c r="AO12" s="201">
        <f t="shared" si="16"/>
        <v>0</v>
      </c>
      <c r="AP12" s="200"/>
      <c r="AQ12" s="202">
        <f t="shared" si="17"/>
        <v>0</v>
      </c>
      <c r="AR12" s="203"/>
      <c r="AS12" s="160">
        <f t="shared" si="18"/>
        <v>0</v>
      </c>
      <c r="AT12" s="200"/>
      <c r="AU12" s="160">
        <f t="shared" si="19"/>
        <v>0</v>
      </c>
      <c r="AV12" s="203"/>
      <c r="AW12" s="203"/>
      <c r="AX12" s="203"/>
      <c r="AY12" s="203"/>
      <c r="AZ12" s="203"/>
      <c r="BA12" s="203"/>
      <c r="BB12" s="200"/>
      <c r="BC12" s="160">
        <f t="shared" si="20"/>
        <v>0</v>
      </c>
      <c r="BD12" s="160"/>
      <c r="BE12" s="160">
        <f t="shared" si="21"/>
        <v>0</v>
      </c>
      <c r="BF12" s="160"/>
      <c r="BG12" s="33">
        <f t="shared" si="22"/>
        <v>0</v>
      </c>
      <c r="BH12" s="37"/>
      <c r="BI12" s="33">
        <f t="shared" si="23"/>
        <v>0</v>
      </c>
      <c r="BJ12" s="37"/>
      <c r="BK12" s="38">
        <f t="shared" si="24"/>
        <v>0</v>
      </c>
      <c r="BL12" s="128">
        <f t="shared" si="25"/>
        <v>0</v>
      </c>
    </row>
    <row r="13" spans="1:68" x14ac:dyDescent="0.2">
      <c r="A13" s="127">
        <v>42314</v>
      </c>
      <c r="B13" s="8">
        <f t="shared" si="0"/>
        <v>42314</v>
      </c>
      <c r="C13" s="8" t="s">
        <v>12</v>
      </c>
      <c r="D13" s="97" t="str">
        <f t="shared" si="1"/>
        <v>пт</v>
      </c>
      <c r="E13" s="102" t="s">
        <v>64</v>
      </c>
      <c r="F13" s="59" t="str">
        <f t="shared" si="2"/>
        <v>на работе</v>
      </c>
      <c r="G13" s="226" t="s">
        <v>34</v>
      </c>
      <c r="H13" s="59" t="str">
        <f t="shared" si="3"/>
        <v>Минск</v>
      </c>
      <c r="I13" s="228" t="s">
        <v>78</v>
      </c>
      <c r="J13" s="59" t="str">
        <f t="shared" si="4"/>
        <v>7-30</v>
      </c>
      <c r="K13" s="228" t="s">
        <v>79</v>
      </c>
      <c r="L13" s="59" t="str">
        <f t="shared" si="5"/>
        <v>17-00</v>
      </c>
      <c r="M13" s="240">
        <v>25711</v>
      </c>
      <c r="N13" s="59">
        <f t="shared" si="6"/>
        <v>25711</v>
      </c>
      <c r="O13" s="244">
        <f t="shared" si="28"/>
        <v>11</v>
      </c>
      <c r="P13" s="244"/>
      <c r="Q13" s="234">
        <v>5</v>
      </c>
      <c r="R13" s="59">
        <f t="shared" si="7"/>
        <v>5</v>
      </c>
      <c r="S13" s="59">
        <v>6</v>
      </c>
      <c r="T13" s="165"/>
      <c r="U13" s="179">
        <f t="shared" si="8"/>
        <v>0</v>
      </c>
      <c r="V13" s="165"/>
      <c r="W13" s="212"/>
      <c r="X13" s="180">
        <f t="shared" si="9"/>
        <v>0</v>
      </c>
      <c r="Y13" s="180"/>
      <c r="Z13" s="165"/>
      <c r="AA13" s="181">
        <f t="shared" si="10"/>
        <v>0</v>
      </c>
      <c r="AB13" s="182" t="e">
        <f t="shared" si="11"/>
        <v>#DIV/0!</v>
      </c>
      <c r="AC13" s="165"/>
      <c r="AD13" s="58">
        <f t="shared" si="12"/>
        <v>0</v>
      </c>
      <c r="AE13" s="60">
        <f>AE12-AH13-AK13+T13+Z13</f>
        <v>15.449799999999998</v>
      </c>
      <c r="AF13" s="61">
        <v>8.18</v>
      </c>
      <c r="AG13" s="87">
        <v>11100</v>
      </c>
      <c r="AH13" s="62">
        <f t="shared" si="13"/>
        <v>0.40899999999999997</v>
      </c>
      <c r="AI13" s="83">
        <f t="shared" si="14"/>
        <v>4539.8999999999996</v>
      </c>
      <c r="AJ13" s="88">
        <f t="shared" si="15"/>
        <v>4539.8999999999996</v>
      </c>
      <c r="AK13" s="218">
        <f t="shared" si="26"/>
        <v>0.49079999999999996</v>
      </c>
      <c r="AL13" s="219">
        <f t="shared" si="27"/>
        <v>5447.8799999999992</v>
      </c>
      <c r="AM13" s="218">
        <f t="shared" si="29"/>
        <v>0.89979999999999993</v>
      </c>
      <c r="AN13" s="200"/>
      <c r="AO13" s="201">
        <f t="shared" si="16"/>
        <v>0</v>
      </c>
      <c r="AP13" s="200"/>
      <c r="AQ13" s="202">
        <f t="shared" si="17"/>
        <v>0</v>
      </c>
      <c r="AR13" s="203"/>
      <c r="AS13" s="160">
        <f t="shared" si="18"/>
        <v>0</v>
      </c>
      <c r="AT13" s="200"/>
      <c r="AU13" s="160">
        <f t="shared" si="19"/>
        <v>0</v>
      </c>
      <c r="AV13" s="203"/>
      <c r="AW13" s="203"/>
      <c r="AX13" s="203"/>
      <c r="AY13" s="203"/>
      <c r="AZ13" s="203"/>
      <c r="BA13" s="203"/>
      <c r="BB13" s="200"/>
      <c r="BC13" s="160">
        <f t="shared" si="20"/>
        <v>0</v>
      </c>
      <c r="BD13" s="160"/>
      <c r="BE13" s="160">
        <f t="shared" si="21"/>
        <v>0</v>
      </c>
      <c r="BF13" s="160"/>
      <c r="BG13" s="33">
        <f t="shared" si="22"/>
        <v>0</v>
      </c>
      <c r="BH13" s="37"/>
      <c r="BI13" s="33">
        <f t="shared" si="23"/>
        <v>0</v>
      </c>
      <c r="BJ13" s="37"/>
      <c r="BK13" s="38">
        <f t="shared" si="24"/>
        <v>0</v>
      </c>
      <c r="BL13" s="128">
        <f t="shared" si="25"/>
        <v>0</v>
      </c>
    </row>
    <row r="14" spans="1:68" s="141" customFormat="1" x14ac:dyDescent="0.2">
      <c r="A14" s="155">
        <v>42315</v>
      </c>
      <c r="B14" s="129">
        <f t="shared" si="0"/>
        <v>42315</v>
      </c>
      <c r="C14" s="129" t="s">
        <v>13</v>
      </c>
      <c r="D14" s="130" t="str">
        <f t="shared" si="1"/>
        <v>сб</v>
      </c>
      <c r="E14" s="131"/>
      <c r="F14" s="131">
        <f t="shared" si="2"/>
        <v>0</v>
      </c>
      <c r="G14" s="131"/>
      <c r="H14" s="131">
        <f t="shared" si="3"/>
        <v>0</v>
      </c>
      <c r="I14" s="132"/>
      <c r="J14" s="131">
        <f t="shared" si="4"/>
        <v>0</v>
      </c>
      <c r="K14" s="132"/>
      <c r="L14" s="131">
        <f t="shared" si="5"/>
        <v>0</v>
      </c>
      <c r="M14" s="241">
        <v>25711</v>
      </c>
      <c r="N14" s="131">
        <f t="shared" si="6"/>
        <v>25711</v>
      </c>
      <c r="O14" s="245">
        <f t="shared" si="28"/>
        <v>0</v>
      </c>
      <c r="P14" s="245"/>
      <c r="Q14" s="235"/>
      <c r="R14" s="131">
        <f t="shared" si="7"/>
        <v>0</v>
      </c>
      <c r="S14" s="131"/>
      <c r="T14" s="162"/>
      <c r="U14" s="167">
        <f t="shared" si="8"/>
        <v>0</v>
      </c>
      <c r="V14" s="162"/>
      <c r="W14" s="209"/>
      <c r="X14" s="168">
        <f t="shared" si="9"/>
        <v>0</v>
      </c>
      <c r="Y14" s="168"/>
      <c r="Z14" s="162"/>
      <c r="AA14" s="169">
        <f t="shared" si="10"/>
        <v>0</v>
      </c>
      <c r="AB14" s="170" t="e">
        <f t="shared" si="11"/>
        <v>#DIV/0!</v>
      </c>
      <c r="AC14" s="162"/>
      <c r="AD14" s="130">
        <f t="shared" si="12"/>
        <v>0</v>
      </c>
      <c r="AE14" s="223">
        <f t="shared" si="30"/>
        <v>15.449799999999998</v>
      </c>
      <c r="AF14" s="135">
        <v>8.18</v>
      </c>
      <c r="AG14" s="136"/>
      <c r="AH14" s="161">
        <f t="shared" si="13"/>
        <v>0</v>
      </c>
      <c r="AI14" s="137">
        <f t="shared" si="14"/>
        <v>0</v>
      </c>
      <c r="AJ14" s="138">
        <f t="shared" si="15"/>
        <v>0</v>
      </c>
      <c r="AK14" s="220">
        <f t="shared" si="26"/>
        <v>0</v>
      </c>
      <c r="AL14" s="138">
        <f t="shared" si="27"/>
        <v>0</v>
      </c>
      <c r="AM14" s="218">
        <f t="shared" si="29"/>
        <v>0</v>
      </c>
      <c r="AN14" s="187"/>
      <c r="AO14" s="188">
        <f t="shared" si="16"/>
        <v>0</v>
      </c>
      <c r="AP14" s="187"/>
      <c r="AQ14" s="189">
        <f t="shared" si="17"/>
        <v>0</v>
      </c>
      <c r="AR14" s="190"/>
      <c r="AS14" s="139">
        <f t="shared" si="18"/>
        <v>0</v>
      </c>
      <c r="AT14" s="187"/>
      <c r="AU14" s="139">
        <f t="shared" si="19"/>
        <v>0</v>
      </c>
      <c r="AV14" s="190"/>
      <c r="AW14" s="190"/>
      <c r="AX14" s="190"/>
      <c r="AY14" s="190"/>
      <c r="AZ14" s="190"/>
      <c r="BA14" s="190"/>
      <c r="BB14" s="187"/>
      <c r="BC14" s="139">
        <f t="shared" si="20"/>
        <v>0</v>
      </c>
      <c r="BD14" s="139"/>
      <c r="BE14" s="139">
        <f t="shared" si="21"/>
        <v>0</v>
      </c>
      <c r="BF14" s="139"/>
      <c r="BG14" s="133">
        <f t="shared" si="22"/>
        <v>0</v>
      </c>
      <c r="BH14" s="140"/>
      <c r="BI14" s="133">
        <f t="shared" si="23"/>
        <v>0</v>
      </c>
      <c r="BJ14" s="140"/>
      <c r="BK14" s="134">
        <f t="shared" si="24"/>
        <v>0</v>
      </c>
      <c r="BL14" s="156">
        <f t="shared" si="25"/>
        <v>0</v>
      </c>
    </row>
    <row r="15" spans="1:68" s="141" customFormat="1" ht="13.5" thickBot="1" x14ac:dyDescent="0.25">
      <c r="A15" s="157">
        <v>42316</v>
      </c>
      <c r="B15" s="142">
        <f t="shared" si="0"/>
        <v>42316</v>
      </c>
      <c r="C15" s="142" t="s">
        <v>14</v>
      </c>
      <c r="D15" s="143" t="str">
        <f t="shared" si="1"/>
        <v>вс</v>
      </c>
      <c r="E15" s="144"/>
      <c r="F15" s="144">
        <f t="shared" si="2"/>
        <v>0</v>
      </c>
      <c r="G15" s="144"/>
      <c r="H15" s="144">
        <f t="shared" si="3"/>
        <v>0</v>
      </c>
      <c r="I15" s="158"/>
      <c r="J15" s="144">
        <f t="shared" si="4"/>
        <v>0</v>
      </c>
      <c r="K15" s="158"/>
      <c r="L15" s="144">
        <f t="shared" si="5"/>
        <v>0</v>
      </c>
      <c r="M15" s="238">
        <v>25711</v>
      </c>
      <c r="N15" s="144">
        <f t="shared" si="6"/>
        <v>25711</v>
      </c>
      <c r="O15" s="243">
        <f t="shared" si="28"/>
        <v>0</v>
      </c>
      <c r="P15" s="243"/>
      <c r="Q15" s="236"/>
      <c r="R15" s="144">
        <f t="shared" si="7"/>
        <v>0</v>
      </c>
      <c r="S15" s="144"/>
      <c r="T15" s="163"/>
      <c r="U15" s="171">
        <f t="shared" si="8"/>
        <v>0</v>
      </c>
      <c r="V15" s="163"/>
      <c r="W15" s="210"/>
      <c r="X15" s="172">
        <f t="shared" si="9"/>
        <v>0</v>
      </c>
      <c r="Y15" s="172"/>
      <c r="Z15" s="163"/>
      <c r="AA15" s="173">
        <f t="shared" si="10"/>
        <v>0</v>
      </c>
      <c r="AB15" s="174" t="e">
        <f t="shared" si="11"/>
        <v>#DIV/0!</v>
      </c>
      <c r="AC15" s="163"/>
      <c r="AD15" s="143">
        <f t="shared" si="12"/>
        <v>0</v>
      </c>
      <c r="AE15" s="224">
        <f t="shared" si="30"/>
        <v>15.449799999999998</v>
      </c>
      <c r="AF15" s="148">
        <v>8.18</v>
      </c>
      <c r="AG15" s="149"/>
      <c r="AH15" s="150">
        <f t="shared" si="13"/>
        <v>0</v>
      </c>
      <c r="AI15" s="151">
        <f t="shared" si="14"/>
        <v>0</v>
      </c>
      <c r="AJ15" s="152">
        <f t="shared" si="15"/>
        <v>0</v>
      </c>
      <c r="AK15" s="216">
        <f t="shared" si="26"/>
        <v>0</v>
      </c>
      <c r="AL15" s="152">
        <f t="shared" si="27"/>
        <v>0</v>
      </c>
      <c r="AM15" s="217">
        <f t="shared" si="29"/>
        <v>0</v>
      </c>
      <c r="AN15" s="191"/>
      <c r="AO15" s="192">
        <f t="shared" si="16"/>
        <v>0</v>
      </c>
      <c r="AP15" s="191"/>
      <c r="AQ15" s="193">
        <f t="shared" si="17"/>
        <v>0</v>
      </c>
      <c r="AR15" s="194"/>
      <c r="AS15" s="153">
        <f t="shared" si="18"/>
        <v>0</v>
      </c>
      <c r="AT15" s="191"/>
      <c r="AU15" s="153">
        <f t="shared" si="19"/>
        <v>0</v>
      </c>
      <c r="AV15" s="194"/>
      <c r="AW15" s="194"/>
      <c r="AX15" s="194"/>
      <c r="AY15" s="194"/>
      <c r="AZ15" s="194"/>
      <c r="BA15" s="194"/>
      <c r="BB15" s="191"/>
      <c r="BC15" s="153">
        <f t="shared" si="20"/>
        <v>0</v>
      </c>
      <c r="BD15" s="153"/>
      <c r="BE15" s="153">
        <f t="shared" si="21"/>
        <v>0</v>
      </c>
      <c r="BF15" s="153"/>
      <c r="BG15" s="145">
        <f t="shared" si="22"/>
        <v>0</v>
      </c>
      <c r="BH15" s="154"/>
      <c r="BI15" s="145">
        <f t="shared" si="23"/>
        <v>0</v>
      </c>
      <c r="BJ15" s="154"/>
      <c r="BK15" s="146">
        <f t="shared" si="24"/>
        <v>0</v>
      </c>
      <c r="BL15" s="159">
        <f t="shared" si="25"/>
        <v>0</v>
      </c>
    </row>
    <row r="16" spans="1:68" x14ac:dyDescent="0.2">
      <c r="A16" s="113">
        <v>42317</v>
      </c>
      <c r="B16" s="114">
        <f t="shared" si="0"/>
        <v>42317</v>
      </c>
      <c r="C16" s="114" t="s">
        <v>8</v>
      </c>
      <c r="D16" s="115" t="str">
        <f t="shared" si="1"/>
        <v>пн</v>
      </c>
      <c r="E16" s="116" t="s">
        <v>64</v>
      </c>
      <c r="F16" s="117" t="str">
        <f t="shared" si="2"/>
        <v>на работе</v>
      </c>
      <c r="G16" s="225" t="s">
        <v>34</v>
      </c>
      <c r="H16" s="117" t="str">
        <f t="shared" si="3"/>
        <v>Минск</v>
      </c>
      <c r="I16" s="227" t="s">
        <v>78</v>
      </c>
      <c r="J16" s="117" t="str">
        <f t="shared" si="4"/>
        <v>7-30</v>
      </c>
      <c r="K16" s="227" t="s">
        <v>79</v>
      </c>
      <c r="L16" s="117" t="str">
        <f t="shared" si="5"/>
        <v>17-00</v>
      </c>
      <c r="M16" s="242">
        <v>25731</v>
      </c>
      <c r="N16" s="117">
        <f t="shared" si="6"/>
        <v>25731</v>
      </c>
      <c r="O16" s="246">
        <f t="shared" si="28"/>
        <v>20</v>
      </c>
      <c r="P16" s="246"/>
      <c r="Q16" s="233">
        <v>10</v>
      </c>
      <c r="R16" s="117">
        <f t="shared" si="7"/>
        <v>10</v>
      </c>
      <c r="S16" s="117">
        <v>10</v>
      </c>
      <c r="T16" s="164"/>
      <c r="U16" s="175">
        <f t="shared" si="8"/>
        <v>0</v>
      </c>
      <c r="V16" s="164"/>
      <c r="W16" s="211"/>
      <c r="X16" s="176">
        <f t="shared" si="9"/>
        <v>0</v>
      </c>
      <c r="Y16" s="176"/>
      <c r="Z16" s="164"/>
      <c r="AA16" s="177">
        <f t="shared" si="10"/>
        <v>0</v>
      </c>
      <c r="AB16" s="178" t="e">
        <f t="shared" si="11"/>
        <v>#DIV/0!</v>
      </c>
      <c r="AC16" s="164"/>
      <c r="AD16" s="119">
        <f t="shared" si="12"/>
        <v>0</v>
      </c>
      <c r="AE16" s="93">
        <f t="shared" si="30"/>
        <v>13.813799999999999</v>
      </c>
      <c r="AF16" s="121">
        <v>8.18</v>
      </c>
      <c r="AG16" s="122">
        <v>11100</v>
      </c>
      <c r="AH16" s="123">
        <f t="shared" si="13"/>
        <v>0.81799999999999995</v>
      </c>
      <c r="AI16" s="124">
        <f t="shared" si="14"/>
        <v>9079.7999999999993</v>
      </c>
      <c r="AJ16" s="125">
        <f t="shared" si="15"/>
        <v>9079.7999999999993</v>
      </c>
      <c r="AK16" s="221">
        <f t="shared" si="26"/>
        <v>0.81799999999999995</v>
      </c>
      <c r="AL16" s="222">
        <f t="shared" si="27"/>
        <v>9079.7999999999993</v>
      </c>
      <c r="AM16" s="221">
        <f t="shared" si="29"/>
        <v>1.6359999999999999</v>
      </c>
      <c r="AN16" s="195"/>
      <c r="AO16" s="196">
        <f t="shared" si="16"/>
        <v>0</v>
      </c>
      <c r="AP16" s="195"/>
      <c r="AQ16" s="197">
        <f t="shared" si="17"/>
        <v>0</v>
      </c>
      <c r="AR16" s="198"/>
      <c r="AS16" s="199">
        <f t="shared" si="18"/>
        <v>0</v>
      </c>
      <c r="AT16" s="195"/>
      <c r="AU16" s="199">
        <f t="shared" si="19"/>
        <v>0</v>
      </c>
      <c r="AV16" s="198"/>
      <c r="AW16" s="198"/>
      <c r="AX16" s="198"/>
      <c r="AY16" s="198"/>
      <c r="AZ16" s="198"/>
      <c r="BA16" s="198"/>
      <c r="BB16" s="195"/>
      <c r="BC16" s="199">
        <f t="shared" si="20"/>
        <v>0</v>
      </c>
      <c r="BD16" s="199"/>
      <c r="BE16" s="199">
        <f t="shared" si="21"/>
        <v>0</v>
      </c>
      <c r="BF16" s="199"/>
      <c r="BG16" s="35">
        <f t="shared" si="22"/>
        <v>0</v>
      </c>
      <c r="BH16" s="34"/>
      <c r="BI16" s="35">
        <f t="shared" si="23"/>
        <v>0</v>
      </c>
      <c r="BJ16" s="34"/>
      <c r="BK16" s="36">
        <f t="shared" si="24"/>
        <v>0</v>
      </c>
      <c r="BL16" s="126">
        <f t="shared" si="25"/>
        <v>0</v>
      </c>
    </row>
    <row r="17" spans="1:64" x14ac:dyDescent="0.2">
      <c r="A17" s="127">
        <v>42318</v>
      </c>
      <c r="B17" s="8">
        <f t="shared" si="0"/>
        <v>42318</v>
      </c>
      <c r="C17" s="98" t="s">
        <v>9</v>
      </c>
      <c r="D17" s="97" t="str">
        <f t="shared" si="1"/>
        <v>вт</v>
      </c>
      <c r="E17" s="102" t="s">
        <v>64</v>
      </c>
      <c r="F17" s="59" t="str">
        <f t="shared" si="2"/>
        <v>на работе</v>
      </c>
      <c r="G17" s="226" t="s">
        <v>34</v>
      </c>
      <c r="H17" s="59" t="str">
        <f t="shared" si="3"/>
        <v>Минск</v>
      </c>
      <c r="I17" s="228" t="s">
        <v>78</v>
      </c>
      <c r="J17" s="59" t="str">
        <f t="shared" si="4"/>
        <v>7-30</v>
      </c>
      <c r="K17" s="228" t="s">
        <v>79</v>
      </c>
      <c r="L17" s="59" t="str">
        <f t="shared" si="5"/>
        <v>17-00</v>
      </c>
      <c r="M17" s="240">
        <v>25779</v>
      </c>
      <c r="N17" s="59">
        <f t="shared" si="6"/>
        <v>25779</v>
      </c>
      <c r="O17" s="244">
        <f t="shared" si="28"/>
        <v>48</v>
      </c>
      <c r="P17" s="244"/>
      <c r="Q17" s="234">
        <v>38</v>
      </c>
      <c r="R17" s="59">
        <f t="shared" si="7"/>
        <v>38</v>
      </c>
      <c r="S17" s="59">
        <v>10</v>
      </c>
      <c r="T17" s="165"/>
      <c r="U17" s="179">
        <f t="shared" si="8"/>
        <v>0</v>
      </c>
      <c r="V17" s="165"/>
      <c r="W17" s="212"/>
      <c r="X17" s="180">
        <f t="shared" si="9"/>
        <v>0</v>
      </c>
      <c r="Y17" s="180"/>
      <c r="Z17" s="165"/>
      <c r="AA17" s="181">
        <f t="shared" si="10"/>
        <v>0</v>
      </c>
      <c r="AB17" s="182" t="e">
        <f t="shared" si="11"/>
        <v>#DIV/0!</v>
      </c>
      <c r="AC17" s="165"/>
      <c r="AD17" s="58">
        <f t="shared" si="12"/>
        <v>0</v>
      </c>
      <c r="AE17" s="60">
        <f t="shared" si="30"/>
        <v>9.8873999999999995</v>
      </c>
      <c r="AF17" s="61">
        <v>8.18</v>
      </c>
      <c r="AG17" s="87">
        <v>11100</v>
      </c>
      <c r="AH17" s="62">
        <f t="shared" si="13"/>
        <v>3.1083999999999996</v>
      </c>
      <c r="AI17" s="83">
        <f t="shared" si="14"/>
        <v>34503.24</v>
      </c>
      <c r="AJ17" s="88">
        <f t="shared" si="15"/>
        <v>34503.24</v>
      </c>
      <c r="AK17" s="218">
        <f t="shared" si="26"/>
        <v>0.81799999999999995</v>
      </c>
      <c r="AL17" s="219">
        <f t="shared" si="27"/>
        <v>9079.7999999999993</v>
      </c>
      <c r="AM17" s="218">
        <f t="shared" si="29"/>
        <v>3.9263999999999997</v>
      </c>
      <c r="AN17" s="200"/>
      <c r="AO17" s="201">
        <f t="shared" si="16"/>
        <v>0</v>
      </c>
      <c r="AP17" s="200"/>
      <c r="AQ17" s="202">
        <f t="shared" si="17"/>
        <v>0</v>
      </c>
      <c r="AR17" s="203"/>
      <c r="AS17" s="160">
        <f t="shared" si="18"/>
        <v>0</v>
      </c>
      <c r="AT17" s="200"/>
      <c r="AU17" s="160">
        <f t="shared" si="19"/>
        <v>0</v>
      </c>
      <c r="AV17" s="203"/>
      <c r="AW17" s="203"/>
      <c r="AX17" s="203"/>
      <c r="AY17" s="203"/>
      <c r="AZ17" s="203"/>
      <c r="BA17" s="203"/>
      <c r="BB17" s="200"/>
      <c r="BC17" s="160">
        <f t="shared" si="20"/>
        <v>0</v>
      </c>
      <c r="BD17" s="160"/>
      <c r="BE17" s="160">
        <f t="shared" si="21"/>
        <v>0</v>
      </c>
      <c r="BF17" s="160"/>
      <c r="BG17" s="33">
        <f t="shared" si="22"/>
        <v>0</v>
      </c>
      <c r="BH17" s="37"/>
      <c r="BI17" s="33">
        <f t="shared" si="23"/>
        <v>0</v>
      </c>
      <c r="BJ17" s="37"/>
      <c r="BK17" s="38">
        <f t="shared" si="24"/>
        <v>0</v>
      </c>
      <c r="BL17" s="128">
        <f t="shared" si="25"/>
        <v>0</v>
      </c>
    </row>
    <row r="18" spans="1:64" x14ac:dyDescent="0.2">
      <c r="A18" s="127">
        <v>42319</v>
      </c>
      <c r="B18" s="8">
        <f t="shared" si="0"/>
        <v>42319</v>
      </c>
      <c r="C18" s="8" t="s">
        <v>10</v>
      </c>
      <c r="D18" s="97" t="str">
        <f t="shared" si="1"/>
        <v>ср</v>
      </c>
      <c r="E18" s="102" t="s">
        <v>64</v>
      </c>
      <c r="F18" s="59" t="str">
        <f t="shared" si="2"/>
        <v>на работе</v>
      </c>
      <c r="G18" s="226" t="s">
        <v>34</v>
      </c>
      <c r="H18" s="59" t="str">
        <f t="shared" si="3"/>
        <v>Минск</v>
      </c>
      <c r="I18" s="228" t="s">
        <v>78</v>
      </c>
      <c r="J18" s="59" t="str">
        <f t="shared" si="4"/>
        <v>7-30</v>
      </c>
      <c r="K18" s="228" t="s">
        <v>79</v>
      </c>
      <c r="L18" s="59" t="str">
        <f t="shared" si="5"/>
        <v>17-00</v>
      </c>
      <c r="M18" s="240">
        <v>25801</v>
      </c>
      <c r="N18" s="59">
        <f t="shared" si="6"/>
        <v>25801</v>
      </c>
      <c r="O18" s="244">
        <f t="shared" si="28"/>
        <v>22</v>
      </c>
      <c r="P18" s="244"/>
      <c r="Q18" s="234">
        <v>22</v>
      </c>
      <c r="R18" s="59">
        <f t="shared" si="7"/>
        <v>22</v>
      </c>
      <c r="S18" s="59"/>
      <c r="T18" s="165"/>
      <c r="U18" s="179">
        <f t="shared" si="8"/>
        <v>0</v>
      </c>
      <c r="V18" s="165"/>
      <c r="W18" s="212"/>
      <c r="X18" s="180">
        <f t="shared" si="9"/>
        <v>0</v>
      </c>
      <c r="Y18" s="180"/>
      <c r="Z18" s="165"/>
      <c r="AA18" s="181">
        <f t="shared" si="10"/>
        <v>0</v>
      </c>
      <c r="AB18" s="182" t="e">
        <f t="shared" si="11"/>
        <v>#DIV/0!</v>
      </c>
      <c r="AC18" s="165"/>
      <c r="AD18" s="58">
        <f t="shared" si="12"/>
        <v>0</v>
      </c>
      <c r="AE18" s="60">
        <f t="shared" si="30"/>
        <v>8.0877999999999997</v>
      </c>
      <c r="AF18" s="61">
        <v>8.18</v>
      </c>
      <c r="AG18" s="87">
        <v>11100</v>
      </c>
      <c r="AH18" s="62">
        <f t="shared" si="13"/>
        <v>1.7995999999999999</v>
      </c>
      <c r="AI18" s="83">
        <f t="shared" si="14"/>
        <v>19975.559999999998</v>
      </c>
      <c r="AJ18" s="88">
        <f t="shared" si="15"/>
        <v>19975.559999999998</v>
      </c>
      <c r="AK18" s="218">
        <f t="shared" si="26"/>
        <v>0</v>
      </c>
      <c r="AL18" s="219">
        <f t="shared" si="27"/>
        <v>0</v>
      </c>
      <c r="AM18" s="218">
        <f t="shared" si="29"/>
        <v>1.7995999999999999</v>
      </c>
      <c r="AN18" s="200"/>
      <c r="AO18" s="201">
        <f t="shared" si="16"/>
        <v>0</v>
      </c>
      <c r="AP18" s="200"/>
      <c r="AQ18" s="202">
        <f t="shared" si="17"/>
        <v>0</v>
      </c>
      <c r="AR18" s="203"/>
      <c r="AS18" s="160">
        <f t="shared" si="18"/>
        <v>0</v>
      </c>
      <c r="AT18" s="200"/>
      <c r="AU18" s="160">
        <f t="shared" si="19"/>
        <v>0</v>
      </c>
      <c r="AV18" s="203"/>
      <c r="AW18" s="203"/>
      <c r="AX18" s="203"/>
      <c r="AY18" s="203"/>
      <c r="AZ18" s="203"/>
      <c r="BA18" s="203"/>
      <c r="BB18" s="200"/>
      <c r="BC18" s="160">
        <f t="shared" si="20"/>
        <v>0</v>
      </c>
      <c r="BD18" s="160"/>
      <c r="BE18" s="160">
        <f t="shared" si="21"/>
        <v>0</v>
      </c>
      <c r="BF18" s="160"/>
      <c r="BG18" s="33">
        <f t="shared" si="22"/>
        <v>0</v>
      </c>
      <c r="BH18" s="37"/>
      <c r="BI18" s="33">
        <f t="shared" si="23"/>
        <v>0</v>
      </c>
      <c r="BJ18" s="37"/>
      <c r="BK18" s="38">
        <f t="shared" si="24"/>
        <v>0</v>
      </c>
      <c r="BL18" s="128">
        <f t="shared" si="25"/>
        <v>0</v>
      </c>
    </row>
    <row r="19" spans="1:64" x14ac:dyDescent="0.2">
      <c r="A19" s="127">
        <v>42320</v>
      </c>
      <c r="B19" s="8">
        <f t="shared" si="0"/>
        <v>42320</v>
      </c>
      <c r="C19" s="8" t="s">
        <v>11</v>
      </c>
      <c r="D19" s="97" t="str">
        <f t="shared" si="1"/>
        <v>чт</v>
      </c>
      <c r="E19" s="102" t="s">
        <v>64</v>
      </c>
      <c r="F19" s="59" t="str">
        <f t="shared" si="2"/>
        <v>на работе</v>
      </c>
      <c r="G19" s="226" t="s">
        <v>34</v>
      </c>
      <c r="H19" s="59" t="str">
        <f t="shared" si="3"/>
        <v>Минск</v>
      </c>
      <c r="I19" s="228" t="s">
        <v>78</v>
      </c>
      <c r="J19" s="59" t="str">
        <f t="shared" si="4"/>
        <v>7-30</v>
      </c>
      <c r="K19" s="228" t="s">
        <v>79</v>
      </c>
      <c r="L19" s="59" t="str">
        <f t="shared" si="5"/>
        <v>17-00</v>
      </c>
      <c r="M19" s="240">
        <v>25833</v>
      </c>
      <c r="N19" s="59">
        <f t="shared" si="6"/>
        <v>25833</v>
      </c>
      <c r="O19" s="244">
        <f t="shared" si="28"/>
        <v>32</v>
      </c>
      <c r="P19" s="244"/>
      <c r="Q19" s="234">
        <v>32</v>
      </c>
      <c r="R19" s="59">
        <f t="shared" si="7"/>
        <v>32</v>
      </c>
      <c r="S19" s="59"/>
      <c r="T19" s="165">
        <v>30</v>
      </c>
      <c r="U19" s="179">
        <f t="shared" si="8"/>
        <v>30</v>
      </c>
      <c r="V19" s="165">
        <v>333000</v>
      </c>
      <c r="W19" s="212"/>
      <c r="X19" s="180">
        <f t="shared" si="9"/>
        <v>0</v>
      </c>
      <c r="Y19" s="180"/>
      <c r="Z19" s="165"/>
      <c r="AA19" s="181">
        <f t="shared" si="10"/>
        <v>0</v>
      </c>
      <c r="AB19" s="182" t="e">
        <f t="shared" si="11"/>
        <v>#DIV/0!</v>
      </c>
      <c r="AC19" s="165"/>
      <c r="AD19" s="58">
        <f t="shared" si="12"/>
        <v>0</v>
      </c>
      <c r="AE19" s="60">
        <f t="shared" si="30"/>
        <v>35.470199999999998</v>
      </c>
      <c r="AF19" s="61">
        <v>8.18</v>
      </c>
      <c r="AG19" s="87">
        <v>11100</v>
      </c>
      <c r="AH19" s="62">
        <f t="shared" si="13"/>
        <v>2.6175999999999999</v>
      </c>
      <c r="AI19" s="83">
        <f t="shared" si="14"/>
        <v>29055.360000000001</v>
      </c>
      <c r="AJ19" s="88">
        <f t="shared" si="15"/>
        <v>29055.360000000001</v>
      </c>
      <c r="AK19" s="218">
        <f t="shared" si="26"/>
        <v>0</v>
      </c>
      <c r="AL19" s="219">
        <f t="shared" si="27"/>
        <v>0</v>
      </c>
      <c r="AM19" s="218">
        <f t="shared" si="29"/>
        <v>2.6175999999999999</v>
      </c>
      <c r="AN19" s="200"/>
      <c r="AO19" s="201">
        <f t="shared" si="16"/>
        <v>0</v>
      </c>
      <c r="AP19" s="200"/>
      <c r="AQ19" s="202">
        <f t="shared" si="17"/>
        <v>0</v>
      </c>
      <c r="AR19" s="203"/>
      <c r="AS19" s="160">
        <f t="shared" si="18"/>
        <v>0</v>
      </c>
      <c r="AT19" s="200"/>
      <c r="AU19" s="160">
        <f t="shared" si="19"/>
        <v>0</v>
      </c>
      <c r="AV19" s="203"/>
      <c r="AW19" s="203"/>
      <c r="AX19" s="203"/>
      <c r="AY19" s="203"/>
      <c r="AZ19" s="203"/>
      <c r="BA19" s="203"/>
      <c r="BB19" s="200"/>
      <c r="BC19" s="160">
        <f t="shared" si="20"/>
        <v>0</v>
      </c>
      <c r="BD19" s="160"/>
      <c r="BE19" s="160">
        <f t="shared" si="21"/>
        <v>0</v>
      </c>
      <c r="BF19" s="160"/>
      <c r="BG19" s="33">
        <f t="shared" si="22"/>
        <v>0</v>
      </c>
      <c r="BH19" s="37"/>
      <c r="BI19" s="33">
        <f t="shared" si="23"/>
        <v>0</v>
      </c>
      <c r="BJ19" s="37"/>
      <c r="BK19" s="38">
        <f t="shared" si="24"/>
        <v>0</v>
      </c>
      <c r="BL19" s="128">
        <f t="shared" si="25"/>
        <v>333000</v>
      </c>
    </row>
    <row r="20" spans="1:64" x14ac:dyDescent="0.2">
      <c r="A20" s="127">
        <v>42321</v>
      </c>
      <c r="B20" s="8">
        <f t="shared" si="0"/>
        <v>42321</v>
      </c>
      <c r="C20" s="8" t="s">
        <v>12</v>
      </c>
      <c r="D20" s="97" t="str">
        <f t="shared" si="1"/>
        <v>пт</v>
      </c>
      <c r="E20" s="102" t="s">
        <v>64</v>
      </c>
      <c r="F20" s="59" t="str">
        <f t="shared" si="2"/>
        <v>на работе</v>
      </c>
      <c r="G20" s="226" t="s">
        <v>34</v>
      </c>
      <c r="H20" s="59" t="str">
        <f t="shared" si="3"/>
        <v>Минск</v>
      </c>
      <c r="I20" s="228" t="s">
        <v>78</v>
      </c>
      <c r="J20" s="59" t="str">
        <f t="shared" si="4"/>
        <v>7-30</v>
      </c>
      <c r="K20" s="228" t="s">
        <v>79</v>
      </c>
      <c r="L20" s="59" t="str">
        <f t="shared" si="5"/>
        <v>17-00</v>
      </c>
      <c r="M20" s="240">
        <v>25857</v>
      </c>
      <c r="N20" s="59">
        <f t="shared" si="6"/>
        <v>25857</v>
      </c>
      <c r="O20" s="244">
        <f t="shared" si="28"/>
        <v>24</v>
      </c>
      <c r="P20" s="244"/>
      <c r="Q20" s="234">
        <v>24</v>
      </c>
      <c r="R20" s="59">
        <f t="shared" si="7"/>
        <v>24</v>
      </c>
      <c r="S20" s="59"/>
      <c r="T20" s="165"/>
      <c r="U20" s="179">
        <f t="shared" si="8"/>
        <v>0</v>
      </c>
      <c r="V20" s="165"/>
      <c r="W20" s="212"/>
      <c r="X20" s="180">
        <f t="shared" si="9"/>
        <v>0</v>
      </c>
      <c r="Y20" s="180"/>
      <c r="Z20" s="165"/>
      <c r="AA20" s="181">
        <f t="shared" si="10"/>
        <v>0</v>
      </c>
      <c r="AB20" s="182" t="e">
        <f t="shared" si="11"/>
        <v>#DIV/0!</v>
      </c>
      <c r="AC20" s="165"/>
      <c r="AD20" s="58">
        <f t="shared" si="12"/>
        <v>0</v>
      </c>
      <c r="AE20" s="60">
        <f t="shared" si="30"/>
        <v>33.506999999999998</v>
      </c>
      <c r="AF20" s="61">
        <v>8.18</v>
      </c>
      <c r="AG20" s="87">
        <v>11100</v>
      </c>
      <c r="AH20" s="62">
        <f t="shared" si="13"/>
        <v>1.9631999999999998</v>
      </c>
      <c r="AI20" s="83">
        <f t="shared" si="14"/>
        <v>21791.519999999997</v>
      </c>
      <c r="AJ20" s="88">
        <f t="shared" si="15"/>
        <v>21791.519999999997</v>
      </c>
      <c r="AK20" s="218">
        <f t="shared" si="26"/>
        <v>0</v>
      </c>
      <c r="AL20" s="219">
        <f t="shared" si="27"/>
        <v>0</v>
      </c>
      <c r="AM20" s="218">
        <f t="shared" si="29"/>
        <v>1.9631999999999998</v>
      </c>
      <c r="AN20" s="200"/>
      <c r="AO20" s="201">
        <f t="shared" si="16"/>
        <v>0</v>
      </c>
      <c r="AP20" s="200"/>
      <c r="AQ20" s="202">
        <f t="shared" si="17"/>
        <v>0</v>
      </c>
      <c r="AR20" s="203"/>
      <c r="AS20" s="160">
        <f t="shared" si="18"/>
        <v>0</v>
      </c>
      <c r="AT20" s="200"/>
      <c r="AU20" s="160">
        <f t="shared" si="19"/>
        <v>0</v>
      </c>
      <c r="AV20" s="203"/>
      <c r="AW20" s="203"/>
      <c r="AX20" s="203"/>
      <c r="AY20" s="203"/>
      <c r="AZ20" s="203"/>
      <c r="BA20" s="203"/>
      <c r="BB20" s="200"/>
      <c r="BC20" s="160">
        <f t="shared" si="20"/>
        <v>0</v>
      </c>
      <c r="BD20" s="160"/>
      <c r="BE20" s="160">
        <f t="shared" si="21"/>
        <v>0</v>
      </c>
      <c r="BF20" s="160"/>
      <c r="BG20" s="33">
        <f t="shared" si="22"/>
        <v>0</v>
      </c>
      <c r="BH20" s="37"/>
      <c r="BI20" s="33">
        <f t="shared" si="23"/>
        <v>0</v>
      </c>
      <c r="BJ20" s="37"/>
      <c r="BK20" s="38">
        <f t="shared" si="24"/>
        <v>0</v>
      </c>
      <c r="BL20" s="128">
        <f t="shared" si="25"/>
        <v>0</v>
      </c>
    </row>
    <row r="21" spans="1:64" s="141" customFormat="1" x14ac:dyDescent="0.2">
      <c r="A21" s="155">
        <v>42322</v>
      </c>
      <c r="B21" s="129">
        <f t="shared" si="0"/>
        <v>42322</v>
      </c>
      <c r="C21" s="129" t="s">
        <v>13</v>
      </c>
      <c r="D21" s="130" t="str">
        <f t="shared" si="1"/>
        <v>сб</v>
      </c>
      <c r="E21" s="131"/>
      <c r="F21" s="131">
        <f t="shared" si="2"/>
        <v>0</v>
      </c>
      <c r="G21" s="131"/>
      <c r="H21" s="131">
        <f t="shared" si="3"/>
        <v>0</v>
      </c>
      <c r="I21" s="132"/>
      <c r="J21" s="131">
        <f t="shared" si="4"/>
        <v>0</v>
      </c>
      <c r="K21" s="132"/>
      <c r="L21" s="131">
        <f t="shared" si="5"/>
        <v>0</v>
      </c>
      <c r="M21" s="241">
        <v>25857</v>
      </c>
      <c r="N21" s="131">
        <f t="shared" si="6"/>
        <v>25857</v>
      </c>
      <c r="O21" s="245">
        <f t="shared" si="28"/>
        <v>0</v>
      </c>
      <c r="P21" s="245"/>
      <c r="Q21" s="235"/>
      <c r="R21" s="131">
        <f t="shared" si="7"/>
        <v>0</v>
      </c>
      <c r="S21" s="131"/>
      <c r="T21" s="162"/>
      <c r="U21" s="167">
        <f t="shared" si="8"/>
        <v>0</v>
      </c>
      <c r="V21" s="162"/>
      <c r="W21" s="209"/>
      <c r="X21" s="168">
        <f t="shared" si="9"/>
        <v>0</v>
      </c>
      <c r="Y21" s="168"/>
      <c r="Z21" s="162"/>
      <c r="AA21" s="169">
        <f t="shared" si="10"/>
        <v>0</v>
      </c>
      <c r="AB21" s="170" t="e">
        <f t="shared" si="11"/>
        <v>#DIV/0!</v>
      </c>
      <c r="AC21" s="162"/>
      <c r="AD21" s="130">
        <f t="shared" si="12"/>
        <v>0</v>
      </c>
      <c r="AE21" s="223">
        <f t="shared" si="30"/>
        <v>33.506999999999998</v>
      </c>
      <c r="AF21" s="135">
        <v>8.18</v>
      </c>
      <c r="AG21" s="136"/>
      <c r="AH21" s="161">
        <f t="shared" si="13"/>
        <v>0</v>
      </c>
      <c r="AI21" s="137">
        <f t="shared" si="14"/>
        <v>0</v>
      </c>
      <c r="AJ21" s="138">
        <f t="shared" si="15"/>
        <v>0</v>
      </c>
      <c r="AK21" s="220">
        <f t="shared" si="26"/>
        <v>0</v>
      </c>
      <c r="AL21" s="138">
        <f t="shared" si="27"/>
        <v>0</v>
      </c>
      <c r="AM21" s="218">
        <f t="shared" si="29"/>
        <v>0</v>
      </c>
      <c r="AN21" s="187"/>
      <c r="AO21" s="188">
        <f t="shared" si="16"/>
        <v>0</v>
      </c>
      <c r="AP21" s="187"/>
      <c r="AQ21" s="189">
        <f t="shared" si="17"/>
        <v>0</v>
      </c>
      <c r="AR21" s="190"/>
      <c r="AS21" s="139">
        <f t="shared" si="18"/>
        <v>0</v>
      </c>
      <c r="AT21" s="187"/>
      <c r="AU21" s="139">
        <f t="shared" si="19"/>
        <v>0</v>
      </c>
      <c r="AV21" s="190"/>
      <c r="AW21" s="190"/>
      <c r="AX21" s="190"/>
      <c r="AY21" s="190"/>
      <c r="AZ21" s="190"/>
      <c r="BA21" s="190"/>
      <c r="BB21" s="187"/>
      <c r="BC21" s="139">
        <f t="shared" si="20"/>
        <v>0</v>
      </c>
      <c r="BD21" s="139"/>
      <c r="BE21" s="139">
        <f t="shared" si="21"/>
        <v>0</v>
      </c>
      <c r="BF21" s="139"/>
      <c r="BG21" s="133">
        <f t="shared" si="22"/>
        <v>0</v>
      </c>
      <c r="BH21" s="140"/>
      <c r="BI21" s="133">
        <f t="shared" si="23"/>
        <v>0</v>
      </c>
      <c r="BJ21" s="140"/>
      <c r="BK21" s="134">
        <f t="shared" si="24"/>
        <v>0</v>
      </c>
      <c r="BL21" s="156">
        <f t="shared" si="25"/>
        <v>0</v>
      </c>
    </row>
    <row r="22" spans="1:64" s="141" customFormat="1" ht="13.5" thickBot="1" x14ac:dyDescent="0.25">
      <c r="A22" s="157">
        <v>42323</v>
      </c>
      <c r="B22" s="142">
        <f t="shared" si="0"/>
        <v>42323</v>
      </c>
      <c r="C22" s="142" t="s">
        <v>14</v>
      </c>
      <c r="D22" s="143" t="str">
        <f t="shared" si="1"/>
        <v>вс</v>
      </c>
      <c r="E22" s="144"/>
      <c r="F22" s="144">
        <f t="shared" si="2"/>
        <v>0</v>
      </c>
      <c r="G22" s="144"/>
      <c r="H22" s="144">
        <f t="shared" si="3"/>
        <v>0</v>
      </c>
      <c r="I22" s="158"/>
      <c r="J22" s="144">
        <f t="shared" si="4"/>
        <v>0</v>
      </c>
      <c r="K22" s="158"/>
      <c r="L22" s="144">
        <f t="shared" si="5"/>
        <v>0</v>
      </c>
      <c r="M22" s="238">
        <v>25857</v>
      </c>
      <c r="N22" s="144">
        <f t="shared" si="6"/>
        <v>25857</v>
      </c>
      <c r="O22" s="243">
        <f t="shared" si="28"/>
        <v>0</v>
      </c>
      <c r="P22" s="243"/>
      <c r="Q22" s="236"/>
      <c r="R22" s="144">
        <f t="shared" si="7"/>
        <v>0</v>
      </c>
      <c r="S22" s="144"/>
      <c r="T22" s="163"/>
      <c r="U22" s="171">
        <f t="shared" si="8"/>
        <v>0</v>
      </c>
      <c r="V22" s="163"/>
      <c r="W22" s="210"/>
      <c r="X22" s="172">
        <f t="shared" si="9"/>
        <v>0</v>
      </c>
      <c r="Y22" s="172"/>
      <c r="Z22" s="163"/>
      <c r="AA22" s="173">
        <f t="shared" si="10"/>
        <v>0</v>
      </c>
      <c r="AB22" s="174" t="e">
        <f t="shared" si="11"/>
        <v>#DIV/0!</v>
      </c>
      <c r="AC22" s="163"/>
      <c r="AD22" s="143">
        <f t="shared" si="12"/>
        <v>0</v>
      </c>
      <c r="AE22" s="224">
        <f t="shared" si="30"/>
        <v>33.506999999999998</v>
      </c>
      <c r="AF22" s="148">
        <v>8.18</v>
      </c>
      <c r="AG22" s="149"/>
      <c r="AH22" s="150">
        <f t="shared" si="13"/>
        <v>0</v>
      </c>
      <c r="AI22" s="151">
        <f t="shared" si="14"/>
        <v>0</v>
      </c>
      <c r="AJ22" s="152">
        <f t="shared" si="15"/>
        <v>0</v>
      </c>
      <c r="AK22" s="216">
        <f t="shared" si="26"/>
        <v>0</v>
      </c>
      <c r="AL22" s="152">
        <f t="shared" si="27"/>
        <v>0</v>
      </c>
      <c r="AM22" s="217">
        <f t="shared" si="29"/>
        <v>0</v>
      </c>
      <c r="AN22" s="191"/>
      <c r="AO22" s="192">
        <f t="shared" si="16"/>
        <v>0</v>
      </c>
      <c r="AP22" s="191"/>
      <c r="AQ22" s="193">
        <f t="shared" si="17"/>
        <v>0</v>
      </c>
      <c r="AR22" s="194"/>
      <c r="AS22" s="153">
        <f t="shared" si="18"/>
        <v>0</v>
      </c>
      <c r="AT22" s="191"/>
      <c r="AU22" s="153">
        <f t="shared" si="19"/>
        <v>0</v>
      </c>
      <c r="AV22" s="194"/>
      <c r="AW22" s="194"/>
      <c r="AX22" s="194"/>
      <c r="AY22" s="194"/>
      <c r="AZ22" s="194"/>
      <c r="BA22" s="194"/>
      <c r="BB22" s="191"/>
      <c r="BC22" s="153">
        <f t="shared" si="20"/>
        <v>0</v>
      </c>
      <c r="BD22" s="153"/>
      <c r="BE22" s="153">
        <f t="shared" si="21"/>
        <v>0</v>
      </c>
      <c r="BF22" s="153"/>
      <c r="BG22" s="145">
        <f t="shared" si="22"/>
        <v>0</v>
      </c>
      <c r="BH22" s="154"/>
      <c r="BI22" s="145">
        <f t="shared" si="23"/>
        <v>0</v>
      </c>
      <c r="BJ22" s="154"/>
      <c r="BK22" s="146">
        <f t="shared" si="24"/>
        <v>0</v>
      </c>
      <c r="BL22" s="159">
        <f t="shared" si="25"/>
        <v>0</v>
      </c>
    </row>
    <row r="23" spans="1:64" x14ac:dyDescent="0.2">
      <c r="A23" s="113">
        <v>42324</v>
      </c>
      <c r="B23" s="114">
        <f t="shared" si="0"/>
        <v>42324</v>
      </c>
      <c r="C23" s="114" t="s">
        <v>8</v>
      </c>
      <c r="D23" s="115" t="str">
        <f t="shared" si="1"/>
        <v>пн</v>
      </c>
      <c r="E23" s="116" t="s">
        <v>64</v>
      </c>
      <c r="F23" s="117" t="str">
        <f t="shared" si="2"/>
        <v>на работе</v>
      </c>
      <c r="G23" s="225" t="s">
        <v>34</v>
      </c>
      <c r="H23" s="117" t="str">
        <f t="shared" si="3"/>
        <v>Минск</v>
      </c>
      <c r="I23" s="227" t="s">
        <v>78</v>
      </c>
      <c r="J23" s="117" t="str">
        <f t="shared" si="4"/>
        <v>7-30</v>
      </c>
      <c r="K23" s="227" t="s">
        <v>79</v>
      </c>
      <c r="L23" s="117" t="str">
        <f t="shared" si="5"/>
        <v>17-00</v>
      </c>
      <c r="M23" s="242">
        <v>25900</v>
      </c>
      <c r="N23" s="117">
        <f t="shared" si="6"/>
        <v>25900</v>
      </c>
      <c r="O23" s="246">
        <f t="shared" si="28"/>
        <v>43</v>
      </c>
      <c r="P23" s="246"/>
      <c r="Q23" s="233">
        <v>43</v>
      </c>
      <c r="R23" s="117">
        <f t="shared" si="7"/>
        <v>43</v>
      </c>
      <c r="S23" s="117"/>
      <c r="T23" s="164"/>
      <c r="U23" s="175">
        <f t="shared" si="8"/>
        <v>0</v>
      </c>
      <c r="V23" s="164"/>
      <c r="W23" s="211"/>
      <c r="X23" s="176">
        <f t="shared" si="9"/>
        <v>0</v>
      </c>
      <c r="Y23" s="176"/>
      <c r="Z23" s="164"/>
      <c r="AA23" s="177">
        <f t="shared" si="10"/>
        <v>0</v>
      </c>
      <c r="AB23" s="178" t="e">
        <f t="shared" si="11"/>
        <v>#DIV/0!</v>
      </c>
      <c r="AC23" s="164"/>
      <c r="AD23" s="119">
        <f t="shared" si="12"/>
        <v>0</v>
      </c>
      <c r="AE23" s="93">
        <f t="shared" si="30"/>
        <v>29.989599999999996</v>
      </c>
      <c r="AF23" s="121">
        <v>8.18</v>
      </c>
      <c r="AG23" s="122">
        <v>11100</v>
      </c>
      <c r="AH23" s="123">
        <f t="shared" si="13"/>
        <v>3.5174000000000003</v>
      </c>
      <c r="AI23" s="124">
        <f t="shared" si="14"/>
        <v>39043.140000000007</v>
      </c>
      <c r="AJ23" s="125">
        <f t="shared" si="15"/>
        <v>39043.140000000007</v>
      </c>
      <c r="AK23" s="221">
        <f t="shared" si="26"/>
        <v>0</v>
      </c>
      <c r="AL23" s="222">
        <f t="shared" si="27"/>
        <v>0</v>
      </c>
      <c r="AM23" s="221">
        <f t="shared" si="29"/>
        <v>3.5174000000000003</v>
      </c>
      <c r="AN23" s="195"/>
      <c r="AO23" s="196">
        <f t="shared" si="16"/>
        <v>0</v>
      </c>
      <c r="AP23" s="195"/>
      <c r="AQ23" s="197">
        <f t="shared" si="17"/>
        <v>0</v>
      </c>
      <c r="AR23" s="198"/>
      <c r="AS23" s="199">
        <f t="shared" si="18"/>
        <v>0</v>
      </c>
      <c r="AT23" s="195"/>
      <c r="AU23" s="199">
        <f t="shared" si="19"/>
        <v>0</v>
      </c>
      <c r="AV23" s="198"/>
      <c r="AW23" s="198"/>
      <c r="AX23" s="198"/>
      <c r="AY23" s="198"/>
      <c r="AZ23" s="198"/>
      <c r="BA23" s="198"/>
      <c r="BB23" s="195"/>
      <c r="BC23" s="199">
        <f t="shared" si="20"/>
        <v>0</v>
      </c>
      <c r="BD23" s="199"/>
      <c r="BE23" s="199">
        <f t="shared" si="21"/>
        <v>0</v>
      </c>
      <c r="BF23" s="199"/>
      <c r="BG23" s="35">
        <f t="shared" si="22"/>
        <v>0</v>
      </c>
      <c r="BH23" s="34"/>
      <c r="BI23" s="35">
        <f t="shared" si="23"/>
        <v>0</v>
      </c>
      <c r="BJ23" s="34"/>
      <c r="BK23" s="36">
        <f t="shared" si="24"/>
        <v>0</v>
      </c>
      <c r="BL23" s="126">
        <f t="shared" si="25"/>
        <v>0</v>
      </c>
    </row>
    <row r="24" spans="1:64" x14ac:dyDescent="0.2">
      <c r="A24" s="127">
        <v>42325</v>
      </c>
      <c r="B24" s="8">
        <f t="shared" si="0"/>
        <v>42325</v>
      </c>
      <c r="C24" s="98" t="s">
        <v>9</v>
      </c>
      <c r="D24" s="97" t="str">
        <f t="shared" si="1"/>
        <v>вт</v>
      </c>
      <c r="E24" s="102" t="s">
        <v>64</v>
      </c>
      <c r="F24" s="59" t="str">
        <f t="shared" si="2"/>
        <v>на работе</v>
      </c>
      <c r="G24" s="226" t="s">
        <v>34</v>
      </c>
      <c r="H24" s="59" t="str">
        <f t="shared" si="3"/>
        <v>Минск</v>
      </c>
      <c r="I24" s="228" t="s">
        <v>78</v>
      </c>
      <c r="J24" s="59" t="str">
        <f t="shared" si="4"/>
        <v>7-30</v>
      </c>
      <c r="K24" s="228" t="s">
        <v>79</v>
      </c>
      <c r="L24" s="59" t="str">
        <f t="shared" si="5"/>
        <v>17-00</v>
      </c>
      <c r="M24" s="240">
        <v>25950</v>
      </c>
      <c r="N24" s="59">
        <f t="shared" si="6"/>
        <v>25950</v>
      </c>
      <c r="O24" s="244">
        <f t="shared" si="28"/>
        <v>50</v>
      </c>
      <c r="P24" s="244"/>
      <c r="Q24" s="234">
        <v>50</v>
      </c>
      <c r="R24" s="59">
        <f t="shared" ref="R24:R68" si="31">IF(AND($A24&gt;=$I$5,$A24&lt;=$AF$5),Q24,"")</f>
        <v>50</v>
      </c>
      <c r="S24" s="59"/>
      <c r="T24" s="165"/>
      <c r="U24" s="179">
        <f t="shared" si="8"/>
        <v>0</v>
      </c>
      <c r="V24" s="165"/>
      <c r="W24" s="212"/>
      <c r="X24" s="180">
        <f t="shared" si="9"/>
        <v>0</v>
      </c>
      <c r="Y24" s="180"/>
      <c r="Z24" s="165"/>
      <c r="AA24" s="181">
        <f t="shared" si="10"/>
        <v>0</v>
      </c>
      <c r="AB24" s="182" t="e">
        <f t="shared" ref="AB24:AB68" si="32">AC24/Z24</f>
        <v>#DIV/0!</v>
      </c>
      <c r="AC24" s="165"/>
      <c r="AD24" s="58">
        <f t="shared" si="12"/>
        <v>0</v>
      </c>
      <c r="AE24" s="60">
        <f t="shared" si="30"/>
        <v>25.899599999999996</v>
      </c>
      <c r="AF24" s="61">
        <v>8.18</v>
      </c>
      <c r="AG24" s="87">
        <v>11100</v>
      </c>
      <c r="AH24" s="62">
        <f t="shared" si="13"/>
        <v>4.09</v>
      </c>
      <c r="AI24" s="83">
        <f t="shared" si="14"/>
        <v>45399</v>
      </c>
      <c r="AJ24" s="88">
        <f t="shared" si="15"/>
        <v>45399</v>
      </c>
      <c r="AK24" s="218">
        <f t="shared" si="26"/>
        <v>0</v>
      </c>
      <c r="AL24" s="219">
        <f t="shared" si="27"/>
        <v>0</v>
      </c>
      <c r="AM24" s="218">
        <f t="shared" si="29"/>
        <v>4.09</v>
      </c>
      <c r="AN24" s="200"/>
      <c r="AO24" s="201">
        <f t="shared" si="16"/>
        <v>0</v>
      </c>
      <c r="AP24" s="200"/>
      <c r="AQ24" s="202">
        <f t="shared" si="17"/>
        <v>0</v>
      </c>
      <c r="AR24" s="203"/>
      <c r="AS24" s="160">
        <f t="shared" si="18"/>
        <v>0</v>
      </c>
      <c r="AT24" s="200"/>
      <c r="AU24" s="160">
        <f t="shared" si="19"/>
        <v>0</v>
      </c>
      <c r="AV24" s="203"/>
      <c r="AW24" s="203"/>
      <c r="AX24" s="203"/>
      <c r="AY24" s="203"/>
      <c r="AZ24" s="203"/>
      <c r="BA24" s="203"/>
      <c r="BB24" s="200"/>
      <c r="BC24" s="160">
        <f t="shared" si="20"/>
        <v>0</v>
      </c>
      <c r="BD24" s="160"/>
      <c r="BE24" s="160">
        <f t="shared" si="21"/>
        <v>0</v>
      </c>
      <c r="BF24" s="160"/>
      <c r="BG24" s="33">
        <f t="shared" si="22"/>
        <v>0</v>
      </c>
      <c r="BH24" s="37"/>
      <c r="BI24" s="33">
        <f t="shared" si="23"/>
        <v>0</v>
      </c>
      <c r="BJ24" s="37"/>
      <c r="BK24" s="38">
        <f t="shared" si="24"/>
        <v>0</v>
      </c>
      <c r="BL24" s="128">
        <f t="shared" si="25"/>
        <v>0</v>
      </c>
    </row>
    <row r="25" spans="1:64" x14ac:dyDescent="0.2">
      <c r="A25" s="127">
        <v>42326</v>
      </c>
      <c r="B25" s="8">
        <f t="shared" si="0"/>
        <v>42326</v>
      </c>
      <c r="C25" s="8" t="s">
        <v>10</v>
      </c>
      <c r="D25" s="97" t="str">
        <f t="shared" si="1"/>
        <v>ср</v>
      </c>
      <c r="E25" s="102" t="s">
        <v>64</v>
      </c>
      <c r="F25" s="59" t="str">
        <f t="shared" si="2"/>
        <v>на работе</v>
      </c>
      <c r="G25" s="226" t="s">
        <v>34</v>
      </c>
      <c r="H25" s="59" t="str">
        <f t="shared" si="3"/>
        <v>Минск</v>
      </c>
      <c r="I25" s="228" t="s">
        <v>78</v>
      </c>
      <c r="J25" s="59" t="str">
        <f t="shared" si="4"/>
        <v>7-30</v>
      </c>
      <c r="K25" s="228" t="s">
        <v>79</v>
      </c>
      <c r="L25" s="59" t="str">
        <f t="shared" si="5"/>
        <v>17-00</v>
      </c>
      <c r="M25" s="240">
        <v>25999</v>
      </c>
      <c r="N25" s="59">
        <f t="shared" si="6"/>
        <v>25999</v>
      </c>
      <c r="O25" s="244">
        <f t="shared" si="28"/>
        <v>49</v>
      </c>
      <c r="P25" s="244"/>
      <c r="Q25" s="234">
        <v>49</v>
      </c>
      <c r="R25" s="59">
        <f t="shared" si="31"/>
        <v>49</v>
      </c>
      <c r="S25" s="59"/>
      <c r="T25" s="165"/>
      <c r="U25" s="179">
        <f t="shared" si="8"/>
        <v>0</v>
      </c>
      <c r="V25" s="165"/>
      <c r="W25" s="212"/>
      <c r="X25" s="180">
        <f t="shared" si="9"/>
        <v>0</v>
      </c>
      <c r="Y25" s="180"/>
      <c r="Z25" s="165"/>
      <c r="AA25" s="181">
        <f t="shared" si="10"/>
        <v>0</v>
      </c>
      <c r="AB25" s="182" t="e">
        <f t="shared" si="32"/>
        <v>#DIV/0!</v>
      </c>
      <c r="AC25" s="165"/>
      <c r="AD25" s="58">
        <f t="shared" si="12"/>
        <v>0</v>
      </c>
      <c r="AE25" s="60">
        <f t="shared" si="30"/>
        <v>21.891399999999997</v>
      </c>
      <c r="AF25" s="61">
        <v>8.18</v>
      </c>
      <c r="AG25" s="87">
        <v>11100</v>
      </c>
      <c r="AH25" s="62">
        <f t="shared" si="13"/>
        <v>4.0081999999999995</v>
      </c>
      <c r="AI25" s="83">
        <f t="shared" si="14"/>
        <v>44491.02</v>
      </c>
      <c r="AJ25" s="88">
        <f t="shared" si="15"/>
        <v>44491.02</v>
      </c>
      <c r="AK25" s="218">
        <f t="shared" si="26"/>
        <v>0</v>
      </c>
      <c r="AL25" s="219">
        <f t="shared" si="27"/>
        <v>0</v>
      </c>
      <c r="AM25" s="218">
        <f t="shared" si="29"/>
        <v>4.0081999999999995</v>
      </c>
      <c r="AN25" s="200"/>
      <c r="AO25" s="201">
        <f t="shared" si="16"/>
        <v>0</v>
      </c>
      <c r="AP25" s="200"/>
      <c r="AQ25" s="202">
        <f t="shared" si="17"/>
        <v>0</v>
      </c>
      <c r="AR25" s="203"/>
      <c r="AS25" s="160">
        <f t="shared" si="18"/>
        <v>0</v>
      </c>
      <c r="AT25" s="200"/>
      <c r="AU25" s="160">
        <f t="shared" si="19"/>
        <v>0</v>
      </c>
      <c r="AV25" s="203"/>
      <c r="AW25" s="203"/>
      <c r="AX25" s="203"/>
      <c r="AY25" s="203"/>
      <c r="AZ25" s="203"/>
      <c r="BA25" s="203"/>
      <c r="BB25" s="200"/>
      <c r="BC25" s="160">
        <f t="shared" si="20"/>
        <v>0</v>
      </c>
      <c r="BD25" s="160"/>
      <c r="BE25" s="160">
        <f t="shared" si="21"/>
        <v>0</v>
      </c>
      <c r="BF25" s="160"/>
      <c r="BG25" s="33">
        <f t="shared" si="22"/>
        <v>0</v>
      </c>
      <c r="BH25" s="37"/>
      <c r="BI25" s="33">
        <f t="shared" si="23"/>
        <v>0</v>
      </c>
      <c r="BJ25" s="37"/>
      <c r="BK25" s="38">
        <f t="shared" si="24"/>
        <v>0</v>
      </c>
      <c r="BL25" s="128">
        <f t="shared" si="25"/>
        <v>0</v>
      </c>
    </row>
    <row r="26" spans="1:64" x14ac:dyDescent="0.2">
      <c r="A26" s="127">
        <v>42327</v>
      </c>
      <c r="B26" s="8">
        <f t="shared" si="0"/>
        <v>42327</v>
      </c>
      <c r="C26" s="8" t="s">
        <v>11</v>
      </c>
      <c r="D26" s="97" t="str">
        <f t="shared" si="1"/>
        <v>чт</v>
      </c>
      <c r="E26" s="102" t="s">
        <v>64</v>
      </c>
      <c r="F26" s="59" t="str">
        <f t="shared" si="2"/>
        <v>на работе</v>
      </c>
      <c r="G26" s="226" t="s">
        <v>34</v>
      </c>
      <c r="H26" s="59" t="str">
        <f t="shared" si="3"/>
        <v>Минск</v>
      </c>
      <c r="I26" s="228" t="s">
        <v>78</v>
      </c>
      <c r="J26" s="59" t="str">
        <f t="shared" si="4"/>
        <v>7-30</v>
      </c>
      <c r="K26" s="228" t="s">
        <v>79</v>
      </c>
      <c r="L26" s="59" t="str">
        <f t="shared" si="5"/>
        <v>17-00</v>
      </c>
      <c r="M26" s="240">
        <v>26050</v>
      </c>
      <c r="N26" s="59">
        <f t="shared" si="6"/>
        <v>26050</v>
      </c>
      <c r="O26" s="244">
        <f t="shared" si="28"/>
        <v>51</v>
      </c>
      <c r="P26" s="244"/>
      <c r="Q26" s="234">
        <v>51</v>
      </c>
      <c r="R26" s="59">
        <f t="shared" si="31"/>
        <v>51</v>
      </c>
      <c r="S26" s="59"/>
      <c r="T26" s="165"/>
      <c r="U26" s="179">
        <f t="shared" si="8"/>
        <v>0</v>
      </c>
      <c r="V26" s="165"/>
      <c r="W26" s="212"/>
      <c r="X26" s="180">
        <f t="shared" si="9"/>
        <v>0</v>
      </c>
      <c r="Y26" s="180"/>
      <c r="Z26" s="165"/>
      <c r="AA26" s="181">
        <f t="shared" si="10"/>
        <v>0</v>
      </c>
      <c r="AB26" s="182" t="e">
        <f t="shared" si="32"/>
        <v>#DIV/0!</v>
      </c>
      <c r="AC26" s="165"/>
      <c r="AD26" s="58">
        <f t="shared" si="12"/>
        <v>0</v>
      </c>
      <c r="AE26" s="60">
        <f t="shared" si="30"/>
        <v>17.719599999999996</v>
      </c>
      <c r="AF26" s="61">
        <v>8.18</v>
      </c>
      <c r="AG26" s="87">
        <v>11100</v>
      </c>
      <c r="AH26" s="62">
        <f t="shared" si="13"/>
        <v>4.1718000000000002</v>
      </c>
      <c r="AI26" s="83">
        <f t="shared" si="14"/>
        <v>46306.98</v>
      </c>
      <c r="AJ26" s="88">
        <f t="shared" si="15"/>
        <v>46306.98</v>
      </c>
      <c r="AK26" s="218">
        <f t="shared" si="26"/>
        <v>0</v>
      </c>
      <c r="AL26" s="219">
        <f t="shared" si="27"/>
        <v>0</v>
      </c>
      <c r="AM26" s="218">
        <f t="shared" si="29"/>
        <v>4.1718000000000002</v>
      </c>
      <c r="AN26" s="200"/>
      <c r="AO26" s="201">
        <f t="shared" si="16"/>
        <v>0</v>
      </c>
      <c r="AP26" s="200"/>
      <c r="AQ26" s="202">
        <f t="shared" si="17"/>
        <v>0</v>
      </c>
      <c r="AR26" s="203"/>
      <c r="AS26" s="160">
        <f t="shared" si="18"/>
        <v>0</v>
      </c>
      <c r="AT26" s="200"/>
      <c r="AU26" s="160">
        <f t="shared" si="19"/>
        <v>0</v>
      </c>
      <c r="AV26" s="203"/>
      <c r="AW26" s="203"/>
      <c r="AX26" s="203"/>
      <c r="AY26" s="203"/>
      <c r="AZ26" s="203"/>
      <c r="BA26" s="203"/>
      <c r="BB26" s="200"/>
      <c r="BC26" s="160">
        <f t="shared" si="20"/>
        <v>0</v>
      </c>
      <c r="BD26" s="160"/>
      <c r="BE26" s="160">
        <f t="shared" si="21"/>
        <v>0</v>
      </c>
      <c r="BF26" s="160"/>
      <c r="BG26" s="33">
        <f t="shared" si="22"/>
        <v>0</v>
      </c>
      <c r="BH26" s="37"/>
      <c r="BI26" s="33">
        <f t="shared" si="23"/>
        <v>0</v>
      </c>
      <c r="BJ26" s="37"/>
      <c r="BK26" s="38">
        <f t="shared" si="24"/>
        <v>0</v>
      </c>
      <c r="BL26" s="128">
        <f t="shared" si="25"/>
        <v>0</v>
      </c>
    </row>
    <row r="27" spans="1:64" x14ac:dyDescent="0.2">
      <c r="A27" s="127">
        <v>42328</v>
      </c>
      <c r="B27" s="8">
        <f t="shared" si="0"/>
        <v>42328</v>
      </c>
      <c r="C27" s="8" t="s">
        <v>12</v>
      </c>
      <c r="D27" s="97" t="str">
        <f t="shared" si="1"/>
        <v>пт</v>
      </c>
      <c r="E27" s="102" t="s">
        <v>64</v>
      </c>
      <c r="F27" s="59" t="str">
        <f t="shared" si="2"/>
        <v>на работе</v>
      </c>
      <c r="G27" s="226" t="s">
        <v>34</v>
      </c>
      <c r="H27" s="59" t="str">
        <f t="shared" si="3"/>
        <v>Минск</v>
      </c>
      <c r="I27" s="228" t="s">
        <v>78</v>
      </c>
      <c r="J27" s="59" t="str">
        <f t="shared" si="4"/>
        <v>7-30</v>
      </c>
      <c r="K27" s="228" t="s">
        <v>79</v>
      </c>
      <c r="L27" s="59" t="str">
        <f t="shared" si="5"/>
        <v>17-00</v>
      </c>
      <c r="M27" s="240">
        <v>26100</v>
      </c>
      <c r="N27" s="59">
        <f t="shared" si="6"/>
        <v>26100</v>
      </c>
      <c r="O27" s="244">
        <f t="shared" si="28"/>
        <v>50</v>
      </c>
      <c r="P27" s="244"/>
      <c r="Q27" s="234">
        <v>50</v>
      </c>
      <c r="R27" s="59">
        <f t="shared" si="31"/>
        <v>50</v>
      </c>
      <c r="S27" s="59"/>
      <c r="T27" s="165"/>
      <c r="U27" s="179">
        <f t="shared" si="8"/>
        <v>0</v>
      </c>
      <c r="V27" s="165"/>
      <c r="W27" s="212"/>
      <c r="X27" s="180">
        <f t="shared" si="9"/>
        <v>0</v>
      </c>
      <c r="Y27" s="180"/>
      <c r="Z27" s="165"/>
      <c r="AA27" s="181">
        <f t="shared" si="10"/>
        <v>0</v>
      </c>
      <c r="AB27" s="182" t="e">
        <f t="shared" si="32"/>
        <v>#DIV/0!</v>
      </c>
      <c r="AC27" s="165"/>
      <c r="AD27" s="58">
        <f t="shared" si="12"/>
        <v>0</v>
      </c>
      <c r="AE27" s="60">
        <f t="shared" si="30"/>
        <v>13.629599999999996</v>
      </c>
      <c r="AF27" s="61">
        <v>8.18</v>
      </c>
      <c r="AG27" s="87">
        <v>11100</v>
      </c>
      <c r="AH27" s="62">
        <f t="shared" si="13"/>
        <v>4.09</v>
      </c>
      <c r="AI27" s="83">
        <f t="shared" si="14"/>
        <v>45399</v>
      </c>
      <c r="AJ27" s="88">
        <f t="shared" si="15"/>
        <v>45399</v>
      </c>
      <c r="AK27" s="218">
        <f t="shared" si="26"/>
        <v>0</v>
      </c>
      <c r="AL27" s="219">
        <f t="shared" si="27"/>
        <v>0</v>
      </c>
      <c r="AM27" s="218">
        <f t="shared" si="29"/>
        <v>4.09</v>
      </c>
      <c r="AN27" s="200"/>
      <c r="AO27" s="201">
        <f t="shared" si="16"/>
        <v>0</v>
      </c>
      <c r="AP27" s="200"/>
      <c r="AQ27" s="202">
        <f t="shared" si="17"/>
        <v>0</v>
      </c>
      <c r="AR27" s="203"/>
      <c r="AS27" s="160">
        <f t="shared" si="18"/>
        <v>0</v>
      </c>
      <c r="AT27" s="200"/>
      <c r="AU27" s="160">
        <f t="shared" si="19"/>
        <v>0</v>
      </c>
      <c r="AV27" s="203"/>
      <c r="AW27" s="203"/>
      <c r="AX27" s="203"/>
      <c r="AY27" s="203"/>
      <c r="AZ27" s="203"/>
      <c r="BA27" s="203"/>
      <c r="BB27" s="200"/>
      <c r="BC27" s="160">
        <f t="shared" si="20"/>
        <v>0</v>
      </c>
      <c r="BD27" s="160"/>
      <c r="BE27" s="160">
        <f t="shared" si="21"/>
        <v>0</v>
      </c>
      <c r="BF27" s="160"/>
      <c r="BG27" s="33">
        <f t="shared" si="22"/>
        <v>0</v>
      </c>
      <c r="BH27" s="37"/>
      <c r="BI27" s="33">
        <f t="shared" si="23"/>
        <v>0</v>
      </c>
      <c r="BJ27" s="37"/>
      <c r="BK27" s="38">
        <f t="shared" si="24"/>
        <v>0</v>
      </c>
      <c r="BL27" s="128">
        <f t="shared" si="25"/>
        <v>0</v>
      </c>
    </row>
    <row r="28" spans="1:64" s="141" customFormat="1" x14ac:dyDescent="0.2">
      <c r="A28" s="155">
        <v>42329</v>
      </c>
      <c r="B28" s="129">
        <f t="shared" si="0"/>
        <v>42329</v>
      </c>
      <c r="C28" s="129" t="s">
        <v>13</v>
      </c>
      <c r="D28" s="130" t="str">
        <f t="shared" si="1"/>
        <v>сб</v>
      </c>
      <c r="E28" s="131"/>
      <c r="F28" s="131">
        <f t="shared" si="2"/>
        <v>0</v>
      </c>
      <c r="G28" s="131"/>
      <c r="H28" s="131">
        <f t="shared" si="3"/>
        <v>0</v>
      </c>
      <c r="I28" s="132"/>
      <c r="J28" s="131">
        <f t="shared" si="4"/>
        <v>0</v>
      </c>
      <c r="K28" s="132"/>
      <c r="L28" s="131">
        <f t="shared" si="5"/>
        <v>0</v>
      </c>
      <c r="M28" s="241">
        <v>26100</v>
      </c>
      <c r="N28" s="131">
        <f t="shared" si="6"/>
        <v>26100</v>
      </c>
      <c r="O28" s="245">
        <f t="shared" si="28"/>
        <v>0</v>
      </c>
      <c r="P28" s="245"/>
      <c r="Q28" s="235"/>
      <c r="R28" s="131">
        <f t="shared" si="31"/>
        <v>0</v>
      </c>
      <c r="S28" s="131"/>
      <c r="T28" s="162"/>
      <c r="U28" s="167">
        <f t="shared" si="8"/>
        <v>0</v>
      </c>
      <c r="V28" s="162"/>
      <c r="W28" s="209"/>
      <c r="X28" s="168">
        <f t="shared" si="9"/>
        <v>0</v>
      </c>
      <c r="Y28" s="168"/>
      <c r="Z28" s="162"/>
      <c r="AA28" s="169">
        <f t="shared" si="10"/>
        <v>0</v>
      </c>
      <c r="AB28" s="170" t="e">
        <f t="shared" si="32"/>
        <v>#DIV/0!</v>
      </c>
      <c r="AC28" s="162"/>
      <c r="AD28" s="130">
        <f t="shared" si="12"/>
        <v>0</v>
      </c>
      <c r="AE28" s="223">
        <f t="shared" si="30"/>
        <v>13.629599999999996</v>
      </c>
      <c r="AF28" s="135">
        <v>8.18</v>
      </c>
      <c r="AG28" s="136"/>
      <c r="AH28" s="161">
        <f t="shared" si="13"/>
        <v>0</v>
      </c>
      <c r="AI28" s="137">
        <f t="shared" si="14"/>
        <v>0</v>
      </c>
      <c r="AJ28" s="138">
        <f t="shared" si="15"/>
        <v>0</v>
      </c>
      <c r="AK28" s="220">
        <f t="shared" si="26"/>
        <v>0</v>
      </c>
      <c r="AL28" s="138">
        <f t="shared" si="27"/>
        <v>0</v>
      </c>
      <c r="AM28" s="218">
        <f t="shared" si="29"/>
        <v>0</v>
      </c>
      <c r="AN28" s="187"/>
      <c r="AO28" s="188">
        <f t="shared" si="16"/>
        <v>0</v>
      </c>
      <c r="AP28" s="187"/>
      <c r="AQ28" s="189">
        <f t="shared" si="17"/>
        <v>0</v>
      </c>
      <c r="AR28" s="190"/>
      <c r="AS28" s="139">
        <f t="shared" si="18"/>
        <v>0</v>
      </c>
      <c r="AT28" s="187"/>
      <c r="AU28" s="139">
        <f t="shared" si="19"/>
        <v>0</v>
      </c>
      <c r="AV28" s="190"/>
      <c r="AW28" s="190"/>
      <c r="AX28" s="190"/>
      <c r="AY28" s="190"/>
      <c r="AZ28" s="190"/>
      <c r="BA28" s="190"/>
      <c r="BB28" s="187"/>
      <c r="BC28" s="139">
        <f t="shared" si="20"/>
        <v>0</v>
      </c>
      <c r="BD28" s="139"/>
      <c r="BE28" s="139">
        <f t="shared" si="21"/>
        <v>0</v>
      </c>
      <c r="BF28" s="139"/>
      <c r="BG28" s="133">
        <f t="shared" si="22"/>
        <v>0</v>
      </c>
      <c r="BH28" s="140"/>
      <c r="BI28" s="133">
        <f t="shared" si="23"/>
        <v>0</v>
      </c>
      <c r="BJ28" s="140"/>
      <c r="BK28" s="134">
        <f t="shared" si="24"/>
        <v>0</v>
      </c>
      <c r="BL28" s="156">
        <f t="shared" si="25"/>
        <v>0</v>
      </c>
    </row>
    <row r="29" spans="1:64" s="141" customFormat="1" ht="13.5" thickBot="1" x14ac:dyDescent="0.25">
      <c r="A29" s="157">
        <v>42330</v>
      </c>
      <c r="B29" s="142">
        <f t="shared" si="0"/>
        <v>42330</v>
      </c>
      <c r="C29" s="142" t="s">
        <v>14</v>
      </c>
      <c r="D29" s="143" t="str">
        <f t="shared" si="1"/>
        <v>вс</v>
      </c>
      <c r="E29" s="144"/>
      <c r="F29" s="144">
        <f t="shared" si="2"/>
        <v>0</v>
      </c>
      <c r="G29" s="144"/>
      <c r="H29" s="144">
        <f t="shared" si="3"/>
        <v>0</v>
      </c>
      <c r="I29" s="158"/>
      <c r="J29" s="144">
        <f t="shared" si="4"/>
        <v>0</v>
      </c>
      <c r="K29" s="158"/>
      <c r="L29" s="144">
        <f t="shared" si="5"/>
        <v>0</v>
      </c>
      <c r="M29" s="238">
        <v>26100</v>
      </c>
      <c r="N29" s="144">
        <f t="shared" si="6"/>
        <v>26100</v>
      </c>
      <c r="O29" s="243">
        <f t="shared" si="28"/>
        <v>0</v>
      </c>
      <c r="P29" s="243"/>
      <c r="Q29" s="236"/>
      <c r="R29" s="144">
        <f t="shared" si="31"/>
        <v>0</v>
      </c>
      <c r="S29" s="144"/>
      <c r="T29" s="163"/>
      <c r="U29" s="171">
        <f t="shared" si="8"/>
        <v>0</v>
      </c>
      <c r="V29" s="163"/>
      <c r="W29" s="210"/>
      <c r="X29" s="172">
        <f t="shared" si="9"/>
        <v>0</v>
      </c>
      <c r="Y29" s="172"/>
      <c r="Z29" s="163"/>
      <c r="AA29" s="173">
        <f t="shared" si="10"/>
        <v>0</v>
      </c>
      <c r="AB29" s="174" t="e">
        <f t="shared" si="32"/>
        <v>#DIV/0!</v>
      </c>
      <c r="AC29" s="163"/>
      <c r="AD29" s="143">
        <f t="shared" si="12"/>
        <v>0</v>
      </c>
      <c r="AE29" s="224">
        <f t="shared" si="30"/>
        <v>13.629599999999996</v>
      </c>
      <c r="AF29" s="148">
        <v>8.18</v>
      </c>
      <c r="AG29" s="149"/>
      <c r="AH29" s="150">
        <f t="shared" si="13"/>
        <v>0</v>
      </c>
      <c r="AI29" s="151">
        <f t="shared" si="14"/>
        <v>0</v>
      </c>
      <c r="AJ29" s="152">
        <f t="shared" si="15"/>
        <v>0</v>
      </c>
      <c r="AK29" s="216">
        <f t="shared" si="26"/>
        <v>0</v>
      </c>
      <c r="AL29" s="152">
        <f t="shared" si="27"/>
        <v>0</v>
      </c>
      <c r="AM29" s="217">
        <f t="shared" si="29"/>
        <v>0</v>
      </c>
      <c r="AN29" s="191"/>
      <c r="AO29" s="192">
        <f t="shared" si="16"/>
        <v>0</v>
      </c>
      <c r="AP29" s="191"/>
      <c r="AQ29" s="193">
        <f t="shared" si="17"/>
        <v>0</v>
      </c>
      <c r="AR29" s="194"/>
      <c r="AS29" s="153">
        <f t="shared" si="18"/>
        <v>0</v>
      </c>
      <c r="AT29" s="191"/>
      <c r="AU29" s="153">
        <f t="shared" si="19"/>
        <v>0</v>
      </c>
      <c r="AV29" s="194"/>
      <c r="AW29" s="194"/>
      <c r="AX29" s="194"/>
      <c r="AY29" s="194"/>
      <c r="AZ29" s="194"/>
      <c r="BA29" s="194"/>
      <c r="BB29" s="191"/>
      <c r="BC29" s="153">
        <f t="shared" si="20"/>
        <v>0</v>
      </c>
      <c r="BD29" s="153"/>
      <c r="BE29" s="153">
        <f t="shared" si="21"/>
        <v>0</v>
      </c>
      <c r="BF29" s="153"/>
      <c r="BG29" s="145">
        <f t="shared" si="22"/>
        <v>0</v>
      </c>
      <c r="BH29" s="154"/>
      <c r="BI29" s="145">
        <f t="shared" si="23"/>
        <v>0</v>
      </c>
      <c r="BJ29" s="154"/>
      <c r="BK29" s="146">
        <f t="shared" si="24"/>
        <v>0</v>
      </c>
      <c r="BL29" s="159">
        <f t="shared" si="25"/>
        <v>0</v>
      </c>
    </row>
    <row r="30" spans="1:64" x14ac:dyDescent="0.2">
      <c r="A30" s="113">
        <v>42331</v>
      </c>
      <c r="B30" s="114">
        <f t="shared" si="0"/>
        <v>42331</v>
      </c>
      <c r="C30" s="114" t="s">
        <v>8</v>
      </c>
      <c r="D30" s="115" t="str">
        <f t="shared" si="1"/>
        <v>пн</v>
      </c>
      <c r="E30" s="116" t="s">
        <v>64</v>
      </c>
      <c r="F30" s="117" t="str">
        <f t="shared" si="2"/>
        <v>на работе</v>
      </c>
      <c r="G30" s="225" t="s">
        <v>34</v>
      </c>
      <c r="H30" s="117" t="str">
        <f t="shared" si="3"/>
        <v>Минск</v>
      </c>
      <c r="I30" s="227" t="s">
        <v>78</v>
      </c>
      <c r="J30" s="117" t="str">
        <f t="shared" si="4"/>
        <v>7-30</v>
      </c>
      <c r="K30" s="227" t="s">
        <v>79</v>
      </c>
      <c r="L30" s="117" t="str">
        <f t="shared" si="5"/>
        <v>17-00</v>
      </c>
      <c r="M30" s="242">
        <v>26150</v>
      </c>
      <c r="N30" s="117">
        <f t="shared" si="6"/>
        <v>26150</v>
      </c>
      <c r="O30" s="246">
        <f t="shared" si="28"/>
        <v>50</v>
      </c>
      <c r="P30" s="246"/>
      <c r="Q30" s="233">
        <v>50</v>
      </c>
      <c r="R30" s="117">
        <f t="shared" si="31"/>
        <v>50</v>
      </c>
      <c r="S30" s="117"/>
      <c r="T30" s="164"/>
      <c r="U30" s="175">
        <f t="shared" si="8"/>
        <v>0</v>
      </c>
      <c r="V30" s="164"/>
      <c r="W30" s="211"/>
      <c r="X30" s="176">
        <f t="shared" si="9"/>
        <v>0</v>
      </c>
      <c r="Y30" s="176"/>
      <c r="Z30" s="164"/>
      <c r="AA30" s="177">
        <f t="shared" si="10"/>
        <v>0</v>
      </c>
      <c r="AB30" s="178" t="e">
        <f t="shared" si="32"/>
        <v>#DIV/0!</v>
      </c>
      <c r="AC30" s="164"/>
      <c r="AD30" s="119">
        <f t="shared" si="12"/>
        <v>0</v>
      </c>
      <c r="AE30" s="93">
        <f t="shared" si="30"/>
        <v>9.5395999999999965</v>
      </c>
      <c r="AF30" s="121">
        <v>8.18</v>
      </c>
      <c r="AG30" s="122">
        <v>11100</v>
      </c>
      <c r="AH30" s="123">
        <f t="shared" si="13"/>
        <v>4.09</v>
      </c>
      <c r="AI30" s="124">
        <f t="shared" si="14"/>
        <v>45399</v>
      </c>
      <c r="AJ30" s="125">
        <f t="shared" si="15"/>
        <v>45399</v>
      </c>
      <c r="AK30" s="221">
        <f t="shared" si="26"/>
        <v>0</v>
      </c>
      <c r="AL30" s="222">
        <f t="shared" si="27"/>
        <v>0</v>
      </c>
      <c r="AM30" s="221">
        <f t="shared" si="29"/>
        <v>4.09</v>
      </c>
      <c r="AN30" s="195"/>
      <c r="AO30" s="196">
        <f t="shared" si="16"/>
        <v>0</v>
      </c>
      <c r="AP30" s="195"/>
      <c r="AQ30" s="197">
        <f t="shared" si="17"/>
        <v>0</v>
      </c>
      <c r="AR30" s="198"/>
      <c r="AS30" s="199">
        <f t="shared" si="18"/>
        <v>0</v>
      </c>
      <c r="AT30" s="195"/>
      <c r="AU30" s="199">
        <f t="shared" si="19"/>
        <v>0</v>
      </c>
      <c r="AV30" s="198"/>
      <c r="AW30" s="198"/>
      <c r="AX30" s="198"/>
      <c r="AY30" s="198"/>
      <c r="AZ30" s="198"/>
      <c r="BA30" s="198"/>
      <c r="BB30" s="195"/>
      <c r="BC30" s="199">
        <f t="shared" si="20"/>
        <v>0</v>
      </c>
      <c r="BD30" s="199"/>
      <c r="BE30" s="199">
        <f t="shared" si="21"/>
        <v>0</v>
      </c>
      <c r="BF30" s="199"/>
      <c r="BG30" s="35">
        <f t="shared" si="22"/>
        <v>0</v>
      </c>
      <c r="BH30" s="34"/>
      <c r="BI30" s="35">
        <f t="shared" si="23"/>
        <v>0</v>
      </c>
      <c r="BJ30" s="34"/>
      <c r="BK30" s="36">
        <f t="shared" si="24"/>
        <v>0</v>
      </c>
      <c r="BL30" s="126">
        <f t="shared" si="25"/>
        <v>0</v>
      </c>
    </row>
    <row r="31" spans="1:64" x14ac:dyDescent="0.2">
      <c r="A31" s="127">
        <v>42332</v>
      </c>
      <c r="B31" s="8">
        <f t="shared" si="0"/>
        <v>42332</v>
      </c>
      <c r="C31" s="98" t="s">
        <v>9</v>
      </c>
      <c r="D31" s="97" t="str">
        <f t="shared" si="1"/>
        <v>вт</v>
      </c>
      <c r="E31" s="102" t="s">
        <v>64</v>
      </c>
      <c r="F31" s="59" t="str">
        <f t="shared" si="2"/>
        <v>на работе</v>
      </c>
      <c r="G31" s="226" t="s">
        <v>34</v>
      </c>
      <c r="H31" s="59" t="str">
        <f t="shared" si="3"/>
        <v>Минск</v>
      </c>
      <c r="I31" s="228" t="s">
        <v>78</v>
      </c>
      <c r="J31" s="59" t="str">
        <f t="shared" si="4"/>
        <v>7-30</v>
      </c>
      <c r="K31" s="228" t="s">
        <v>79</v>
      </c>
      <c r="L31" s="59" t="str">
        <f t="shared" si="5"/>
        <v>17-00</v>
      </c>
      <c r="M31" s="240">
        <v>26200</v>
      </c>
      <c r="N31" s="59">
        <f t="shared" si="6"/>
        <v>26200</v>
      </c>
      <c r="O31" s="244">
        <f t="shared" si="28"/>
        <v>50</v>
      </c>
      <c r="P31" s="244"/>
      <c r="Q31" s="234">
        <v>50</v>
      </c>
      <c r="R31" s="59">
        <f t="shared" si="31"/>
        <v>50</v>
      </c>
      <c r="S31" s="59"/>
      <c r="T31" s="165"/>
      <c r="U31" s="179">
        <f t="shared" si="8"/>
        <v>0</v>
      </c>
      <c r="V31" s="165"/>
      <c r="W31" s="212">
        <v>101111</v>
      </c>
      <c r="X31" s="180">
        <f t="shared" si="9"/>
        <v>101111</v>
      </c>
      <c r="Y31" s="180"/>
      <c r="Z31" s="165">
        <v>30</v>
      </c>
      <c r="AA31" s="181">
        <f t="shared" si="10"/>
        <v>30</v>
      </c>
      <c r="AB31" s="182">
        <f t="shared" si="32"/>
        <v>11100</v>
      </c>
      <c r="AC31" s="165">
        <v>333000</v>
      </c>
      <c r="AD31" s="58">
        <f t="shared" si="12"/>
        <v>333000</v>
      </c>
      <c r="AE31" s="60">
        <f t="shared" si="30"/>
        <v>35.449599999999997</v>
      </c>
      <c r="AF31" s="61">
        <v>8.18</v>
      </c>
      <c r="AG31" s="87">
        <v>11100</v>
      </c>
      <c r="AH31" s="62">
        <f t="shared" si="13"/>
        <v>4.09</v>
      </c>
      <c r="AI31" s="83">
        <f t="shared" si="14"/>
        <v>45399</v>
      </c>
      <c r="AJ31" s="88">
        <f t="shared" si="15"/>
        <v>45399</v>
      </c>
      <c r="AK31" s="218">
        <f t="shared" si="26"/>
        <v>0</v>
      </c>
      <c r="AL31" s="219">
        <f t="shared" si="27"/>
        <v>0</v>
      </c>
      <c r="AM31" s="218">
        <f t="shared" si="29"/>
        <v>4.09</v>
      </c>
      <c r="AN31" s="200"/>
      <c r="AO31" s="201">
        <f t="shared" si="16"/>
        <v>0</v>
      </c>
      <c r="AP31" s="200"/>
      <c r="AQ31" s="202">
        <f t="shared" si="17"/>
        <v>0</v>
      </c>
      <c r="AR31" s="203"/>
      <c r="AS31" s="160">
        <f t="shared" si="18"/>
        <v>0</v>
      </c>
      <c r="AT31" s="200"/>
      <c r="AU31" s="160">
        <f t="shared" si="19"/>
        <v>0</v>
      </c>
      <c r="AV31" s="203"/>
      <c r="AW31" s="203"/>
      <c r="AX31" s="203"/>
      <c r="AY31" s="203"/>
      <c r="AZ31" s="203"/>
      <c r="BA31" s="203"/>
      <c r="BB31" s="200"/>
      <c r="BC31" s="160">
        <f t="shared" si="20"/>
        <v>0</v>
      </c>
      <c r="BD31" s="160"/>
      <c r="BE31" s="160">
        <f t="shared" si="21"/>
        <v>0</v>
      </c>
      <c r="BF31" s="160"/>
      <c r="BG31" s="33">
        <f t="shared" si="22"/>
        <v>0</v>
      </c>
      <c r="BH31" s="37"/>
      <c r="BI31" s="33">
        <f t="shared" si="23"/>
        <v>0</v>
      </c>
      <c r="BJ31" s="37"/>
      <c r="BK31" s="38">
        <f t="shared" si="24"/>
        <v>0</v>
      </c>
      <c r="BL31" s="128">
        <f t="shared" si="25"/>
        <v>434111</v>
      </c>
    </row>
    <row r="32" spans="1:64" x14ac:dyDescent="0.2">
      <c r="A32" s="127">
        <v>42333</v>
      </c>
      <c r="B32" s="8">
        <f t="shared" si="0"/>
        <v>42333</v>
      </c>
      <c r="C32" s="8" t="s">
        <v>10</v>
      </c>
      <c r="D32" s="97" t="str">
        <f t="shared" si="1"/>
        <v>ср</v>
      </c>
      <c r="E32" s="102" t="s">
        <v>64</v>
      </c>
      <c r="F32" s="59" t="str">
        <f t="shared" si="2"/>
        <v>на работе</v>
      </c>
      <c r="G32" s="226" t="s">
        <v>34</v>
      </c>
      <c r="H32" s="59" t="str">
        <f t="shared" si="3"/>
        <v>Минск</v>
      </c>
      <c r="I32" s="228" t="s">
        <v>78</v>
      </c>
      <c r="J32" s="59" t="str">
        <f t="shared" si="4"/>
        <v>7-30</v>
      </c>
      <c r="K32" s="228" t="s">
        <v>79</v>
      </c>
      <c r="L32" s="59" t="str">
        <f t="shared" si="5"/>
        <v>17-00</v>
      </c>
      <c r="M32" s="240">
        <v>26260</v>
      </c>
      <c r="N32" s="59">
        <f t="shared" si="6"/>
        <v>26260</v>
      </c>
      <c r="O32" s="244">
        <f t="shared" si="28"/>
        <v>60</v>
      </c>
      <c r="P32" s="244"/>
      <c r="Q32" s="234">
        <v>60</v>
      </c>
      <c r="R32" s="59">
        <f t="shared" si="31"/>
        <v>60</v>
      </c>
      <c r="S32" s="59"/>
      <c r="T32" s="165"/>
      <c r="U32" s="179">
        <f t="shared" si="8"/>
        <v>0</v>
      </c>
      <c r="V32" s="165"/>
      <c r="W32" s="212"/>
      <c r="X32" s="180">
        <f t="shared" si="9"/>
        <v>0</v>
      </c>
      <c r="Y32" s="180"/>
      <c r="Z32" s="165"/>
      <c r="AA32" s="181">
        <f t="shared" si="10"/>
        <v>0</v>
      </c>
      <c r="AB32" s="182" t="e">
        <f t="shared" si="32"/>
        <v>#DIV/0!</v>
      </c>
      <c r="AC32" s="165"/>
      <c r="AD32" s="58">
        <f t="shared" si="12"/>
        <v>0</v>
      </c>
      <c r="AE32" s="60">
        <f t="shared" si="30"/>
        <v>30.541599999999995</v>
      </c>
      <c r="AF32" s="61">
        <v>8.18</v>
      </c>
      <c r="AG32" s="87">
        <v>11100</v>
      </c>
      <c r="AH32" s="62">
        <f t="shared" si="13"/>
        <v>4.9079999999999995</v>
      </c>
      <c r="AI32" s="83">
        <f t="shared" si="14"/>
        <v>54478.799999999996</v>
      </c>
      <c r="AJ32" s="88">
        <f t="shared" si="15"/>
        <v>54478.799999999996</v>
      </c>
      <c r="AK32" s="218">
        <f t="shared" si="26"/>
        <v>0</v>
      </c>
      <c r="AL32" s="219">
        <f t="shared" si="27"/>
        <v>0</v>
      </c>
      <c r="AM32" s="218">
        <f t="shared" si="29"/>
        <v>4.9079999999999995</v>
      </c>
      <c r="AN32" s="200"/>
      <c r="AO32" s="201">
        <f t="shared" si="16"/>
        <v>0</v>
      </c>
      <c r="AP32" s="200"/>
      <c r="AQ32" s="202">
        <f t="shared" si="17"/>
        <v>0</v>
      </c>
      <c r="AR32" s="203"/>
      <c r="AS32" s="160">
        <f t="shared" si="18"/>
        <v>0</v>
      </c>
      <c r="AT32" s="200"/>
      <c r="AU32" s="160">
        <f t="shared" si="19"/>
        <v>0</v>
      </c>
      <c r="AV32" s="203"/>
      <c r="AW32" s="203"/>
      <c r="AX32" s="203"/>
      <c r="AY32" s="203"/>
      <c r="AZ32" s="203"/>
      <c r="BA32" s="203"/>
      <c r="BB32" s="200"/>
      <c r="BC32" s="160">
        <f t="shared" si="20"/>
        <v>0</v>
      </c>
      <c r="BD32" s="160"/>
      <c r="BE32" s="160">
        <f t="shared" si="21"/>
        <v>0</v>
      </c>
      <c r="BF32" s="160"/>
      <c r="BG32" s="33">
        <f t="shared" si="22"/>
        <v>0</v>
      </c>
      <c r="BH32" s="37"/>
      <c r="BI32" s="33">
        <f t="shared" si="23"/>
        <v>0</v>
      </c>
      <c r="BJ32" s="37"/>
      <c r="BK32" s="38">
        <f t="shared" si="24"/>
        <v>0</v>
      </c>
      <c r="BL32" s="128">
        <f t="shared" si="25"/>
        <v>0</v>
      </c>
    </row>
    <row r="33" spans="1:64" x14ac:dyDescent="0.2">
      <c r="A33" s="127">
        <v>42334</v>
      </c>
      <c r="B33" s="8">
        <f t="shared" si="0"/>
        <v>42334</v>
      </c>
      <c r="C33" s="8" t="s">
        <v>11</v>
      </c>
      <c r="D33" s="97" t="str">
        <f t="shared" si="1"/>
        <v>чт</v>
      </c>
      <c r="E33" s="102" t="s">
        <v>64</v>
      </c>
      <c r="F33" s="59" t="str">
        <f t="shared" si="2"/>
        <v>на работе</v>
      </c>
      <c r="G33" s="226" t="s">
        <v>34</v>
      </c>
      <c r="H33" s="59" t="str">
        <f t="shared" si="3"/>
        <v>Минск</v>
      </c>
      <c r="I33" s="228" t="s">
        <v>78</v>
      </c>
      <c r="J33" s="59" t="str">
        <f t="shared" si="4"/>
        <v>7-30</v>
      </c>
      <c r="K33" s="228" t="s">
        <v>79</v>
      </c>
      <c r="L33" s="59" t="str">
        <f t="shared" si="5"/>
        <v>17-00</v>
      </c>
      <c r="M33" s="240">
        <v>26299</v>
      </c>
      <c r="N33" s="59">
        <f t="shared" si="6"/>
        <v>26299</v>
      </c>
      <c r="O33" s="244">
        <f t="shared" si="28"/>
        <v>39</v>
      </c>
      <c r="P33" s="244"/>
      <c r="Q33" s="234">
        <v>39</v>
      </c>
      <c r="R33" s="59">
        <f t="shared" si="31"/>
        <v>39</v>
      </c>
      <c r="S33" s="59"/>
      <c r="T33" s="165"/>
      <c r="U33" s="179">
        <f t="shared" si="8"/>
        <v>0</v>
      </c>
      <c r="V33" s="165"/>
      <c r="W33" s="212"/>
      <c r="X33" s="180">
        <f t="shared" si="9"/>
        <v>0</v>
      </c>
      <c r="Y33" s="180"/>
      <c r="Z33" s="165"/>
      <c r="AA33" s="181">
        <f t="shared" si="10"/>
        <v>0</v>
      </c>
      <c r="AB33" s="182" t="e">
        <f t="shared" si="32"/>
        <v>#DIV/0!</v>
      </c>
      <c r="AC33" s="165"/>
      <c r="AD33" s="58">
        <f t="shared" si="12"/>
        <v>0</v>
      </c>
      <c r="AE33" s="60">
        <f t="shared" si="30"/>
        <v>27.351399999999995</v>
      </c>
      <c r="AF33" s="61">
        <v>8.18</v>
      </c>
      <c r="AG33" s="87">
        <v>11100</v>
      </c>
      <c r="AH33" s="62">
        <f t="shared" si="13"/>
        <v>3.1901999999999999</v>
      </c>
      <c r="AI33" s="83">
        <f t="shared" si="14"/>
        <v>35411.22</v>
      </c>
      <c r="AJ33" s="88">
        <f t="shared" si="15"/>
        <v>35411.22</v>
      </c>
      <c r="AK33" s="218">
        <f t="shared" si="26"/>
        <v>0</v>
      </c>
      <c r="AL33" s="219">
        <f t="shared" si="27"/>
        <v>0</v>
      </c>
      <c r="AM33" s="218">
        <f t="shared" si="29"/>
        <v>3.1901999999999999</v>
      </c>
      <c r="AN33" s="200"/>
      <c r="AO33" s="201">
        <f t="shared" si="16"/>
        <v>0</v>
      </c>
      <c r="AP33" s="200"/>
      <c r="AQ33" s="202">
        <f t="shared" si="17"/>
        <v>0</v>
      </c>
      <c r="AR33" s="203"/>
      <c r="AS33" s="160">
        <f t="shared" si="18"/>
        <v>0</v>
      </c>
      <c r="AT33" s="200"/>
      <c r="AU33" s="160">
        <f t="shared" si="19"/>
        <v>0</v>
      </c>
      <c r="AV33" s="203"/>
      <c r="AW33" s="203"/>
      <c r="AX33" s="203"/>
      <c r="AY33" s="203"/>
      <c r="AZ33" s="203"/>
      <c r="BA33" s="203"/>
      <c r="BB33" s="200"/>
      <c r="BC33" s="160">
        <f t="shared" si="20"/>
        <v>0</v>
      </c>
      <c r="BD33" s="160"/>
      <c r="BE33" s="160">
        <f t="shared" si="21"/>
        <v>0</v>
      </c>
      <c r="BF33" s="160"/>
      <c r="BG33" s="33">
        <f t="shared" si="22"/>
        <v>0</v>
      </c>
      <c r="BH33" s="37"/>
      <c r="BI33" s="33">
        <f t="shared" si="23"/>
        <v>0</v>
      </c>
      <c r="BJ33" s="37"/>
      <c r="BK33" s="38">
        <f t="shared" si="24"/>
        <v>0</v>
      </c>
      <c r="BL33" s="128">
        <f t="shared" si="25"/>
        <v>0</v>
      </c>
    </row>
    <row r="34" spans="1:64" x14ac:dyDescent="0.2">
      <c r="A34" s="127">
        <v>42335</v>
      </c>
      <c r="B34" s="8">
        <f t="shared" si="0"/>
        <v>42335</v>
      </c>
      <c r="C34" s="8" t="s">
        <v>12</v>
      </c>
      <c r="D34" s="97" t="str">
        <f t="shared" si="1"/>
        <v>пт</v>
      </c>
      <c r="E34" s="102" t="s">
        <v>64</v>
      </c>
      <c r="F34" s="59" t="str">
        <f t="shared" si="2"/>
        <v>на работе</v>
      </c>
      <c r="G34" s="226" t="s">
        <v>34</v>
      </c>
      <c r="H34" s="59" t="str">
        <f t="shared" si="3"/>
        <v>Минск</v>
      </c>
      <c r="I34" s="228" t="s">
        <v>78</v>
      </c>
      <c r="J34" s="59" t="str">
        <f t="shared" si="4"/>
        <v>7-30</v>
      </c>
      <c r="K34" s="228" t="s">
        <v>79</v>
      </c>
      <c r="L34" s="59" t="str">
        <f t="shared" si="5"/>
        <v>17-00</v>
      </c>
      <c r="M34" s="240">
        <v>26399</v>
      </c>
      <c r="N34" s="59">
        <f t="shared" si="6"/>
        <v>26399</v>
      </c>
      <c r="O34" s="244">
        <f t="shared" si="28"/>
        <v>100</v>
      </c>
      <c r="P34" s="244"/>
      <c r="Q34" s="234">
        <v>100</v>
      </c>
      <c r="R34" s="59">
        <f t="shared" si="31"/>
        <v>100</v>
      </c>
      <c r="S34" s="59"/>
      <c r="T34" s="165"/>
      <c r="U34" s="179">
        <f t="shared" si="8"/>
        <v>0</v>
      </c>
      <c r="V34" s="165"/>
      <c r="W34" s="212"/>
      <c r="X34" s="180">
        <f t="shared" si="9"/>
        <v>0</v>
      </c>
      <c r="Y34" s="180"/>
      <c r="Z34" s="165"/>
      <c r="AA34" s="181">
        <f t="shared" si="10"/>
        <v>0</v>
      </c>
      <c r="AB34" s="182" t="e">
        <f t="shared" si="32"/>
        <v>#DIV/0!</v>
      </c>
      <c r="AC34" s="165"/>
      <c r="AD34" s="58">
        <f t="shared" si="12"/>
        <v>0</v>
      </c>
      <c r="AE34" s="60">
        <f t="shared" si="30"/>
        <v>19.171399999999995</v>
      </c>
      <c r="AF34" s="61">
        <v>8.18</v>
      </c>
      <c r="AG34" s="87">
        <v>11100</v>
      </c>
      <c r="AH34" s="62">
        <f t="shared" si="13"/>
        <v>8.18</v>
      </c>
      <c r="AI34" s="83">
        <f t="shared" si="14"/>
        <v>90798</v>
      </c>
      <c r="AJ34" s="88">
        <f t="shared" si="15"/>
        <v>90798</v>
      </c>
      <c r="AK34" s="218">
        <f t="shared" si="26"/>
        <v>0</v>
      </c>
      <c r="AL34" s="219">
        <f t="shared" si="27"/>
        <v>0</v>
      </c>
      <c r="AM34" s="218">
        <f t="shared" si="29"/>
        <v>8.18</v>
      </c>
      <c r="AN34" s="200"/>
      <c r="AO34" s="201">
        <f t="shared" si="16"/>
        <v>0</v>
      </c>
      <c r="AP34" s="200"/>
      <c r="AQ34" s="202">
        <f t="shared" si="17"/>
        <v>0</v>
      </c>
      <c r="AR34" s="203"/>
      <c r="AS34" s="160">
        <f t="shared" si="18"/>
        <v>0</v>
      </c>
      <c r="AT34" s="200"/>
      <c r="AU34" s="160">
        <f t="shared" si="19"/>
        <v>0</v>
      </c>
      <c r="AV34" s="203"/>
      <c r="AW34" s="203"/>
      <c r="AX34" s="203"/>
      <c r="AY34" s="203"/>
      <c r="AZ34" s="203"/>
      <c r="BA34" s="203"/>
      <c r="BB34" s="200"/>
      <c r="BC34" s="160">
        <f t="shared" si="20"/>
        <v>0</v>
      </c>
      <c r="BD34" s="160"/>
      <c r="BE34" s="160">
        <f t="shared" si="21"/>
        <v>0</v>
      </c>
      <c r="BF34" s="160"/>
      <c r="BG34" s="33">
        <f t="shared" si="22"/>
        <v>0</v>
      </c>
      <c r="BH34" s="37"/>
      <c r="BI34" s="33">
        <f t="shared" si="23"/>
        <v>0</v>
      </c>
      <c r="BJ34" s="37"/>
      <c r="BK34" s="38">
        <f t="shared" si="24"/>
        <v>0</v>
      </c>
      <c r="BL34" s="128">
        <f t="shared" si="25"/>
        <v>0</v>
      </c>
    </row>
    <row r="35" spans="1:64" s="141" customFormat="1" x14ac:dyDescent="0.2">
      <c r="A35" s="155">
        <v>42336</v>
      </c>
      <c r="B35" s="129">
        <f t="shared" si="0"/>
        <v>42336</v>
      </c>
      <c r="C35" s="129" t="s">
        <v>13</v>
      </c>
      <c r="D35" s="130" t="str">
        <f t="shared" si="1"/>
        <v>сб</v>
      </c>
      <c r="E35" s="131"/>
      <c r="F35" s="131">
        <f t="shared" si="2"/>
        <v>0</v>
      </c>
      <c r="G35" s="131"/>
      <c r="H35" s="131">
        <f t="shared" si="3"/>
        <v>0</v>
      </c>
      <c r="I35" s="132"/>
      <c r="J35" s="131">
        <f t="shared" si="4"/>
        <v>0</v>
      </c>
      <c r="K35" s="132"/>
      <c r="L35" s="131">
        <f t="shared" si="5"/>
        <v>0</v>
      </c>
      <c r="M35" s="241">
        <v>26399</v>
      </c>
      <c r="N35" s="131">
        <f t="shared" si="6"/>
        <v>26399</v>
      </c>
      <c r="O35" s="245">
        <f t="shared" si="28"/>
        <v>0</v>
      </c>
      <c r="P35" s="245"/>
      <c r="Q35" s="235"/>
      <c r="R35" s="131">
        <f t="shared" si="31"/>
        <v>0</v>
      </c>
      <c r="S35" s="131"/>
      <c r="T35" s="162"/>
      <c r="U35" s="167">
        <f t="shared" si="8"/>
        <v>0</v>
      </c>
      <c r="V35" s="162"/>
      <c r="W35" s="209"/>
      <c r="X35" s="168">
        <f t="shared" si="9"/>
        <v>0</v>
      </c>
      <c r="Y35" s="168"/>
      <c r="Z35" s="162"/>
      <c r="AA35" s="169">
        <f t="shared" si="10"/>
        <v>0</v>
      </c>
      <c r="AB35" s="170" t="e">
        <f t="shared" si="32"/>
        <v>#DIV/0!</v>
      </c>
      <c r="AC35" s="162"/>
      <c r="AD35" s="130">
        <f t="shared" si="12"/>
        <v>0</v>
      </c>
      <c r="AE35" s="223">
        <f t="shared" si="30"/>
        <v>19.171399999999995</v>
      </c>
      <c r="AF35" s="135">
        <v>8.18</v>
      </c>
      <c r="AG35" s="136"/>
      <c r="AH35" s="161">
        <f t="shared" si="13"/>
        <v>0</v>
      </c>
      <c r="AI35" s="137">
        <f t="shared" si="14"/>
        <v>0</v>
      </c>
      <c r="AJ35" s="138">
        <f t="shared" si="15"/>
        <v>0</v>
      </c>
      <c r="AK35" s="220">
        <f t="shared" si="26"/>
        <v>0</v>
      </c>
      <c r="AL35" s="138">
        <f t="shared" si="27"/>
        <v>0</v>
      </c>
      <c r="AM35" s="218">
        <f t="shared" si="29"/>
        <v>0</v>
      </c>
      <c r="AN35" s="187"/>
      <c r="AO35" s="188">
        <f t="shared" si="16"/>
        <v>0</v>
      </c>
      <c r="AP35" s="187"/>
      <c r="AQ35" s="189">
        <f t="shared" si="17"/>
        <v>0</v>
      </c>
      <c r="AR35" s="190"/>
      <c r="AS35" s="139">
        <f t="shared" si="18"/>
        <v>0</v>
      </c>
      <c r="AT35" s="187"/>
      <c r="AU35" s="139">
        <f t="shared" si="19"/>
        <v>0</v>
      </c>
      <c r="AV35" s="190"/>
      <c r="AW35" s="190"/>
      <c r="AX35" s="190"/>
      <c r="AY35" s="190"/>
      <c r="AZ35" s="190"/>
      <c r="BA35" s="190"/>
      <c r="BB35" s="187"/>
      <c r="BC35" s="139">
        <f t="shared" si="20"/>
        <v>0</v>
      </c>
      <c r="BD35" s="139"/>
      <c r="BE35" s="139">
        <f t="shared" si="21"/>
        <v>0</v>
      </c>
      <c r="BF35" s="139"/>
      <c r="BG35" s="133">
        <f t="shared" si="22"/>
        <v>0</v>
      </c>
      <c r="BH35" s="140"/>
      <c r="BI35" s="133">
        <f t="shared" si="23"/>
        <v>0</v>
      </c>
      <c r="BJ35" s="140"/>
      <c r="BK35" s="134">
        <f t="shared" si="24"/>
        <v>0</v>
      </c>
      <c r="BL35" s="156">
        <f t="shared" si="25"/>
        <v>0</v>
      </c>
    </row>
    <row r="36" spans="1:64" s="141" customFormat="1" ht="13.5" thickBot="1" x14ac:dyDescent="0.25">
      <c r="A36" s="157">
        <v>42337</v>
      </c>
      <c r="B36" s="142">
        <f t="shared" si="0"/>
        <v>42337</v>
      </c>
      <c r="C36" s="142" t="s">
        <v>14</v>
      </c>
      <c r="D36" s="143" t="str">
        <f t="shared" si="1"/>
        <v>вс</v>
      </c>
      <c r="E36" s="144"/>
      <c r="F36" s="144">
        <f t="shared" si="2"/>
        <v>0</v>
      </c>
      <c r="G36" s="144"/>
      <c r="H36" s="144">
        <f t="shared" si="3"/>
        <v>0</v>
      </c>
      <c r="I36" s="158"/>
      <c r="J36" s="144">
        <f t="shared" si="4"/>
        <v>0</v>
      </c>
      <c r="K36" s="158"/>
      <c r="L36" s="144">
        <f t="shared" si="5"/>
        <v>0</v>
      </c>
      <c r="M36" s="238">
        <v>26448</v>
      </c>
      <c r="N36" s="144">
        <f t="shared" si="6"/>
        <v>26448</v>
      </c>
      <c r="O36" s="243">
        <f t="shared" si="28"/>
        <v>49</v>
      </c>
      <c r="P36" s="243"/>
      <c r="Q36" s="236"/>
      <c r="R36" s="144">
        <f t="shared" si="31"/>
        <v>0</v>
      </c>
      <c r="S36" s="144">
        <v>49</v>
      </c>
      <c r="T36" s="163"/>
      <c r="U36" s="171">
        <f t="shared" si="8"/>
        <v>0</v>
      </c>
      <c r="V36" s="163"/>
      <c r="W36" s="210"/>
      <c r="X36" s="172">
        <f t="shared" si="9"/>
        <v>0</v>
      </c>
      <c r="Y36" s="172"/>
      <c r="Z36" s="163"/>
      <c r="AA36" s="173">
        <f t="shared" si="10"/>
        <v>0</v>
      </c>
      <c r="AB36" s="174" t="e">
        <f t="shared" si="32"/>
        <v>#DIV/0!</v>
      </c>
      <c r="AC36" s="163"/>
      <c r="AD36" s="143">
        <f t="shared" si="12"/>
        <v>0</v>
      </c>
      <c r="AE36" s="224">
        <f t="shared" si="30"/>
        <v>15.163199999999996</v>
      </c>
      <c r="AF36" s="148">
        <v>8.18</v>
      </c>
      <c r="AG36" s="149">
        <v>11100</v>
      </c>
      <c r="AH36" s="150">
        <f t="shared" si="13"/>
        <v>0</v>
      </c>
      <c r="AI36" s="151">
        <f t="shared" si="14"/>
        <v>0</v>
      </c>
      <c r="AJ36" s="152">
        <f t="shared" si="15"/>
        <v>0</v>
      </c>
      <c r="AK36" s="216">
        <f t="shared" si="26"/>
        <v>4.0081999999999995</v>
      </c>
      <c r="AL36" s="152">
        <f t="shared" si="27"/>
        <v>44491.02</v>
      </c>
      <c r="AM36" s="217">
        <f t="shared" si="29"/>
        <v>4.0081999999999995</v>
      </c>
      <c r="AN36" s="191"/>
      <c r="AO36" s="192">
        <f t="shared" si="16"/>
        <v>0</v>
      </c>
      <c r="AP36" s="191"/>
      <c r="AQ36" s="193">
        <f t="shared" si="17"/>
        <v>0</v>
      </c>
      <c r="AR36" s="194"/>
      <c r="AS36" s="153">
        <f t="shared" si="18"/>
        <v>0</v>
      </c>
      <c r="AT36" s="191"/>
      <c r="AU36" s="153">
        <f t="shared" si="19"/>
        <v>0</v>
      </c>
      <c r="AV36" s="194"/>
      <c r="AW36" s="194"/>
      <c r="AX36" s="194"/>
      <c r="AY36" s="194"/>
      <c r="AZ36" s="194"/>
      <c r="BA36" s="194"/>
      <c r="BB36" s="191"/>
      <c r="BC36" s="153">
        <f t="shared" si="20"/>
        <v>0</v>
      </c>
      <c r="BD36" s="153"/>
      <c r="BE36" s="153">
        <f t="shared" si="21"/>
        <v>0</v>
      </c>
      <c r="BF36" s="153"/>
      <c r="BG36" s="145">
        <f t="shared" si="22"/>
        <v>0</v>
      </c>
      <c r="BH36" s="154"/>
      <c r="BI36" s="145">
        <f t="shared" si="23"/>
        <v>0</v>
      </c>
      <c r="BJ36" s="154"/>
      <c r="BK36" s="146">
        <f t="shared" si="24"/>
        <v>0</v>
      </c>
      <c r="BL36" s="159">
        <f t="shared" si="25"/>
        <v>0</v>
      </c>
    </row>
    <row r="37" spans="1:64" x14ac:dyDescent="0.2">
      <c r="A37" s="113">
        <v>42338</v>
      </c>
      <c r="B37" s="114">
        <f t="shared" si="0"/>
        <v>42338</v>
      </c>
      <c r="C37" s="114" t="s">
        <v>8</v>
      </c>
      <c r="D37" s="115" t="str">
        <f t="shared" si="1"/>
        <v>пн</v>
      </c>
      <c r="E37" s="116" t="s">
        <v>64</v>
      </c>
      <c r="F37" s="117" t="str">
        <f t="shared" si="2"/>
        <v>на работе</v>
      </c>
      <c r="G37" s="225" t="s">
        <v>77</v>
      </c>
      <c r="H37" s="117" t="str">
        <f t="shared" si="3"/>
        <v>Минск - Гомель - Минск</v>
      </c>
      <c r="I37" s="227" t="s">
        <v>78</v>
      </c>
      <c r="J37" s="117" t="str">
        <f t="shared" si="4"/>
        <v>7-30</v>
      </c>
      <c r="K37" s="227" t="s">
        <v>80</v>
      </c>
      <c r="L37" s="117" t="str">
        <f t="shared" si="5"/>
        <v>21-00</v>
      </c>
      <c r="M37" s="242">
        <v>27099</v>
      </c>
      <c r="N37" s="117">
        <f t="shared" si="6"/>
        <v>27099</v>
      </c>
      <c r="O37" s="246">
        <f t="shared" si="28"/>
        <v>651</v>
      </c>
      <c r="P37" s="246"/>
      <c r="Q37" s="233">
        <v>600</v>
      </c>
      <c r="R37" s="117">
        <f t="shared" si="31"/>
        <v>600</v>
      </c>
      <c r="S37" s="117">
        <v>51</v>
      </c>
      <c r="T37" s="164">
        <v>40</v>
      </c>
      <c r="U37" s="175">
        <f t="shared" si="8"/>
        <v>40</v>
      </c>
      <c r="V37" s="164">
        <v>444000</v>
      </c>
      <c r="W37" s="211"/>
      <c r="X37" s="176">
        <f t="shared" si="9"/>
        <v>0</v>
      </c>
      <c r="Y37" s="176"/>
      <c r="Z37" s="164"/>
      <c r="AA37" s="177">
        <f t="shared" si="10"/>
        <v>0</v>
      </c>
      <c r="AB37" s="178" t="e">
        <f t="shared" si="32"/>
        <v>#DIV/0!</v>
      </c>
      <c r="AC37" s="164"/>
      <c r="AD37" s="119">
        <f t="shared" si="12"/>
        <v>0</v>
      </c>
      <c r="AE37" s="93">
        <f t="shared" si="30"/>
        <v>11.415999999999997</v>
      </c>
      <c r="AF37" s="121">
        <v>6.72</v>
      </c>
      <c r="AG37" s="122">
        <v>11100</v>
      </c>
      <c r="AH37" s="123">
        <f t="shared" si="13"/>
        <v>40.32</v>
      </c>
      <c r="AI37" s="124">
        <f t="shared" si="14"/>
        <v>447552</v>
      </c>
      <c r="AJ37" s="125">
        <f t="shared" si="15"/>
        <v>447552</v>
      </c>
      <c r="AK37" s="221">
        <f t="shared" si="26"/>
        <v>3.4271999999999996</v>
      </c>
      <c r="AL37" s="222">
        <f t="shared" si="27"/>
        <v>38041.919999999998</v>
      </c>
      <c r="AM37" s="221">
        <f t="shared" si="29"/>
        <v>43.747199999999999</v>
      </c>
      <c r="AN37" s="195"/>
      <c r="AO37" s="196">
        <f t="shared" si="16"/>
        <v>0</v>
      </c>
      <c r="AP37" s="195">
        <v>30000</v>
      </c>
      <c r="AQ37" s="197">
        <f t="shared" si="17"/>
        <v>30000</v>
      </c>
      <c r="AR37" s="198"/>
      <c r="AS37" s="199">
        <f t="shared" si="18"/>
        <v>0</v>
      </c>
      <c r="AT37" s="195"/>
      <c r="AU37" s="199">
        <f t="shared" si="19"/>
        <v>0</v>
      </c>
      <c r="AV37" s="198"/>
      <c r="AW37" s="198"/>
      <c r="AX37" s="198"/>
      <c r="AY37" s="198"/>
      <c r="AZ37" s="198"/>
      <c r="BA37" s="198"/>
      <c r="BB37" s="195"/>
      <c r="BC37" s="199">
        <f t="shared" si="20"/>
        <v>0</v>
      </c>
      <c r="BD37" s="199">
        <v>307999</v>
      </c>
      <c r="BE37" s="199">
        <f t="shared" si="21"/>
        <v>307999</v>
      </c>
      <c r="BF37" s="199"/>
      <c r="BG37" s="35">
        <f t="shared" si="22"/>
        <v>0</v>
      </c>
      <c r="BH37" s="34"/>
      <c r="BI37" s="35">
        <f t="shared" si="23"/>
        <v>0</v>
      </c>
      <c r="BJ37" s="34"/>
      <c r="BK37" s="36">
        <f t="shared" si="24"/>
        <v>0</v>
      </c>
      <c r="BL37" s="126">
        <f t="shared" si="25"/>
        <v>781999</v>
      </c>
    </row>
    <row r="38" spans="1:64" x14ac:dyDescent="0.2">
      <c r="A38" s="127">
        <v>42339</v>
      </c>
      <c r="B38" s="8">
        <f t="shared" si="0"/>
        <v>42339</v>
      </c>
      <c r="C38" s="98" t="s">
        <v>9</v>
      </c>
      <c r="D38" s="97" t="str">
        <f t="shared" si="1"/>
        <v>вт</v>
      </c>
      <c r="E38" s="102" t="s">
        <v>67</v>
      </c>
      <c r="F38" s="59" t="str">
        <f t="shared" si="2"/>
        <v>гос. праздник</v>
      </c>
      <c r="G38" s="59"/>
      <c r="H38" s="59">
        <f t="shared" si="3"/>
        <v>0</v>
      </c>
      <c r="I38" s="92"/>
      <c r="J38" s="59">
        <f t="shared" si="4"/>
        <v>0</v>
      </c>
      <c r="K38" s="92"/>
      <c r="L38" s="59">
        <f t="shared" si="5"/>
        <v>0</v>
      </c>
      <c r="M38" s="240">
        <v>27099</v>
      </c>
      <c r="N38" s="59">
        <f t="shared" si="6"/>
        <v>27099</v>
      </c>
      <c r="O38" s="244">
        <f t="shared" si="28"/>
        <v>0</v>
      </c>
      <c r="P38" s="244"/>
      <c r="Q38" s="234"/>
      <c r="R38" s="59">
        <f t="shared" si="31"/>
        <v>0</v>
      </c>
      <c r="S38" s="59"/>
      <c r="T38" s="165"/>
      <c r="U38" s="179">
        <f t="shared" si="8"/>
        <v>0</v>
      </c>
      <c r="V38" s="165"/>
      <c r="W38" s="212"/>
      <c r="X38" s="180">
        <f t="shared" si="9"/>
        <v>0</v>
      </c>
      <c r="Y38" s="180"/>
      <c r="Z38" s="165"/>
      <c r="AA38" s="181">
        <f t="shared" si="10"/>
        <v>0</v>
      </c>
      <c r="AB38" s="182" t="e">
        <f t="shared" si="32"/>
        <v>#DIV/0!</v>
      </c>
      <c r="AC38" s="165"/>
      <c r="AD38" s="58">
        <f t="shared" si="12"/>
        <v>0</v>
      </c>
      <c r="AE38" s="60">
        <f t="shared" si="30"/>
        <v>11.415999999999997</v>
      </c>
      <c r="AF38" s="61">
        <v>8.18</v>
      </c>
      <c r="AG38" s="87">
        <v>11100</v>
      </c>
      <c r="AH38" s="62">
        <f t="shared" si="13"/>
        <v>0</v>
      </c>
      <c r="AI38" s="83">
        <f t="shared" si="14"/>
        <v>0</v>
      </c>
      <c r="AJ38" s="88">
        <f t="shared" si="15"/>
        <v>0</v>
      </c>
      <c r="AK38" s="218">
        <f t="shared" si="26"/>
        <v>0</v>
      </c>
      <c r="AL38" s="219">
        <f t="shared" si="27"/>
        <v>0</v>
      </c>
      <c r="AM38" s="218">
        <f t="shared" si="29"/>
        <v>0</v>
      </c>
      <c r="AN38" s="200"/>
      <c r="AO38" s="201">
        <f t="shared" si="16"/>
        <v>0</v>
      </c>
      <c r="AP38" s="200"/>
      <c r="AQ38" s="202">
        <f t="shared" si="17"/>
        <v>0</v>
      </c>
      <c r="AR38" s="203"/>
      <c r="AS38" s="160">
        <f t="shared" si="18"/>
        <v>0</v>
      </c>
      <c r="AT38" s="200"/>
      <c r="AU38" s="160">
        <f t="shared" si="19"/>
        <v>0</v>
      </c>
      <c r="AV38" s="203"/>
      <c r="AW38" s="203"/>
      <c r="AX38" s="203"/>
      <c r="AY38" s="203"/>
      <c r="AZ38" s="203"/>
      <c r="BA38" s="203"/>
      <c r="BB38" s="200"/>
      <c r="BC38" s="160">
        <f t="shared" si="20"/>
        <v>0</v>
      </c>
      <c r="BD38" s="160"/>
      <c r="BE38" s="160">
        <f t="shared" si="21"/>
        <v>0</v>
      </c>
      <c r="BF38" s="160"/>
      <c r="BG38" s="33">
        <f t="shared" si="22"/>
        <v>0</v>
      </c>
      <c r="BH38" s="37"/>
      <c r="BI38" s="33">
        <f t="shared" si="23"/>
        <v>0</v>
      </c>
      <c r="BJ38" s="37"/>
      <c r="BK38" s="38">
        <f t="shared" si="24"/>
        <v>0</v>
      </c>
      <c r="BL38" s="128">
        <f t="shared" si="25"/>
        <v>0</v>
      </c>
    </row>
    <row r="39" spans="1:64" x14ac:dyDescent="0.2">
      <c r="A39" s="127">
        <v>42340</v>
      </c>
      <c r="B39" s="8" t="str">
        <f t="shared" si="0"/>
        <v/>
      </c>
      <c r="C39" s="8" t="s">
        <v>10</v>
      </c>
      <c r="D39" s="97" t="str">
        <f t="shared" si="1"/>
        <v/>
      </c>
      <c r="E39" s="102"/>
      <c r="F39" s="59" t="str">
        <f t="shared" si="2"/>
        <v/>
      </c>
      <c r="G39" s="59"/>
      <c r="H39" s="59" t="str">
        <f t="shared" si="3"/>
        <v/>
      </c>
      <c r="I39" s="92"/>
      <c r="J39" s="59" t="str">
        <f t="shared" si="4"/>
        <v/>
      </c>
      <c r="K39" s="92"/>
      <c r="L39" s="59" t="str">
        <f t="shared" si="5"/>
        <v/>
      </c>
      <c r="M39" s="240"/>
      <c r="N39" s="59" t="str">
        <f t="shared" si="6"/>
        <v/>
      </c>
      <c r="O39" s="244">
        <f t="shared" si="28"/>
        <v>-27099</v>
      </c>
      <c r="P39" s="244"/>
      <c r="Q39" s="234"/>
      <c r="R39" s="59" t="str">
        <f t="shared" si="31"/>
        <v/>
      </c>
      <c r="S39" s="59"/>
      <c r="T39" s="165"/>
      <c r="U39" s="179" t="str">
        <f t="shared" si="8"/>
        <v/>
      </c>
      <c r="V39" s="165"/>
      <c r="W39" s="212"/>
      <c r="X39" s="180" t="str">
        <f t="shared" si="9"/>
        <v/>
      </c>
      <c r="Y39" s="180"/>
      <c r="Z39" s="165"/>
      <c r="AA39" s="181" t="str">
        <f t="shared" si="10"/>
        <v/>
      </c>
      <c r="AB39" s="182" t="e">
        <f t="shared" si="32"/>
        <v>#DIV/0!</v>
      </c>
      <c r="AC39" s="165"/>
      <c r="AD39" s="58" t="str">
        <f t="shared" si="12"/>
        <v/>
      </c>
      <c r="AE39" s="60">
        <f t="shared" si="30"/>
        <v>11.415999999999997</v>
      </c>
      <c r="AF39" s="61">
        <v>8.18</v>
      </c>
      <c r="AG39" s="87"/>
      <c r="AH39" s="62">
        <f t="shared" si="13"/>
        <v>0</v>
      </c>
      <c r="AI39" s="83">
        <f t="shared" si="14"/>
        <v>0</v>
      </c>
      <c r="AJ39" s="88" t="str">
        <f t="shared" si="15"/>
        <v/>
      </c>
      <c r="AK39" s="218">
        <f t="shared" si="26"/>
        <v>0</v>
      </c>
      <c r="AL39" s="219">
        <f t="shared" si="27"/>
        <v>0</v>
      </c>
      <c r="AM39" s="218">
        <f t="shared" si="29"/>
        <v>0</v>
      </c>
      <c r="AN39" s="200"/>
      <c r="AO39" s="201" t="str">
        <f t="shared" si="16"/>
        <v/>
      </c>
      <c r="AP39" s="200"/>
      <c r="AQ39" s="202" t="str">
        <f t="shared" si="17"/>
        <v/>
      </c>
      <c r="AR39" s="203"/>
      <c r="AS39" s="160" t="str">
        <f t="shared" si="18"/>
        <v/>
      </c>
      <c r="AT39" s="200"/>
      <c r="AU39" s="160" t="str">
        <f t="shared" si="19"/>
        <v/>
      </c>
      <c r="AV39" s="203"/>
      <c r="AW39" s="203"/>
      <c r="AX39" s="203"/>
      <c r="AY39" s="203"/>
      <c r="AZ39" s="203"/>
      <c r="BA39" s="203"/>
      <c r="BB39" s="200"/>
      <c r="BC39" s="160" t="str">
        <f t="shared" si="20"/>
        <v/>
      </c>
      <c r="BD39" s="160"/>
      <c r="BE39" s="160" t="str">
        <f t="shared" si="21"/>
        <v/>
      </c>
      <c r="BF39" s="160"/>
      <c r="BG39" s="33" t="str">
        <f t="shared" si="22"/>
        <v/>
      </c>
      <c r="BH39" s="37"/>
      <c r="BI39" s="33" t="str">
        <f t="shared" si="23"/>
        <v/>
      </c>
      <c r="BJ39" s="37"/>
      <c r="BK39" s="38" t="str">
        <f t="shared" si="24"/>
        <v/>
      </c>
      <c r="BL39" s="128">
        <f t="shared" si="25"/>
        <v>0</v>
      </c>
    </row>
    <row r="40" spans="1:64" x14ac:dyDescent="0.2">
      <c r="A40" s="127">
        <v>42341</v>
      </c>
      <c r="B40" s="8" t="str">
        <f t="shared" ref="B40:B68" si="33">IF(AND($A40&gt;=$I$5,$A40&lt;=$AF$5),A40,"")</f>
        <v/>
      </c>
      <c r="C40" s="8" t="s">
        <v>11</v>
      </c>
      <c r="D40" s="97" t="str">
        <f t="shared" ref="D40:D68" si="34">IF(AND($A40&gt;=$I$5,$A40&lt;=$AF$5),C40,"")</f>
        <v/>
      </c>
      <c r="E40" s="102"/>
      <c r="F40" s="59" t="str">
        <f t="shared" ref="F40:F68" si="35">IF(AND($A40&gt;=$I$5,$A40&lt;=$AF$5),E40,"")</f>
        <v/>
      </c>
      <c r="G40" s="59"/>
      <c r="H40" s="59" t="str">
        <f t="shared" ref="H40:H68" si="36">IF(AND($A40&gt;=$I$5,$A40&lt;=$AF$5),G40,"")</f>
        <v/>
      </c>
      <c r="I40" s="92"/>
      <c r="J40" s="59" t="str">
        <f t="shared" ref="J40:J68" si="37">IF(AND($A40&gt;=$I$5,$A40&lt;=$AF$5),I40,"")</f>
        <v/>
      </c>
      <c r="K40" s="92"/>
      <c r="L40" s="59" t="str">
        <f t="shared" ref="L40:L68" si="38">IF(AND($A40&gt;=$I$5,$A40&lt;=$AF$5),K40,"")</f>
        <v/>
      </c>
      <c r="M40" s="240"/>
      <c r="N40" s="59" t="str">
        <f t="shared" ref="N40:N68" si="39">IF(AND($A40&gt;=$I$5,$A40&lt;=$AF$5),M40,"")</f>
        <v/>
      </c>
      <c r="O40" s="244">
        <f t="shared" si="28"/>
        <v>0</v>
      </c>
      <c r="P40" s="244"/>
      <c r="Q40" s="234"/>
      <c r="R40" s="59" t="str">
        <f t="shared" si="31"/>
        <v/>
      </c>
      <c r="S40" s="59"/>
      <c r="T40" s="165"/>
      <c r="U40" s="179" t="str">
        <f t="shared" ref="U40:U68" si="40">IF(AND($A40&gt;=$I$5,$A40&lt;=$AF$5),T40,"")</f>
        <v/>
      </c>
      <c r="V40" s="165"/>
      <c r="W40" s="212"/>
      <c r="X40" s="180" t="str">
        <f t="shared" ref="X40:X68" si="41">IF(AND($A40&gt;=$I$5,$A40&lt;=$AF$5),W40,"")</f>
        <v/>
      </c>
      <c r="Y40" s="180"/>
      <c r="Z40" s="165"/>
      <c r="AA40" s="181" t="str">
        <f t="shared" ref="AA40:AA68" si="42">IF(AND($A40&gt;=$I$5,$A40&lt;=$AF$5),Z40,"")</f>
        <v/>
      </c>
      <c r="AB40" s="182" t="e">
        <f t="shared" si="32"/>
        <v>#DIV/0!</v>
      </c>
      <c r="AC40" s="165"/>
      <c r="AD40" s="58" t="str">
        <f t="shared" ref="AD40:AD68" si="43">IF(AND($A40&gt;=$I$5,$A40&lt;=$AF$5),AC40,"")</f>
        <v/>
      </c>
      <c r="AE40" s="60">
        <f t="shared" si="30"/>
        <v>11.415999999999997</v>
      </c>
      <c r="AF40" s="61">
        <v>8.18</v>
      </c>
      <c r="AG40" s="87"/>
      <c r="AH40" s="62">
        <f t="shared" ref="AH40:AH68" si="44">AF40*Q40/100</f>
        <v>0</v>
      </c>
      <c r="AI40" s="83">
        <f t="shared" ref="AI40:AI68" si="45">AG40*AH40</f>
        <v>0</v>
      </c>
      <c r="AJ40" s="88" t="str">
        <f t="shared" ref="AJ40:AJ68" si="46">IF(AND($A40&gt;=$I$5,$A40&lt;=$AF$5),AI40,"")</f>
        <v/>
      </c>
      <c r="AK40" s="218">
        <f t="shared" si="26"/>
        <v>0</v>
      </c>
      <c r="AL40" s="219">
        <f t="shared" si="27"/>
        <v>0</v>
      </c>
      <c r="AM40" s="218">
        <f t="shared" si="29"/>
        <v>0</v>
      </c>
      <c r="AN40" s="200"/>
      <c r="AO40" s="201" t="str">
        <f t="shared" ref="AO40:AO68" si="47">IF(AND($A40&gt;=$I$5,$A40&lt;=$AF$5),AN40,"")</f>
        <v/>
      </c>
      <c r="AP40" s="200"/>
      <c r="AQ40" s="202" t="str">
        <f t="shared" ref="AQ40:AQ68" si="48">IF(AND($A40&gt;=$I$5,$A40&lt;=$AF$5),AP40,"")</f>
        <v/>
      </c>
      <c r="AR40" s="203"/>
      <c r="AS40" s="160" t="str">
        <f t="shared" ref="AS40:AS68" si="49">IF(AND($A40&gt;=$I$5,$A40&lt;=$AF$5),AR40,"")</f>
        <v/>
      </c>
      <c r="AT40" s="200"/>
      <c r="AU40" s="160" t="str">
        <f t="shared" ref="AU40:AU68" si="50">IF(AND($A40&gt;=$I$5,$A40&lt;=$AF$5),AT40,"")</f>
        <v/>
      </c>
      <c r="AV40" s="203"/>
      <c r="AW40" s="203"/>
      <c r="AX40" s="203"/>
      <c r="AY40" s="203"/>
      <c r="AZ40" s="203"/>
      <c r="BA40" s="203"/>
      <c r="BB40" s="200"/>
      <c r="BC40" s="160" t="str">
        <f t="shared" ref="BC40:BC68" si="51">IF(AND($A40&gt;=$I$5,$A40&lt;=$AF$5),BB40,"")</f>
        <v/>
      </c>
      <c r="BD40" s="160"/>
      <c r="BE40" s="160" t="str">
        <f t="shared" ref="BE40:BE68" si="52">IF(AND($A40&gt;=$I$5,$A40&lt;=$AF$5),BD40,"")</f>
        <v/>
      </c>
      <c r="BF40" s="160"/>
      <c r="BG40" s="33" t="str">
        <f t="shared" ref="BG40:BG68" si="53">IF(AND($A40&gt;=$I$5,$A40&lt;=$AF$5),BF40,"")</f>
        <v/>
      </c>
      <c r="BH40" s="37"/>
      <c r="BI40" s="33" t="str">
        <f t="shared" ref="BI40:BI68" si="54">IF(AND($A40&gt;=$I$5,$A40&lt;=$AF$5),BH40,"")</f>
        <v/>
      </c>
      <c r="BJ40" s="37"/>
      <c r="BK40" s="38" t="str">
        <f t="shared" ref="BK40:BK68" si="55">IF(AND($A40&gt;=$I$5,$A40&lt;=$AF$5),BJ40,"")</f>
        <v/>
      </c>
      <c r="BL40" s="128">
        <f t="shared" ref="BL40:BL68" si="56">AC40+AN40+AP40+AR40+AT40+AV40+AX40+AZ40+BB40+BD40+BF40+BH40+BJ40+V40+W40</f>
        <v>0</v>
      </c>
    </row>
    <row r="41" spans="1:64" x14ac:dyDescent="0.2">
      <c r="A41" s="127">
        <v>42342</v>
      </c>
      <c r="B41" s="8" t="str">
        <f t="shared" si="33"/>
        <v/>
      </c>
      <c r="C41" s="8" t="s">
        <v>12</v>
      </c>
      <c r="D41" s="97" t="str">
        <f t="shared" si="34"/>
        <v/>
      </c>
      <c r="E41" s="102"/>
      <c r="F41" s="59" t="str">
        <f t="shared" si="35"/>
        <v/>
      </c>
      <c r="G41" s="59"/>
      <c r="H41" s="59" t="str">
        <f t="shared" si="36"/>
        <v/>
      </c>
      <c r="I41" s="92"/>
      <c r="J41" s="59" t="str">
        <f t="shared" si="37"/>
        <v/>
      </c>
      <c r="K41" s="92"/>
      <c r="L41" s="59" t="str">
        <f t="shared" si="38"/>
        <v/>
      </c>
      <c r="M41" s="240"/>
      <c r="N41" s="59" t="str">
        <f t="shared" si="39"/>
        <v/>
      </c>
      <c r="O41" s="244">
        <f t="shared" si="28"/>
        <v>0</v>
      </c>
      <c r="P41" s="244"/>
      <c r="Q41" s="234"/>
      <c r="R41" s="59" t="str">
        <f t="shared" si="31"/>
        <v/>
      </c>
      <c r="S41" s="59"/>
      <c r="T41" s="165"/>
      <c r="U41" s="179" t="str">
        <f t="shared" si="40"/>
        <v/>
      </c>
      <c r="V41" s="165"/>
      <c r="W41" s="212"/>
      <c r="X41" s="180" t="str">
        <f t="shared" si="41"/>
        <v/>
      </c>
      <c r="Y41" s="180"/>
      <c r="Z41" s="165"/>
      <c r="AA41" s="181" t="str">
        <f t="shared" si="42"/>
        <v/>
      </c>
      <c r="AB41" s="182" t="e">
        <f t="shared" si="32"/>
        <v>#DIV/0!</v>
      </c>
      <c r="AC41" s="165"/>
      <c r="AD41" s="58" t="str">
        <f t="shared" si="43"/>
        <v/>
      </c>
      <c r="AE41" s="60">
        <f t="shared" si="30"/>
        <v>11.415999999999997</v>
      </c>
      <c r="AF41" s="61">
        <v>8.18</v>
      </c>
      <c r="AG41" s="87"/>
      <c r="AH41" s="62">
        <f t="shared" si="44"/>
        <v>0</v>
      </c>
      <c r="AI41" s="83">
        <f t="shared" si="45"/>
        <v>0</v>
      </c>
      <c r="AJ41" s="88" t="str">
        <f t="shared" si="46"/>
        <v/>
      </c>
      <c r="AK41" s="218">
        <f t="shared" si="26"/>
        <v>0</v>
      </c>
      <c r="AL41" s="219">
        <f t="shared" si="27"/>
        <v>0</v>
      </c>
      <c r="AM41" s="218">
        <f t="shared" si="29"/>
        <v>0</v>
      </c>
      <c r="AN41" s="200"/>
      <c r="AO41" s="201" t="str">
        <f t="shared" si="47"/>
        <v/>
      </c>
      <c r="AP41" s="200"/>
      <c r="AQ41" s="202" t="str">
        <f t="shared" si="48"/>
        <v/>
      </c>
      <c r="AR41" s="203"/>
      <c r="AS41" s="160" t="str">
        <f t="shared" si="49"/>
        <v/>
      </c>
      <c r="AT41" s="200"/>
      <c r="AU41" s="160" t="str">
        <f t="shared" si="50"/>
        <v/>
      </c>
      <c r="AV41" s="203"/>
      <c r="AW41" s="203"/>
      <c r="AX41" s="203"/>
      <c r="AY41" s="203"/>
      <c r="AZ41" s="203"/>
      <c r="BA41" s="203"/>
      <c r="BB41" s="200"/>
      <c r="BC41" s="160" t="str">
        <f t="shared" si="51"/>
        <v/>
      </c>
      <c r="BD41" s="160"/>
      <c r="BE41" s="160" t="str">
        <f t="shared" si="52"/>
        <v/>
      </c>
      <c r="BF41" s="160"/>
      <c r="BG41" s="33" t="str">
        <f t="shared" si="53"/>
        <v/>
      </c>
      <c r="BH41" s="37"/>
      <c r="BI41" s="33" t="str">
        <f t="shared" si="54"/>
        <v/>
      </c>
      <c r="BJ41" s="37"/>
      <c r="BK41" s="38" t="str">
        <f t="shared" si="55"/>
        <v/>
      </c>
      <c r="BL41" s="128">
        <f t="shared" si="56"/>
        <v>0</v>
      </c>
    </row>
    <row r="42" spans="1:64" s="141" customFormat="1" x14ac:dyDescent="0.2">
      <c r="A42" s="155">
        <v>42343</v>
      </c>
      <c r="B42" s="129" t="str">
        <f t="shared" si="33"/>
        <v/>
      </c>
      <c r="C42" s="129" t="s">
        <v>13</v>
      </c>
      <c r="D42" s="130" t="str">
        <f t="shared" si="34"/>
        <v/>
      </c>
      <c r="E42" s="131"/>
      <c r="F42" s="131" t="str">
        <f t="shared" si="35"/>
        <v/>
      </c>
      <c r="G42" s="131"/>
      <c r="H42" s="131" t="str">
        <f t="shared" si="36"/>
        <v/>
      </c>
      <c r="I42" s="132"/>
      <c r="J42" s="131" t="str">
        <f t="shared" si="37"/>
        <v/>
      </c>
      <c r="K42" s="132"/>
      <c r="L42" s="131" t="str">
        <f t="shared" si="38"/>
        <v/>
      </c>
      <c r="M42" s="241"/>
      <c r="N42" s="131" t="str">
        <f t="shared" si="39"/>
        <v/>
      </c>
      <c r="O42" s="245">
        <f t="shared" si="28"/>
        <v>0</v>
      </c>
      <c r="P42" s="245"/>
      <c r="Q42" s="235"/>
      <c r="R42" s="131" t="str">
        <f t="shared" si="31"/>
        <v/>
      </c>
      <c r="S42" s="131"/>
      <c r="T42" s="162"/>
      <c r="U42" s="167" t="str">
        <f t="shared" si="40"/>
        <v/>
      </c>
      <c r="V42" s="162"/>
      <c r="W42" s="209"/>
      <c r="X42" s="168" t="str">
        <f t="shared" si="41"/>
        <v/>
      </c>
      <c r="Y42" s="168"/>
      <c r="Z42" s="162"/>
      <c r="AA42" s="169" t="str">
        <f t="shared" si="42"/>
        <v/>
      </c>
      <c r="AB42" s="170" t="e">
        <f t="shared" si="32"/>
        <v>#DIV/0!</v>
      </c>
      <c r="AC42" s="162"/>
      <c r="AD42" s="130" t="str">
        <f t="shared" si="43"/>
        <v/>
      </c>
      <c r="AE42" s="223">
        <f t="shared" si="30"/>
        <v>11.415999999999997</v>
      </c>
      <c r="AF42" s="135">
        <v>8.18</v>
      </c>
      <c r="AG42" s="136"/>
      <c r="AH42" s="161">
        <f t="shared" si="44"/>
        <v>0</v>
      </c>
      <c r="AI42" s="137">
        <f t="shared" si="45"/>
        <v>0</v>
      </c>
      <c r="AJ42" s="138" t="str">
        <f t="shared" si="46"/>
        <v/>
      </c>
      <c r="AK42" s="220">
        <f t="shared" si="26"/>
        <v>0</v>
      </c>
      <c r="AL42" s="138">
        <f t="shared" si="27"/>
        <v>0</v>
      </c>
      <c r="AM42" s="218">
        <f t="shared" si="29"/>
        <v>0</v>
      </c>
      <c r="AN42" s="187"/>
      <c r="AO42" s="188" t="str">
        <f t="shared" si="47"/>
        <v/>
      </c>
      <c r="AP42" s="187"/>
      <c r="AQ42" s="189" t="str">
        <f t="shared" si="48"/>
        <v/>
      </c>
      <c r="AR42" s="190"/>
      <c r="AS42" s="139" t="str">
        <f t="shared" si="49"/>
        <v/>
      </c>
      <c r="AT42" s="187"/>
      <c r="AU42" s="139" t="str">
        <f t="shared" si="50"/>
        <v/>
      </c>
      <c r="AV42" s="190"/>
      <c r="AW42" s="190"/>
      <c r="AX42" s="190"/>
      <c r="AY42" s="190"/>
      <c r="AZ42" s="190"/>
      <c r="BA42" s="190"/>
      <c r="BB42" s="187"/>
      <c r="BC42" s="139" t="str">
        <f t="shared" si="51"/>
        <v/>
      </c>
      <c r="BD42" s="139"/>
      <c r="BE42" s="139" t="str">
        <f t="shared" si="52"/>
        <v/>
      </c>
      <c r="BF42" s="139"/>
      <c r="BG42" s="133" t="str">
        <f t="shared" si="53"/>
        <v/>
      </c>
      <c r="BH42" s="140"/>
      <c r="BI42" s="133" t="str">
        <f t="shared" si="54"/>
        <v/>
      </c>
      <c r="BJ42" s="140"/>
      <c r="BK42" s="134" t="str">
        <f t="shared" si="55"/>
        <v/>
      </c>
      <c r="BL42" s="156">
        <f t="shared" si="56"/>
        <v>0</v>
      </c>
    </row>
    <row r="43" spans="1:64" s="141" customFormat="1" ht="13.5" thickBot="1" x14ac:dyDescent="0.25">
      <c r="A43" s="157">
        <v>42344</v>
      </c>
      <c r="B43" s="142" t="str">
        <f t="shared" si="33"/>
        <v/>
      </c>
      <c r="C43" s="142" t="s">
        <v>14</v>
      </c>
      <c r="D43" s="143" t="str">
        <f t="shared" si="34"/>
        <v/>
      </c>
      <c r="E43" s="144"/>
      <c r="F43" s="144" t="str">
        <f t="shared" si="35"/>
        <v/>
      </c>
      <c r="G43" s="144"/>
      <c r="H43" s="144" t="str">
        <f t="shared" si="36"/>
        <v/>
      </c>
      <c r="I43" s="158"/>
      <c r="J43" s="144" t="str">
        <f t="shared" si="37"/>
        <v/>
      </c>
      <c r="K43" s="158"/>
      <c r="L43" s="144" t="str">
        <f t="shared" si="38"/>
        <v/>
      </c>
      <c r="M43" s="238"/>
      <c r="N43" s="144" t="str">
        <f t="shared" si="39"/>
        <v/>
      </c>
      <c r="O43" s="243">
        <f t="shared" si="28"/>
        <v>0</v>
      </c>
      <c r="P43" s="243"/>
      <c r="Q43" s="236"/>
      <c r="R43" s="144" t="str">
        <f t="shared" si="31"/>
        <v/>
      </c>
      <c r="S43" s="144"/>
      <c r="T43" s="163"/>
      <c r="U43" s="171" t="str">
        <f t="shared" si="40"/>
        <v/>
      </c>
      <c r="V43" s="163"/>
      <c r="W43" s="210"/>
      <c r="X43" s="172" t="str">
        <f t="shared" si="41"/>
        <v/>
      </c>
      <c r="Y43" s="172"/>
      <c r="Z43" s="163"/>
      <c r="AA43" s="173" t="str">
        <f t="shared" si="42"/>
        <v/>
      </c>
      <c r="AB43" s="174" t="e">
        <f t="shared" si="32"/>
        <v>#DIV/0!</v>
      </c>
      <c r="AC43" s="163"/>
      <c r="AD43" s="143" t="str">
        <f t="shared" si="43"/>
        <v/>
      </c>
      <c r="AE43" s="224">
        <f t="shared" si="30"/>
        <v>11.415999999999997</v>
      </c>
      <c r="AF43" s="148">
        <v>8.18</v>
      </c>
      <c r="AG43" s="149"/>
      <c r="AH43" s="150">
        <f t="shared" si="44"/>
        <v>0</v>
      </c>
      <c r="AI43" s="151">
        <f t="shared" si="45"/>
        <v>0</v>
      </c>
      <c r="AJ43" s="152" t="str">
        <f t="shared" si="46"/>
        <v/>
      </c>
      <c r="AK43" s="216">
        <f t="shared" si="26"/>
        <v>0</v>
      </c>
      <c r="AL43" s="152">
        <f t="shared" si="27"/>
        <v>0</v>
      </c>
      <c r="AM43" s="217">
        <f t="shared" si="29"/>
        <v>0</v>
      </c>
      <c r="AN43" s="191"/>
      <c r="AO43" s="192" t="str">
        <f t="shared" si="47"/>
        <v/>
      </c>
      <c r="AP43" s="191"/>
      <c r="AQ43" s="193" t="str">
        <f t="shared" si="48"/>
        <v/>
      </c>
      <c r="AR43" s="194"/>
      <c r="AS43" s="153" t="str">
        <f t="shared" si="49"/>
        <v/>
      </c>
      <c r="AT43" s="191"/>
      <c r="AU43" s="153" t="str">
        <f t="shared" si="50"/>
        <v/>
      </c>
      <c r="AV43" s="194"/>
      <c r="AW43" s="194"/>
      <c r="AX43" s="194"/>
      <c r="AY43" s="194"/>
      <c r="AZ43" s="194"/>
      <c r="BA43" s="194"/>
      <c r="BB43" s="191"/>
      <c r="BC43" s="153" t="str">
        <f t="shared" si="51"/>
        <v/>
      </c>
      <c r="BD43" s="153"/>
      <c r="BE43" s="153" t="str">
        <f t="shared" si="52"/>
        <v/>
      </c>
      <c r="BF43" s="153"/>
      <c r="BG43" s="145" t="str">
        <f t="shared" si="53"/>
        <v/>
      </c>
      <c r="BH43" s="154"/>
      <c r="BI43" s="145" t="str">
        <f t="shared" si="54"/>
        <v/>
      </c>
      <c r="BJ43" s="154"/>
      <c r="BK43" s="146" t="str">
        <f t="shared" si="55"/>
        <v/>
      </c>
      <c r="BL43" s="159">
        <f t="shared" si="56"/>
        <v>0</v>
      </c>
    </row>
    <row r="44" spans="1:64" x14ac:dyDescent="0.2">
      <c r="A44" s="113">
        <v>42345</v>
      </c>
      <c r="B44" s="114" t="str">
        <f t="shared" si="33"/>
        <v/>
      </c>
      <c r="C44" s="114" t="s">
        <v>8</v>
      </c>
      <c r="D44" s="115" t="str">
        <f t="shared" si="34"/>
        <v/>
      </c>
      <c r="E44" s="116"/>
      <c r="F44" s="117" t="str">
        <f t="shared" si="35"/>
        <v/>
      </c>
      <c r="G44" s="117"/>
      <c r="H44" s="117" t="str">
        <f t="shared" si="36"/>
        <v/>
      </c>
      <c r="I44" s="118"/>
      <c r="J44" s="117" t="str">
        <f t="shared" si="37"/>
        <v/>
      </c>
      <c r="K44" s="118"/>
      <c r="L44" s="117" t="str">
        <f t="shared" si="38"/>
        <v/>
      </c>
      <c r="M44" s="242"/>
      <c r="N44" s="117" t="str">
        <f t="shared" si="39"/>
        <v/>
      </c>
      <c r="O44" s="246">
        <f t="shared" si="28"/>
        <v>0</v>
      </c>
      <c r="P44" s="246"/>
      <c r="Q44" s="233"/>
      <c r="R44" s="117" t="str">
        <f t="shared" si="31"/>
        <v/>
      </c>
      <c r="S44" s="117"/>
      <c r="T44" s="164"/>
      <c r="U44" s="175" t="str">
        <f t="shared" si="40"/>
        <v/>
      </c>
      <c r="V44" s="164"/>
      <c r="W44" s="211"/>
      <c r="X44" s="176" t="str">
        <f t="shared" si="41"/>
        <v/>
      </c>
      <c r="Y44" s="176"/>
      <c r="Z44" s="164"/>
      <c r="AA44" s="177" t="str">
        <f t="shared" si="42"/>
        <v/>
      </c>
      <c r="AB44" s="178" t="e">
        <f t="shared" si="32"/>
        <v>#DIV/0!</v>
      </c>
      <c r="AC44" s="164"/>
      <c r="AD44" s="119" t="str">
        <f t="shared" si="43"/>
        <v/>
      </c>
      <c r="AE44" s="93">
        <f t="shared" si="30"/>
        <v>11.415999999999997</v>
      </c>
      <c r="AF44" s="121">
        <v>8.18</v>
      </c>
      <c r="AG44" s="122"/>
      <c r="AH44" s="123">
        <f t="shared" si="44"/>
        <v>0</v>
      </c>
      <c r="AI44" s="124">
        <f t="shared" si="45"/>
        <v>0</v>
      </c>
      <c r="AJ44" s="125" t="str">
        <f t="shared" si="46"/>
        <v/>
      </c>
      <c r="AK44" s="221">
        <f t="shared" si="26"/>
        <v>0</v>
      </c>
      <c r="AL44" s="222">
        <f t="shared" si="27"/>
        <v>0</v>
      </c>
      <c r="AM44" s="221">
        <f t="shared" si="29"/>
        <v>0</v>
      </c>
      <c r="AN44" s="195"/>
      <c r="AO44" s="196" t="str">
        <f t="shared" si="47"/>
        <v/>
      </c>
      <c r="AP44" s="195"/>
      <c r="AQ44" s="197" t="str">
        <f t="shared" si="48"/>
        <v/>
      </c>
      <c r="AR44" s="198"/>
      <c r="AS44" s="199" t="str">
        <f t="shared" si="49"/>
        <v/>
      </c>
      <c r="AT44" s="195"/>
      <c r="AU44" s="199" t="str">
        <f t="shared" si="50"/>
        <v/>
      </c>
      <c r="AV44" s="198"/>
      <c r="AW44" s="198"/>
      <c r="AX44" s="198"/>
      <c r="AY44" s="198"/>
      <c r="AZ44" s="198"/>
      <c r="BA44" s="198"/>
      <c r="BB44" s="195"/>
      <c r="BC44" s="199" t="str">
        <f t="shared" si="51"/>
        <v/>
      </c>
      <c r="BD44" s="199"/>
      <c r="BE44" s="199" t="str">
        <f t="shared" si="52"/>
        <v/>
      </c>
      <c r="BF44" s="199"/>
      <c r="BG44" s="35" t="str">
        <f t="shared" si="53"/>
        <v/>
      </c>
      <c r="BH44" s="34"/>
      <c r="BI44" s="35" t="str">
        <f t="shared" si="54"/>
        <v/>
      </c>
      <c r="BJ44" s="34"/>
      <c r="BK44" s="36" t="str">
        <f t="shared" si="55"/>
        <v/>
      </c>
      <c r="BL44" s="126">
        <f t="shared" si="56"/>
        <v>0</v>
      </c>
    </row>
    <row r="45" spans="1:64" x14ac:dyDescent="0.2">
      <c r="A45" s="127">
        <v>42346</v>
      </c>
      <c r="B45" s="8" t="str">
        <f t="shared" si="33"/>
        <v/>
      </c>
      <c r="C45" s="98" t="s">
        <v>9</v>
      </c>
      <c r="D45" s="97" t="str">
        <f t="shared" si="34"/>
        <v/>
      </c>
      <c r="E45" s="102"/>
      <c r="F45" s="59" t="str">
        <f t="shared" si="35"/>
        <v/>
      </c>
      <c r="G45" s="59"/>
      <c r="H45" s="59" t="str">
        <f t="shared" si="36"/>
        <v/>
      </c>
      <c r="I45" s="92"/>
      <c r="J45" s="59" t="str">
        <f t="shared" si="37"/>
        <v/>
      </c>
      <c r="K45" s="92"/>
      <c r="L45" s="59" t="str">
        <f t="shared" si="38"/>
        <v/>
      </c>
      <c r="M45" s="240"/>
      <c r="N45" s="59" t="str">
        <f t="shared" si="39"/>
        <v/>
      </c>
      <c r="O45" s="244">
        <f t="shared" si="28"/>
        <v>0</v>
      </c>
      <c r="P45" s="244"/>
      <c r="Q45" s="234"/>
      <c r="R45" s="59" t="str">
        <f t="shared" si="31"/>
        <v/>
      </c>
      <c r="S45" s="59"/>
      <c r="T45" s="165"/>
      <c r="U45" s="179" t="str">
        <f t="shared" si="40"/>
        <v/>
      </c>
      <c r="V45" s="165"/>
      <c r="W45" s="212"/>
      <c r="X45" s="180" t="str">
        <f t="shared" si="41"/>
        <v/>
      </c>
      <c r="Y45" s="180"/>
      <c r="Z45" s="165"/>
      <c r="AA45" s="181" t="str">
        <f t="shared" si="42"/>
        <v/>
      </c>
      <c r="AB45" s="182" t="e">
        <f t="shared" si="32"/>
        <v>#DIV/0!</v>
      </c>
      <c r="AC45" s="165"/>
      <c r="AD45" s="58" t="str">
        <f t="shared" si="43"/>
        <v/>
      </c>
      <c r="AE45" s="60">
        <f t="shared" si="30"/>
        <v>11.415999999999997</v>
      </c>
      <c r="AF45" s="61">
        <v>8.18</v>
      </c>
      <c r="AG45" s="87"/>
      <c r="AH45" s="62">
        <f t="shared" si="44"/>
        <v>0</v>
      </c>
      <c r="AI45" s="83">
        <f t="shared" si="45"/>
        <v>0</v>
      </c>
      <c r="AJ45" s="88" t="str">
        <f t="shared" si="46"/>
        <v/>
      </c>
      <c r="AK45" s="218">
        <f t="shared" si="26"/>
        <v>0</v>
      </c>
      <c r="AL45" s="219">
        <f t="shared" si="27"/>
        <v>0</v>
      </c>
      <c r="AM45" s="218">
        <f t="shared" si="29"/>
        <v>0</v>
      </c>
      <c r="AN45" s="200"/>
      <c r="AO45" s="201" t="str">
        <f t="shared" si="47"/>
        <v/>
      </c>
      <c r="AP45" s="200"/>
      <c r="AQ45" s="202" t="str">
        <f t="shared" si="48"/>
        <v/>
      </c>
      <c r="AR45" s="203"/>
      <c r="AS45" s="160" t="str">
        <f t="shared" si="49"/>
        <v/>
      </c>
      <c r="AT45" s="200"/>
      <c r="AU45" s="160" t="str">
        <f t="shared" si="50"/>
        <v/>
      </c>
      <c r="AV45" s="203"/>
      <c r="AW45" s="203"/>
      <c r="AX45" s="203"/>
      <c r="AY45" s="203"/>
      <c r="AZ45" s="203"/>
      <c r="BA45" s="203"/>
      <c r="BB45" s="200"/>
      <c r="BC45" s="160" t="str">
        <f t="shared" si="51"/>
        <v/>
      </c>
      <c r="BD45" s="160"/>
      <c r="BE45" s="160" t="str">
        <f t="shared" si="52"/>
        <v/>
      </c>
      <c r="BF45" s="160"/>
      <c r="BG45" s="33" t="str">
        <f t="shared" si="53"/>
        <v/>
      </c>
      <c r="BH45" s="37"/>
      <c r="BI45" s="33" t="str">
        <f t="shared" si="54"/>
        <v/>
      </c>
      <c r="BJ45" s="37"/>
      <c r="BK45" s="38" t="str">
        <f t="shared" si="55"/>
        <v/>
      </c>
      <c r="BL45" s="128">
        <f t="shared" si="56"/>
        <v>0</v>
      </c>
    </row>
    <row r="46" spans="1:64" x14ac:dyDescent="0.2">
      <c r="A46" s="127">
        <v>42347</v>
      </c>
      <c r="B46" s="8" t="str">
        <f t="shared" si="33"/>
        <v/>
      </c>
      <c r="C46" s="8" t="s">
        <v>10</v>
      </c>
      <c r="D46" s="97" t="str">
        <f t="shared" si="34"/>
        <v/>
      </c>
      <c r="E46" s="102"/>
      <c r="F46" s="59" t="str">
        <f t="shared" si="35"/>
        <v/>
      </c>
      <c r="G46" s="59"/>
      <c r="H46" s="59" t="str">
        <f t="shared" si="36"/>
        <v/>
      </c>
      <c r="I46" s="92"/>
      <c r="J46" s="59" t="str">
        <f t="shared" si="37"/>
        <v/>
      </c>
      <c r="K46" s="92"/>
      <c r="L46" s="59" t="str">
        <f t="shared" si="38"/>
        <v/>
      </c>
      <c r="M46" s="240"/>
      <c r="N46" s="59" t="str">
        <f t="shared" si="39"/>
        <v/>
      </c>
      <c r="O46" s="244">
        <f t="shared" si="28"/>
        <v>0</v>
      </c>
      <c r="P46" s="244"/>
      <c r="Q46" s="234"/>
      <c r="R46" s="59" t="str">
        <f t="shared" si="31"/>
        <v/>
      </c>
      <c r="S46" s="59"/>
      <c r="T46" s="165"/>
      <c r="U46" s="179" t="str">
        <f t="shared" si="40"/>
        <v/>
      </c>
      <c r="V46" s="165"/>
      <c r="W46" s="212"/>
      <c r="X46" s="180" t="str">
        <f t="shared" si="41"/>
        <v/>
      </c>
      <c r="Y46" s="180"/>
      <c r="Z46" s="165"/>
      <c r="AA46" s="181" t="str">
        <f t="shared" si="42"/>
        <v/>
      </c>
      <c r="AB46" s="182" t="e">
        <f t="shared" si="32"/>
        <v>#DIV/0!</v>
      </c>
      <c r="AC46" s="165"/>
      <c r="AD46" s="58" t="str">
        <f t="shared" si="43"/>
        <v/>
      </c>
      <c r="AE46" s="60">
        <f t="shared" si="30"/>
        <v>11.415999999999997</v>
      </c>
      <c r="AF46" s="61">
        <v>8.18</v>
      </c>
      <c r="AG46" s="87"/>
      <c r="AH46" s="62">
        <f t="shared" si="44"/>
        <v>0</v>
      </c>
      <c r="AI46" s="83">
        <f t="shared" si="45"/>
        <v>0</v>
      </c>
      <c r="AJ46" s="88" t="str">
        <f t="shared" si="46"/>
        <v/>
      </c>
      <c r="AK46" s="218">
        <f t="shared" si="26"/>
        <v>0</v>
      </c>
      <c r="AL46" s="219">
        <f t="shared" si="27"/>
        <v>0</v>
      </c>
      <c r="AM46" s="218">
        <f t="shared" si="29"/>
        <v>0</v>
      </c>
      <c r="AN46" s="200"/>
      <c r="AO46" s="201" t="str">
        <f t="shared" si="47"/>
        <v/>
      </c>
      <c r="AP46" s="200"/>
      <c r="AQ46" s="202" t="str">
        <f t="shared" si="48"/>
        <v/>
      </c>
      <c r="AR46" s="203"/>
      <c r="AS46" s="160" t="str">
        <f t="shared" si="49"/>
        <v/>
      </c>
      <c r="AT46" s="200"/>
      <c r="AU46" s="160" t="str">
        <f t="shared" si="50"/>
        <v/>
      </c>
      <c r="AV46" s="203"/>
      <c r="AW46" s="203"/>
      <c r="AX46" s="203"/>
      <c r="AY46" s="203"/>
      <c r="AZ46" s="203"/>
      <c r="BA46" s="203"/>
      <c r="BB46" s="200"/>
      <c r="BC46" s="160" t="str">
        <f t="shared" si="51"/>
        <v/>
      </c>
      <c r="BD46" s="160"/>
      <c r="BE46" s="160" t="str">
        <f t="shared" si="52"/>
        <v/>
      </c>
      <c r="BF46" s="160"/>
      <c r="BG46" s="33" t="str">
        <f t="shared" si="53"/>
        <v/>
      </c>
      <c r="BH46" s="37"/>
      <c r="BI46" s="33" t="str">
        <f t="shared" si="54"/>
        <v/>
      </c>
      <c r="BJ46" s="37"/>
      <c r="BK46" s="38" t="str">
        <f t="shared" si="55"/>
        <v/>
      </c>
      <c r="BL46" s="128">
        <f t="shared" si="56"/>
        <v>0</v>
      </c>
    </row>
    <row r="47" spans="1:64" x14ac:dyDescent="0.2">
      <c r="A47" s="127">
        <v>42348</v>
      </c>
      <c r="B47" s="8" t="str">
        <f t="shared" si="33"/>
        <v/>
      </c>
      <c r="C47" s="8" t="s">
        <v>11</v>
      </c>
      <c r="D47" s="97" t="str">
        <f t="shared" si="34"/>
        <v/>
      </c>
      <c r="E47" s="102"/>
      <c r="F47" s="59" t="str">
        <f t="shared" si="35"/>
        <v/>
      </c>
      <c r="G47" s="59"/>
      <c r="H47" s="59" t="str">
        <f t="shared" si="36"/>
        <v/>
      </c>
      <c r="I47" s="92"/>
      <c r="J47" s="59" t="str">
        <f t="shared" si="37"/>
        <v/>
      </c>
      <c r="K47" s="92"/>
      <c r="L47" s="59" t="str">
        <f t="shared" si="38"/>
        <v/>
      </c>
      <c r="M47" s="240"/>
      <c r="N47" s="59" t="str">
        <f t="shared" si="39"/>
        <v/>
      </c>
      <c r="O47" s="244">
        <f t="shared" si="28"/>
        <v>0</v>
      </c>
      <c r="P47" s="244"/>
      <c r="Q47" s="234"/>
      <c r="R47" s="59" t="str">
        <f t="shared" si="31"/>
        <v/>
      </c>
      <c r="S47" s="59"/>
      <c r="T47" s="165"/>
      <c r="U47" s="179" t="str">
        <f t="shared" si="40"/>
        <v/>
      </c>
      <c r="V47" s="165"/>
      <c r="W47" s="212"/>
      <c r="X47" s="180" t="str">
        <f t="shared" si="41"/>
        <v/>
      </c>
      <c r="Y47" s="180"/>
      <c r="Z47" s="165"/>
      <c r="AA47" s="181" t="str">
        <f t="shared" si="42"/>
        <v/>
      </c>
      <c r="AB47" s="182" t="e">
        <f t="shared" si="32"/>
        <v>#DIV/0!</v>
      </c>
      <c r="AC47" s="165"/>
      <c r="AD47" s="58" t="str">
        <f t="shared" si="43"/>
        <v/>
      </c>
      <c r="AE47" s="60">
        <f t="shared" si="30"/>
        <v>11.415999999999997</v>
      </c>
      <c r="AF47" s="61">
        <v>8.18</v>
      </c>
      <c r="AG47" s="87"/>
      <c r="AH47" s="62">
        <f t="shared" si="44"/>
        <v>0</v>
      </c>
      <c r="AI47" s="83">
        <f t="shared" si="45"/>
        <v>0</v>
      </c>
      <c r="AJ47" s="88" t="str">
        <f t="shared" si="46"/>
        <v/>
      </c>
      <c r="AK47" s="218">
        <f t="shared" si="26"/>
        <v>0</v>
      </c>
      <c r="AL47" s="219">
        <f t="shared" si="27"/>
        <v>0</v>
      </c>
      <c r="AM47" s="218">
        <f t="shared" si="29"/>
        <v>0</v>
      </c>
      <c r="AN47" s="200"/>
      <c r="AO47" s="201" t="str">
        <f t="shared" si="47"/>
        <v/>
      </c>
      <c r="AP47" s="200"/>
      <c r="AQ47" s="202" t="str">
        <f t="shared" si="48"/>
        <v/>
      </c>
      <c r="AR47" s="203"/>
      <c r="AS47" s="160" t="str">
        <f t="shared" si="49"/>
        <v/>
      </c>
      <c r="AT47" s="200"/>
      <c r="AU47" s="160" t="str">
        <f t="shared" si="50"/>
        <v/>
      </c>
      <c r="AV47" s="203"/>
      <c r="AW47" s="203"/>
      <c r="AX47" s="203"/>
      <c r="AY47" s="203"/>
      <c r="AZ47" s="203"/>
      <c r="BA47" s="203"/>
      <c r="BB47" s="200"/>
      <c r="BC47" s="160" t="str">
        <f t="shared" si="51"/>
        <v/>
      </c>
      <c r="BD47" s="160"/>
      <c r="BE47" s="160" t="str">
        <f t="shared" si="52"/>
        <v/>
      </c>
      <c r="BF47" s="160"/>
      <c r="BG47" s="33" t="str">
        <f t="shared" si="53"/>
        <v/>
      </c>
      <c r="BH47" s="37"/>
      <c r="BI47" s="33" t="str">
        <f t="shared" si="54"/>
        <v/>
      </c>
      <c r="BJ47" s="37"/>
      <c r="BK47" s="38" t="str">
        <f t="shared" si="55"/>
        <v/>
      </c>
      <c r="BL47" s="128">
        <f t="shared" si="56"/>
        <v>0</v>
      </c>
    </row>
    <row r="48" spans="1:64" x14ac:dyDescent="0.2">
      <c r="A48" s="127">
        <v>42349</v>
      </c>
      <c r="B48" s="8" t="str">
        <f t="shared" si="33"/>
        <v/>
      </c>
      <c r="C48" s="8" t="s">
        <v>12</v>
      </c>
      <c r="D48" s="97" t="str">
        <f t="shared" si="34"/>
        <v/>
      </c>
      <c r="E48" s="102"/>
      <c r="F48" s="59" t="str">
        <f t="shared" si="35"/>
        <v/>
      </c>
      <c r="G48" s="59"/>
      <c r="H48" s="59" t="str">
        <f t="shared" si="36"/>
        <v/>
      </c>
      <c r="I48" s="92"/>
      <c r="J48" s="59" t="str">
        <f t="shared" si="37"/>
        <v/>
      </c>
      <c r="K48" s="92"/>
      <c r="L48" s="59" t="str">
        <f t="shared" si="38"/>
        <v/>
      </c>
      <c r="M48" s="240"/>
      <c r="N48" s="59" t="str">
        <f t="shared" si="39"/>
        <v/>
      </c>
      <c r="O48" s="244">
        <f t="shared" si="28"/>
        <v>0</v>
      </c>
      <c r="P48" s="244"/>
      <c r="Q48" s="234"/>
      <c r="R48" s="59" t="str">
        <f t="shared" si="31"/>
        <v/>
      </c>
      <c r="S48" s="59"/>
      <c r="T48" s="165"/>
      <c r="U48" s="179" t="str">
        <f t="shared" si="40"/>
        <v/>
      </c>
      <c r="V48" s="165"/>
      <c r="W48" s="212"/>
      <c r="X48" s="180" t="str">
        <f t="shared" si="41"/>
        <v/>
      </c>
      <c r="Y48" s="180"/>
      <c r="Z48" s="165"/>
      <c r="AA48" s="181" t="str">
        <f t="shared" si="42"/>
        <v/>
      </c>
      <c r="AB48" s="182" t="e">
        <f t="shared" si="32"/>
        <v>#DIV/0!</v>
      </c>
      <c r="AC48" s="165"/>
      <c r="AD48" s="58" t="str">
        <f t="shared" si="43"/>
        <v/>
      </c>
      <c r="AE48" s="60">
        <f t="shared" si="30"/>
        <v>11.415999999999997</v>
      </c>
      <c r="AF48" s="61">
        <v>8.18</v>
      </c>
      <c r="AG48" s="87"/>
      <c r="AH48" s="62">
        <f t="shared" si="44"/>
        <v>0</v>
      </c>
      <c r="AI48" s="83">
        <f t="shared" si="45"/>
        <v>0</v>
      </c>
      <c r="AJ48" s="88" t="str">
        <f t="shared" si="46"/>
        <v/>
      </c>
      <c r="AK48" s="218">
        <f t="shared" si="26"/>
        <v>0</v>
      </c>
      <c r="AL48" s="219">
        <f t="shared" si="27"/>
        <v>0</v>
      </c>
      <c r="AM48" s="218">
        <f t="shared" si="29"/>
        <v>0</v>
      </c>
      <c r="AN48" s="200"/>
      <c r="AO48" s="201" t="str">
        <f t="shared" si="47"/>
        <v/>
      </c>
      <c r="AP48" s="200"/>
      <c r="AQ48" s="202" t="str">
        <f t="shared" si="48"/>
        <v/>
      </c>
      <c r="AR48" s="203"/>
      <c r="AS48" s="160" t="str">
        <f t="shared" si="49"/>
        <v/>
      </c>
      <c r="AT48" s="200"/>
      <c r="AU48" s="160" t="str">
        <f t="shared" si="50"/>
        <v/>
      </c>
      <c r="AV48" s="203"/>
      <c r="AW48" s="203"/>
      <c r="AX48" s="203"/>
      <c r="AY48" s="203"/>
      <c r="AZ48" s="203"/>
      <c r="BA48" s="203"/>
      <c r="BB48" s="200"/>
      <c r="BC48" s="160" t="str">
        <f t="shared" si="51"/>
        <v/>
      </c>
      <c r="BD48" s="160"/>
      <c r="BE48" s="160" t="str">
        <f t="shared" si="52"/>
        <v/>
      </c>
      <c r="BF48" s="160"/>
      <c r="BG48" s="33" t="str">
        <f t="shared" si="53"/>
        <v/>
      </c>
      <c r="BH48" s="37"/>
      <c r="BI48" s="33" t="str">
        <f t="shared" si="54"/>
        <v/>
      </c>
      <c r="BJ48" s="37"/>
      <c r="BK48" s="38" t="str">
        <f t="shared" si="55"/>
        <v/>
      </c>
      <c r="BL48" s="128">
        <f t="shared" si="56"/>
        <v>0</v>
      </c>
    </row>
    <row r="49" spans="1:64" s="141" customFormat="1" x14ac:dyDescent="0.2">
      <c r="A49" s="155">
        <v>42350</v>
      </c>
      <c r="B49" s="129" t="str">
        <f t="shared" si="33"/>
        <v/>
      </c>
      <c r="C49" s="129" t="s">
        <v>13</v>
      </c>
      <c r="D49" s="130" t="str">
        <f t="shared" si="34"/>
        <v/>
      </c>
      <c r="E49" s="131"/>
      <c r="F49" s="131" t="str">
        <f t="shared" si="35"/>
        <v/>
      </c>
      <c r="G49" s="131"/>
      <c r="H49" s="131" t="str">
        <f t="shared" si="36"/>
        <v/>
      </c>
      <c r="I49" s="132"/>
      <c r="J49" s="131" t="str">
        <f t="shared" si="37"/>
        <v/>
      </c>
      <c r="K49" s="132"/>
      <c r="L49" s="131" t="str">
        <f t="shared" si="38"/>
        <v/>
      </c>
      <c r="M49" s="241"/>
      <c r="N49" s="131" t="str">
        <f t="shared" si="39"/>
        <v/>
      </c>
      <c r="O49" s="245">
        <f t="shared" si="28"/>
        <v>0</v>
      </c>
      <c r="P49" s="245"/>
      <c r="Q49" s="235"/>
      <c r="R49" s="131" t="str">
        <f t="shared" si="31"/>
        <v/>
      </c>
      <c r="S49" s="131"/>
      <c r="T49" s="162"/>
      <c r="U49" s="167" t="str">
        <f t="shared" si="40"/>
        <v/>
      </c>
      <c r="V49" s="162"/>
      <c r="W49" s="209"/>
      <c r="X49" s="168" t="str">
        <f t="shared" si="41"/>
        <v/>
      </c>
      <c r="Y49" s="168"/>
      <c r="Z49" s="162"/>
      <c r="AA49" s="169" t="str">
        <f t="shared" si="42"/>
        <v/>
      </c>
      <c r="AB49" s="170" t="e">
        <f t="shared" si="32"/>
        <v>#DIV/0!</v>
      </c>
      <c r="AC49" s="162"/>
      <c r="AD49" s="130" t="str">
        <f t="shared" si="43"/>
        <v/>
      </c>
      <c r="AE49" s="223">
        <f t="shared" si="30"/>
        <v>11.415999999999997</v>
      </c>
      <c r="AF49" s="135">
        <v>8.18</v>
      </c>
      <c r="AG49" s="136"/>
      <c r="AH49" s="161">
        <f t="shared" si="44"/>
        <v>0</v>
      </c>
      <c r="AI49" s="137">
        <f t="shared" si="45"/>
        <v>0</v>
      </c>
      <c r="AJ49" s="138" t="str">
        <f t="shared" si="46"/>
        <v/>
      </c>
      <c r="AK49" s="220">
        <f t="shared" si="26"/>
        <v>0</v>
      </c>
      <c r="AL49" s="138">
        <f t="shared" si="27"/>
        <v>0</v>
      </c>
      <c r="AM49" s="218">
        <f t="shared" si="29"/>
        <v>0</v>
      </c>
      <c r="AN49" s="187"/>
      <c r="AO49" s="188" t="str">
        <f t="shared" si="47"/>
        <v/>
      </c>
      <c r="AP49" s="187"/>
      <c r="AQ49" s="189" t="str">
        <f t="shared" si="48"/>
        <v/>
      </c>
      <c r="AR49" s="190"/>
      <c r="AS49" s="139" t="str">
        <f t="shared" si="49"/>
        <v/>
      </c>
      <c r="AT49" s="187"/>
      <c r="AU49" s="139" t="str">
        <f t="shared" si="50"/>
        <v/>
      </c>
      <c r="AV49" s="190"/>
      <c r="AW49" s="190"/>
      <c r="AX49" s="190"/>
      <c r="AY49" s="190"/>
      <c r="AZ49" s="190"/>
      <c r="BA49" s="190"/>
      <c r="BB49" s="187"/>
      <c r="BC49" s="139" t="str">
        <f t="shared" si="51"/>
        <v/>
      </c>
      <c r="BD49" s="139"/>
      <c r="BE49" s="139" t="str">
        <f t="shared" si="52"/>
        <v/>
      </c>
      <c r="BF49" s="139"/>
      <c r="BG49" s="133" t="str">
        <f t="shared" si="53"/>
        <v/>
      </c>
      <c r="BH49" s="140"/>
      <c r="BI49" s="133" t="str">
        <f t="shared" si="54"/>
        <v/>
      </c>
      <c r="BJ49" s="140"/>
      <c r="BK49" s="134" t="str">
        <f t="shared" si="55"/>
        <v/>
      </c>
      <c r="BL49" s="156">
        <f t="shared" si="56"/>
        <v>0</v>
      </c>
    </row>
    <row r="50" spans="1:64" s="141" customFormat="1" ht="13.5" thickBot="1" x14ac:dyDescent="0.25">
      <c r="A50" s="157">
        <v>42351</v>
      </c>
      <c r="B50" s="142" t="str">
        <f t="shared" si="33"/>
        <v/>
      </c>
      <c r="C50" s="142" t="s">
        <v>14</v>
      </c>
      <c r="D50" s="143" t="str">
        <f t="shared" si="34"/>
        <v/>
      </c>
      <c r="E50" s="144"/>
      <c r="F50" s="144" t="str">
        <f t="shared" si="35"/>
        <v/>
      </c>
      <c r="G50" s="144"/>
      <c r="H50" s="144" t="str">
        <f t="shared" si="36"/>
        <v/>
      </c>
      <c r="I50" s="158"/>
      <c r="J50" s="144" t="str">
        <f t="shared" si="37"/>
        <v/>
      </c>
      <c r="K50" s="158"/>
      <c r="L50" s="144" t="str">
        <f t="shared" si="38"/>
        <v/>
      </c>
      <c r="M50" s="238"/>
      <c r="N50" s="144" t="str">
        <f t="shared" si="39"/>
        <v/>
      </c>
      <c r="O50" s="243">
        <f t="shared" si="28"/>
        <v>0</v>
      </c>
      <c r="P50" s="243"/>
      <c r="Q50" s="236"/>
      <c r="R50" s="144" t="str">
        <f t="shared" si="31"/>
        <v/>
      </c>
      <c r="S50" s="144"/>
      <c r="T50" s="163"/>
      <c r="U50" s="171" t="str">
        <f t="shared" si="40"/>
        <v/>
      </c>
      <c r="V50" s="163"/>
      <c r="W50" s="210"/>
      <c r="X50" s="172" t="str">
        <f t="shared" si="41"/>
        <v/>
      </c>
      <c r="Y50" s="172"/>
      <c r="Z50" s="163"/>
      <c r="AA50" s="173" t="str">
        <f t="shared" si="42"/>
        <v/>
      </c>
      <c r="AB50" s="174" t="e">
        <f t="shared" si="32"/>
        <v>#DIV/0!</v>
      </c>
      <c r="AC50" s="163"/>
      <c r="AD50" s="143" t="str">
        <f t="shared" si="43"/>
        <v/>
      </c>
      <c r="AE50" s="224">
        <f t="shared" si="30"/>
        <v>11.415999999999997</v>
      </c>
      <c r="AF50" s="148">
        <v>8.18</v>
      </c>
      <c r="AG50" s="149"/>
      <c r="AH50" s="150">
        <f t="shared" si="44"/>
        <v>0</v>
      </c>
      <c r="AI50" s="151">
        <f t="shared" si="45"/>
        <v>0</v>
      </c>
      <c r="AJ50" s="152" t="str">
        <f t="shared" si="46"/>
        <v/>
      </c>
      <c r="AK50" s="216">
        <f t="shared" si="26"/>
        <v>0</v>
      </c>
      <c r="AL50" s="152">
        <f t="shared" si="27"/>
        <v>0</v>
      </c>
      <c r="AM50" s="217">
        <f t="shared" si="29"/>
        <v>0</v>
      </c>
      <c r="AN50" s="191"/>
      <c r="AO50" s="192" t="str">
        <f t="shared" si="47"/>
        <v/>
      </c>
      <c r="AP50" s="191"/>
      <c r="AQ50" s="193" t="str">
        <f t="shared" si="48"/>
        <v/>
      </c>
      <c r="AR50" s="194"/>
      <c r="AS50" s="153" t="str">
        <f t="shared" si="49"/>
        <v/>
      </c>
      <c r="AT50" s="191"/>
      <c r="AU50" s="153" t="str">
        <f t="shared" si="50"/>
        <v/>
      </c>
      <c r="AV50" s="194"/>
      <c r="AW50" s="194"/>
      <c r="AX50" s="194"/>
      <c r="AY50" s="194"/>
      <c r="AZ50" s="194"/>
      <c r="BA50" s="194"/>
      <c r="BB50" s="191"/>
      <c r="BC50" s="153" t="str">
        <f t="shared" si="51"/>
        <v/>
      </c>
      <c r="BD50" s="153"/>
      <c r="BE50" s="153" t="str">
        <f t="shared" si="52"/>
        <v/>
      </c>
      <c r="BF50" s="153"/>
      <c r="BG50" s="145" t="str">
        <f t="shared" si="53"/>
        <v/>
      </c>
      <c r="BH50" s="154"/>
      <c r="BI50" s="145" t="str">
        <f t="shared" si="54"/>
        <v/>
      </c>
      <c r="BJ50" s="154"/>
      <c r="BK50" s="146" t="str">
        <f t="shared" si="55"/>
        <v/>
      </c>
      <c r="BL50" s="159">
        <f t="shared" si="56"/>
        <v>0</v>
      </c>
    </row>
    <row r="51" spans="1:64" x14ac:dyDescent="0.2">
      <c r="A51" s="113">
        <v>42352</v>
      </c>
      <c r="B51" s="114" t="str">
        <f t="shared" si="33"/>
        <v/>
      </c>
      <c r="C51" s="114" t="s">
        <v>8</v>
      </c>
      <c r="D51" s="115" t="str">
        <f t="shared" si="34"/>
        <v/>
      </c>
      <c r="E51" s="116"/>
      <c r="F51" s="117" t="str">
        <f t="shared" si="35"/>
        <v/>
      </c>
      <c r="G51" s="117"/>
      <c r="H51" s="117" t="str">
        <f t="shared" si="36"/>
        <v/>
      </c>
      <c r="I51" s="118"/>
      <c r="J51" s="117" t="str">
        <f t="shared" si="37"/>
        <v/>
      </c>
      <c r="K51" s="118"/>
      <c r="L51" s="117" t="str">
        <f t="shared" si="38"/>
        <v/>
      </c>
      <c r="M51" s="242"/>
      <c r="N51" s="117" t="str">
        <f t="shared" si="39"/>
        <v/>
      </c>
      <c r="O51" s="246">
        <f t="shared" si="28"/>
        <v>0</v>
      </c>
      <c r="P51" s="246"/>
      <c r="Q51" s="233"/>
      <c r="R51" s="117" t="str">
        <f t="shared" si="31"/>
        <v/>
      </c>
      <c r="S51" s="117"/>
      <c r="T51" s="164"/>
      <c r="U51" s="175" t="str">
        <f t="shared" si="40"/>
        <v/>
      </c>
      <c r="V51" s="164"/>
      <c r="W51" s="211"/>
      <c r="X51" s="176" t="str">
        <f t="shared" si="41"/>
        <v/>
      </c>
      <c r="Y51" s="176"/>
      <c r="Z51" s="164"/>
      <c r="AA51" s="177" t="str">
        <f t="shared" si="42"/>
        <v/>
      </c>
      <c r="AB51" s="178" t="e">
        <f t="shared" si="32"/>
        <v>#DIV/0!</v>
      </c>
      <c r="AC51" s="164"/>
      <c r="AD51" s="119" t="str">
        <f t="shared" si="43"/>
        <v/>
      </c>
      <c r="AE51" s="93">
        <f t="shared" si="30"/>
        <v>11.415999999999997</v>
      </c>
      <c r="AF51" s="121">
        <v>8.18</v>
      </c>
      <c r="AG51" s="122"/>
      <c r="AH51" s="123">
        <f t="shared" si="44"/>
        <v>0</v>
      </c>
      <c r="AI51" s="124">
        <f t="shared" si="45"/>
        <v>0</v>
      </c>
      <c r="AJ51" s="125" t="str">
        <f t="shared" si="46"/>
        <v/>
      </c>
      <c r="AK51" s="221">
        <f t="shared" si="26"/>
        <v>0</v>
      </c>
      <c r="AL51" s="222">
        <f t="shared" si="27"/>
        <v>0</v>
      </c>
      <c r="AM51" s="221">
        <f t="shared" si="29"/>
        <v>0</v>
      </c>
      <c r="AN51" s="195"/>
      <c r="AO51" s="196" t="str">
        <f t="shared" si="47"/>
        <v/>
      </c>
      <c r="AP51" s="195"/>
      <c r="AQ51" s="197" t="str">
        <f t="shared" si="48"/>
        <v/>
      </c>
      <c r="AR51" s="198"/>
      <c r="AS51" s="199" t="str">
        <f t="shared" si="49"/>
        <v/>
      </c>
      <c r="AT51" s="195"/>
      <c r="AU51" s="199" t="str">
        <f t="shared" si="50"/>
        <v/>
      </c>
      <c r="AV51" s="198"/>
      <c r="AW51" s="198"/>
      <c r="AX51" s="198"/>
      <c r="AY51" s="198"/>
      <c r="AZ51" s="198"/>
      <c r="BA51" s="198"/>
      <c r="BB51" s="195"/>
      <c r="BC51" s="199" t="str">
        <f t="shared" si="51"/>
        <v/>
      </c>
      <c r="BD51" s="199"/>
      <c r="BE51" s="199" t="str">
        <f t="shared" si="52"/>
        <v/>
      </c>
      <c r="BF51" s="199"/>
      <c r="BG51" s="35" t="str">
        <f t="shared" si="53"/>
        <v/>
      </c>
      <c r="BH51" s="34"/>
      <c r="BI51" s="35" t="str">
        <f t="shared" si="54"/>
        <v/>
      </c>
      <c r="BJ51" s="34"/>
      <c r="BK51" s="36" t="str">
        <f t="shared" si="55"/>
        <v/>
      </c>
      <c r="BL51" s="126">
        <f t="shared" si="56"/>
        <v>0</v>
      </c>
    </row>
    <row r="52" spans="1:64" x14ac:dyDescent="0.2">
      <c r="A52" s="127">
        <v>42353</v>
      </c>
      <c r="B52" s="8" t="str">
        <f t="shared" si="33"/>
        <v/>
      </c>
      <c r="C52" s="98" t="s">
        <v>9</v>
      </c>
      <c r="D52" s="97" t="str">
        <f t="shared" si="34"/>
        <v/>
      </c>
      <c r="E52" s="102"/>
      <c r="F52" s="59" t="str">
        <f t="shared" si="35"/>
        <v/>
      </c>
      <c r="G52" s="59"/>
      <c r="H52" s="59" t="str">
        <f t="shared" si="36"/>
        <v/>
      </c>
      <c r="I52" s="92"/>
      <c r="J52" s="59" t="str">
        <f t="shared" si="37"/>
        <v/>
      </c>
      <c r="K52" s="92"/>
      <c r="L52" s="59" t="str">
        <f t="shared" si="38"/>
        <v/>
      </c>
      <c r="M52" s="240"/>
      <c r="N52" s="59" t="str">
        <f t="shared" si="39"/>
        <v/>
      </c>
      <c r="O52" s="244">
        <f t="shared" si="28"/>
        <v>0</v>
      </c>
      <c r="P52" s="244"/>
      <c r="Q52" s="234"/>
      <c r="R52" s="59" t="str">
        <f t="shared" si="31"/>
        <v/>
      </c>
      <c r="S52" s="59"/>
      <c r="T52" s="165"/>
      <c r="U52" s="179" t="str">
        <f t="shared" si="40"/>
        <v/>
      </c>
      <c r="V52" s="165"/>
      <c r="W52" s="212"/>
      <c r="X52" s="180" t="str">
        <f t="shared" si="41"/>
        <v/>
      </c>
      <c r="Y52" s="180"/>
      <c r="Z52" s="165"/>
      <c r="AA52" s="181" t="str">
        <f t="shared" si="42"/>
        <v/>
      </c>
      <c r="AB52" s="182" t="e">
        <f t="shared" si="32"/>
        <v>#DIV/0!</v>
      </c>
      <c r="AC52" s="165"/>
      <c r="AD52" s="58" t="str">
        <f t="shared" si="43"/>
        <v/>
      </c>
      <c r="AE52" s="60">
        <f t="shared" si="30"/>
        <v>11.415999999999997</v>
      </c>
      <c r="AF52" s="61">
        <v>8.18</v>
      </c>
      <c r="AG52" s="87"/>
      <c r="AH52" s="62">
        <f t="shared" si="44"/>
        <v>0</v>
      </c>
      <c r="AI52" s="83">
        <f t="shared" si="45"/>
        <v>0</v>
      </c>
      <c r="AJ52" s="88" t="str">
        <f t="shared" si="46"/>
        <v/>
      </c>
      <c r="AK52" s="218">
        <f t="shared" si="26"/>
        <v>0</v>
      </c>
      <c r="AL52" s="219">
        <f t="shared" si="27"/>
        <v>0</v>
      </c>
      <c r="AM52" s="218">
        <f t="shared" si="29"/>
        <v>0</v>
      </c>
      <c r="AN52" s="200"/>
      <c r="AO52" s="201" t="str">
        <f t="shared" si="47"/>
        <v/>
      </c>
      <c r="AP52" s="200"/>
      <c r="AQ52" s="202" t="str">
        <f t="shared" si="48"/>
        <v/>
      </c>
      <c r="AR52" s="203"/>
      <c r="AS52" s="160" t="str">
        <f t="shared" si="49"/>
        <v/>
      </c>
      <c r="AT52" s="200"/>
      <c r="AU52" s="160" t="str">
        <f t="shared" si="50"/>
        <v/>
      </c>
      <c r="AV52" s="203"/>
      <c r="AW52" s="203"/>
      <c r="AX52" s="203"/>
      <c r="AY52" s="203"/>
      <c r="AZ52" s="203"/>
      <c r="BA52" s="203"/>
      <c r="BB52" s="200"/>
      <c r="BC52" s="160" t="str">
        <f t="shared" si="51"/>
        <v/>
      </c>
      <c r="BD52" s="160"/>
      <c r="BE52" s="160" t="str">
        <f t="shared" si="52"/>
        <v/>
      </c>
      <c r="BF52" s="160"/>
      <c r="BG52" s="33" t="str">
        <f t="shared" si="53"/>
        <v/>
      </c>
      <c r="BH52" s="37"/>
      <c r="BI52" s="33" t="str">
        <f t="shared" si="54"/>
        <v/>
      </c>
      <c r="BJ52" s="37"/>
      <c r="BK52" s="38" t="str">
        <f t="shared" si="55"/>
        <v/>
      </c>
      <c r="BL52" s="128">
        <f t="shared" si="56"/>
        <v>0</v>
      </c>
    </row>
    <row r="53" spans="1:64" x14ac:dyDescent="0.2">
      <c r="A53" s="127">
        <v>42354</v>
      </c>
      <c r="B53" s="8" t="str">
        <f t="shared" si="33"/>
        <v/>
      </c>
      <c r="C53" s="8" t="s">
        <v>10</v>
      </c>
      <c r="D53" s="97" t="str">
        <f t="shared" si="34"/>
        <v/>
      </c>
      <c r="E53" s="102"/>
      <c r="F53" s="59" t="str">
        <f t="shared" si="35"/>
        <v/>
      </c>
      <c r="G53" s="59"/>
      <c r="H53" s="59" t="str">
        <f t="shared" si="36"/>
        <v/>
      </c>
      <c r="I53" s="92"/>
      <c r="J53" s="59" t="str">
        <f t="shared" si="37"/>
        <v/>
      </c>
      <c r="K53" s="92"/>
      <c r="L53" s="59" t="str">
        <f t="shared" si="38"/>
        <v/>
      </c>
      <c r="M53" s="240"/>
      <c r="N53" s="59" t="str">
        <f t="shared" si="39"/>
        <v/>
      </c>
      <c r="O53" s="244">
        <f t="shared" si="28"/>
        <v>0</v>
      </c>
      <c r="P53" s="244"/>
      <c r="Q53" s="234"/>
      <c r="R53" s="59" t="str">
        <f t="shared" si="31"/>
        <v/>
      </c>
      <c r="S53" s="59"/>
      <c r="T53" s="165"/>
      <c r="U53" s="179" t="str">
        <f t="shared" si="40"/>
        <v/>
      </c>
      <c r="V53" s="165"/>
      <c r="W53" s="212"/>
      <c r="X53" s="180" t="str">
        <f t="shared" si="41"/>
        <v/>
      </c>
      <c r="Y53" s="180"/>
      <c r="Z53" s="165"/>
      <c r="AA53" s="181" t="str">
        <f t="shared" si="42"/>
        <v/>
      </c>
      <c r="AB53" s="182" t="e">
        <f t="shared" si="32"/>
        <v>#DIV/0!</v>
      </c>
      <c r="AC53" s="165"/>
      <c r="AD53" s="58" t="str">
        <f t="shared" si="43"/>
        <v/>
      </c>
      <c r="AE53" s="60">
        <f t="shared" si="30"/>
        <v>11.415999999999997</v>
      </c>
      <c r="AF53" s="61">
        <v>8.18</v>
      </c>
      <c r="AG53" s="87"/>
      <c r="AH53" s="62">
        <f t="shared" si="44"/>
        <v>0</v>
      </c>
      <c r="AI53" s="83">
        <f t="shared" si="45"/>
        <v>0</v>
      </c>
      <c r="AJ53" s="88" t="str">
        <f t="shared" si="46"/>
        <v/>
      </c>
      <c r="AK53" s="218">
        <f t="shared" si="26"/>
        <v>0</v>
      </c>
      <c r="AL53" s="219">
        <f t="shared" si="27"/>
        <v>0</v>
      </c>
      <c r="AM53" s="218">
        <f t="shared" si="29"/>
        <v>0</v>
      </c>
      <c r="AN53" s="200"/>
      <c r="AO53" s="201" t="str">
        <f t="shared" si="47"/>
        <v/>
      </c>
      <c r="AP53" s="200"/>
      <c r="AQ53" s="202" t="str">
        <f t="shared" si="48"/>
        <v/>
      </c>
      <c r="AR53" s="203"/>
      <c r="AS53" s="160" t="str">
        <f t="shared" si="49"/>
        <v/>
      </c>
      <c r="AT53" s="200"/>
      <c r="AU53" s="160" t="str">
        <f t="shared" si="50"/>
        <v/>
      </c>
      <c r="AV53" s="203"/>
      <c r="AW53" s="203"/>
      <c r="AX53" s="203"/>
      <c r="AY53" s="203"/>
      <c r="AZ53" s="203"/>
      <c r="BA53" s="203"/>
      <c r="BB53" s="200"/>
      <c r="BC53" s="160" t="str">
        <f t="shared" si="51"/>
        <v/>
      </c>
      <c r="BD53" s="160"/>
      <c r="BE53" s="160" t="str">
        <f t="shared" si="52"/>
        <v/>
      </c>
      <c r="BF53" s="160"/>
      <c r="BG53" s="33" t="str">
        <f t="shared" si="53"/>
        <v/>
      </c>
      <c r="BH53" s="37"/>
      <c r="BI53" s="33" t="str">
        <f t="shared" si="54"/>
        <v/>
      </c>
      <c r="BJ53" s="37"/>
      <c r="BK53" s="38" t="str">
        <f t="shared" si="55"/>
        <v/>
      </c>
      <c r="BL53" s="128">
        <f t="shared" si="56"/>
        <v>0</v>
      </c>
    </row>
    <row r="54" spans="1:64" x14ac:dyDescent="0.2">
      <c r="A54" s="127">
        <v>42355</v>
      </c>
      <c r="B54" s="8" t="str">
        <f t="shared" si="33"/>
        <v/>
      </c>
      <c r="C54" s="8" t="s">
        <v>11</v>
      </c>
      <c r="D54" s="97" t="str">
        <f t="shared" si="34"/>
        <v/>
      </c>
      <c r="E54" s="102"/>
      <c r="F54" s="59" t="str">
        <f t="shared" si="35"/>
        <v/>
      </c>
      <c r="G54" s="59"/>
      <c r="H54" s="59" t="str">
        <f t="shared" si="36"/>
        <v/>
      </c>
      <c r="I54" s="92"/>
      <c r="J54" s="59" t="str">
        <f t="shared" si="37"/>
        <v/>
      </c>
      <c r="K54" s="92"/>
      <c r="L54" s="59" t="str">
        <f t="shared" si="38"/>
        <v/>
      </c>
      <c r="M54" s="240"/>
      <c r="N54" s="59" t="str">
        <f t="shared" si="39"/>
        <v/>
      </c>
      <c r="O54" s="244">
        <f t="shared" si="28"/>
        <v>0</v>
      </c>
      <c r="P54" s="244"/>
      <c r="Q54" s="234"/>
      <c r="R54" s="59" t="str">
        <f t="shared" si="31"/>
        <v/>
      </c>
      <c r="S54" s="59"/>
      <c r="T54" s="165"/>
      <c r="U54" s="179" t="str">
        <f t="shared" si="40"/>
        <v/>
      </c>
      <c r="V54" s="165"/>
      <c r="W54" s="212"/>
      <c r="X54" s="180" t="str">
        <f t="shared" si="41"/>
        <v/>
      </c>
      <c r="Y54" s="180"/>
      <c r="Z54" s="165"/>
      <c r="AA54" s="181" t="str">
        <f t="shared" si="42"/>
        <v/>
      </c>
      <c r="AB54" s="182" t="e">
        <f t="shared" si="32"/>
        <v>#DIV/0!</v>
      </c>
      <c r="AC54" s="165"/>
      <c r="AD54" s="58" t="str">
        <f t="shared" si="43"/>
        <v/>
      </c>
      <c r="AE54" s="60">
        <f t="shared" si="30"/>
        <v>11.415999999999997</v>
      </c>
      <c r="AF54" s="61">
        <v>8.18</v>
      </c>
      <c r="AG54" s="87"/>
      <c r="AH54" s="62">
        <f t="shared" si="44"/>
        <v>0</v>
      </c>
      <c r="AI54" s="83">
        <f t="shared" si="45"/>
        <v>0</v>
      </c>
      <c r="AJ54" s="88" t="str">
        <f t="shared" si="46"/>
        <v/>
      </c>
      <c r="AK54" s="218">
        <f t="shared" si="26"/>
        <v>0</v>
      </c>
      <c r="AL54" s="219">
        <f t="shared" si="27"/>
        <v>0</v>
      </c>
      <c r="AM54" s="218">
        <f t="shared" si="29"/>
        <v>0</v>
      </c>
      <c r="AN54" s="200"/>
      <c r="AO54" s="201" t="str">
        <f t="shared" si="47"/>
        <v/>
      </c>
      <c r="AP54" s="200"/>
      <c r="AQ54" s="202" t="str">
        <f t="shared" si="48"/>
        <v/>
      </c>
      <c r="AR54" s="203"/>
      <c r="AS54" s="160" t="str">
        <f t="shared" si="49"/>
        <v/>
      </c>
      <c r="AT54" s="200"/>
      <c r="AU54" s="160" t="str">
        <f t="shared" si="50"/>
        <v/>
      </c>
      <c r="AV54" s="203"/>
      <c r="AW54" s="203"/>
      <c r="AX54" s="203"/>
      <c r="AY54" s="203"/>
      <c r="AZ54" s="203"/>
      <c r="BA54" s="203"/>
      <c r="BB54" s="200"/>
      <c r="BC54" s="160" t="str">
        <f t="shared" si="51"/>
        <v/>
      </c>
      <c r="BD54" s="160"/>
      <c r="BE54" s="160" t="str">
        <f t="shared" si="52"/>
        <v/>
      </c>
      <c r="BF54" s="160"/>
      <c r="BG54" s="33" t="str">
        <f t="shared" si="53"/>
        <v/>
      </c>
      <c r="BH54" s="37"/>
      <c r="BI54" s="33" t="str">
        <f t="shared" si="54"/>
        <v/>
      </c>
      <c r="BJ54" s="37"/>
      <c r="BK54" s="38" t="str">
        <f t="shared" si="55"/>
        <v/>
      </c>
      <c r="BL54" s="128">
        <f t="shared" si="56"/>
        <v>0</v>
      </c>
    </row>
    <row r="55" spans="1:64" x14ac:dyDescent="0.2">
      <c r="A55" s="127">
        <v>42356</v>
      </c>
      <c r="B55" s="8" t="str">
        <f t="shared" si="33"/>
        <v/>
      </c>
      <c r="C55" s="8" t="s">
        <v>12</v>
      </c>
      <c r="D55" s="97" t="str">
        <f t="shared" si="34"/>
        <v/>
      </c>
      <c r="E55" s="102"/>
      <c r="F55" s="59" t="str">
        <f t="shared" si="35"/>
        <v/>
      </c>
      <c r="G55" s="59"/>
      <c r="H55" s="59" t="str">
        <f t="shared" si="36"/>
        <v/>
      </c>
      <c r="I55" s="92"/>
      <c r="J55" s="59" t="str">
        <f t="shared" si="37"/>
        <v/>
      </c>
      <c r="K55" s="92"/>
      <c r="L55" s="59" t="str">
        <f t="shared" si="38"/>
        <v/>
      </c>
      <c r="M55" s="240"/>
      <c r="N55" s="59" t="str">
        <f t="shared" si="39"/>
        <v/>
      </c>
      <c r="O55" s="244">
        <f t="shared" si="28"/>
        <v>0</v>
      </c>
      <c r="P55" s="244"/>
      <c r="Q55" s="234"/>
      <c r="R55" s="59" t="str">
        <f t="shared" si="31"/>
        <v/>
      </c>
      <c r="S55" s="59"/>
      <c r="T55" s="165"/>
      <c r="U55" s="179" t="str">
        <f t="shared" si="40"/>
        <v/>
      </c>
      <c r="V55" s="165"/>
      <c r="W55" s="212"/>
      <c r="X55" s="180" t="str">
        <f t="shared" si="41"/>
        <v/>
      </c>
      <c r="Y55" s="180"/>
      <c r="Z55" s="165"/>
      <c r="AA55" s="181" t="str">
        <f t="shared" si="42"/>
        <v/>
      </c>
      <c r="AB55" s="182" t="e">
        <f t="shared" si="32"/>
        <v>#DIV/0!</v>
      </c>
      <c r="AC55" s="165"/>
      <c r="AD55" s="58" t="str">
        <f t="shared" si="43"/>
        <v/>
      </c>
      <c r="AE55" s="60">
        <f t="shared" si="30"/>
        <v>11.415999999999997</v>
      </c>
      <c r="AF55" s="61">
        <v>8.18</v>
      </c>
      <c r="AG55" s="87"/>
      <c r="AH55" s="62">
        <f t="shared" si="44"/>
        <v>0</v>
      </c>
      <c r="AI55" s="83">
        <f t="shared" si="45"/>
        <v>0</v>
      </c>
      <c r="AJ55" s="88" t="str">
        <f t="shared" si="46"/>
        <v/>
      </c>
      <c r="AK55" s="218">
        <f t="shared" si="26"/>
        <v>0</v>
      </c>
      <c r="AL55" s="219">
        <f t="shared" si="27"/>
        <v>0</v>
      </c>
      <c r="AM55" s="218">
        <f t="shared" si="29"/>
        <v>0</v>
      </c>
      <c r="AN55" s="200"/>
      <c r="AO55" s="201" t="str">
        <f t="shared" si="47"/>
        <v/>
      </c>
      <c r="AP55" s="200"/>
      <c r="AQ55" s="202" t="str">
        <f t="shared" si="48"/>
        <v/>
      </c>
      <c r="AR55" s="203"/>
      <c r="AS55" s="160" t="str">
        <f t="shared" si="49"/>
        <v/>
      </c>
      <c r="AT55" s="200"/>
      <c r="AU55" s="160" t="str">
        <f t="shared" si="50"/>
        <v/>
      </c>
      <c r="AV55" s="203"/>
      <c r="AW55" s="203"/>
      <c r="AX55" s="203"/>
      <c r="AY55" s="203"/>
      <c r="AZ55" s="203"/>
      <c r="BA55" s="203"/>
      <c r="BB55" s="200"/>
      <c r="BC55" s="160" t="str">
        <f t="shared" si="51"/>
        <v/>
      </c>
      <c r="BD55" s="160"/>
      <c r="BE55" s="160" t="str">
        <f t="shared" si="52"/>
        <v/>
      </c>
      <c r="BF55" s="160"/>
      <c r="BG55" s="33" t="str">
        <f t="shared" si="53"/>
        <v/>
      </c>
      <c r="BH55" s="37"/>
      <c r="BI55" s="33" t="str">
        <f t="shared" si="54"/>
        <v/>
      </c>
      <c r="BJ55" s="37"/>
      <c r="BK55" s="38" t="str">
        <f t="shared" si="55"/>
        <v/>
      </c>
      <c r="BL55" s="128">
        <f t="shared" si="56"/>
        <v>0</v>
      </c>
    </row>
    <row r="56" spans="1:64" s="141" customFormat="1" x14ac:dyDescent="0.2">
      <c r="A56" s="155">
        <v>42357</v>
      </c>
      <c r="B56" s="129" t="str">
        <f t="shared" si="33"/>
        <v/>
      </c>
      <c r="C56" s="129" t="s">
        <v>13</v>
      </c>
      <c r="D56" s="130" t="str">
        <f t="shared" si="34"/>
        <v/>
      </c>
      <c r="E56" s="131"/>
      <c r="F56" s="131" t="str">
        <f t="shared" si="35"/>
        <v/>
      </c>
      <c r="G56" s="131"/>
      <c r="H56" s="131" t="str">
        <f t="shared" si="36"/>
        <v/>
      </c>
      <c r="I56" s="132"/>
      <c r="J56" s="131" t="str">
        <f t="shared" si="37"/>
        <v/>
      </c>
      <c r="K56" s="132"/>
      <c r="L56" s="131" t="str">
        <f t="shared" si="38"/>
        <v/>
      </c>
      <c r="M56" s="241"/>
      <c r="N56" s="131" t="str">
        <f t="shared" si="39"/>
        <v/>
      </c>
      <c r="O56" s="245">
        <f t="shared" si="28"/>
        <v>0</v>
      </c>
      <c r="P56" s="245"/>
      <c r="Q56" s="235"/>
      <c r="R56" s="131" t="str">
        <f t="shared" si="31"/>
        <v/>
      </c>
      <c r="S56" s="131"/>
      <c r="T56" s="162"/>
      <c r="U56" s="167" t="str">
        <f t="shared" si="40"/>
        <v/>
      </c>
      <c r="V56" s="162"/>
      <c r="W56" s="209"/>
      <c r="X56" s="168" t="str">
        <f t="shared" si="41"/>
        <v/>
      </c>
      <c r="Y56" s="168"/>
      <c r="Z56" s="162"/>
      <c r="AA56" s="169" t="str">
        <f t="shared" si="42"/>
        <v/>
      </c>
      <c r="AB56" s="170" t="e">
        <f t="shared" si="32"/>
        <v>#DIV/0!</v>
      </c>
      <c r="AC56" s="162"/>
      <c r="AD56" s="130" t="str">
        <f t="shared" si="43"/>
        <v/>
      </c>
      <c r="AE56" s="223">
        <f t="shared" si="30"/>
        <v>11.415999999999997</v>
      </c>
      <c r="AF56" s="135">
        <v>8.18</v>
      </c>
      <c r="AG56" s="136"/>
      <c r="AH56" s="161">
        <f t="shared" si="44"/>
        <v>0</v>
      </c>
      <c r="AI56" s="137">
        <f t="shared" si="45"/>
        <v>0</v>
      </c>
      <c r="AJ56" s="138" t="str">
        <f t="shared" si="46"/>
        <v/>
      </c>
      <c r="AK56" s="220">
        <f t="shared" si="26"/>
        <v>0</v>
      </c>
      <c r="AL56" s="138">
        <f t="shared" si="27"/>
        <v>0</v>
      </c>
      <c r="AM56" s="218">
        <f t="shared" si="29"/>
        <v>0</v>
      </c>
      <c r="AN56" s="187"/>
      <c r="AO56" s="188" t="str">
        <f t="shared" si="47"/>
        <v/>
      </c>
      <c r="AP56" s="187"/>
      <c r="AQ56" s="189" t="str">
        <f t="shared" si="48"/>
        <v/>
      </c>
      <c r="AR56" s="190"/>
      <c r="AS56" s="139" t="str">
        <f t="shared" si="49"/>
        <v/>
      </c>
      <c r="AT56" s="187"/>
      <c r="AU56" s="139" t="str">
        <f t="shared" si="50"/>
        <v/>
      </c>
      <c r="AV56" s="190"/>
      <c r="AW56" s="190"/>
      <c r="AX56" s="190"/>
      <c r="AY56" s="190"/>
      <c r="AZ56" s="190"/>
      <c r="BA56" s="190"/>
      <c r="BB56" s="187"/>
      <c r="BC56" s="139" t="str">
        <f t="shared" si="51"/>
        <v/>
      </c>
      <c r="BD56" s="139"/>
      <c r="BE56" s="139" t="str">
        <f t="shared" si="52"/>
        <v/>
      </c>
      <c r="BF56" s="139"/>
      <c r="BG56" s="133" t="str">
        <f t="shared" si="53"/>
        <v/>
      </c>
      <c r="BH56" s="140"/>
      <c r="BI56" s="133" t="str">
        <f t="shared" si="54"/>
        <v/>
      </c>
      <c r="BJ56" s="140"/>
      <c r="BK56" s="134" t="str">
        <f t="shared" si="55"/>
        <v/>
      </c>
      <c r="BL56" s="156">
        <f t="shared" si="56"/>
        <v>0</v>
      </c>
    </row>
    <row r="57" spans="1:64" s="141" customFormat="1" ht="13.5" thickBot="1" x14ac:dyDescent="0.25">
      <c r="A57" s="157">
        <v>42358</v>
      </c>
      <c r="B57" s="142" t="str">
        <f t="shared" si="33"/>
        <v/>
      </c>
      <c r="C57" s="142" t="s">
        <v>14</v>
      </c>
      <c r="D57" s="143" t="str">
        <f t="shared" si="34"/>
        <v/>
      </c>
      <c r="E57" s="144"/>
      <c r="F57" s="144" t="str">
        <f t="shared" si="35"/>
        <v/>
      </c>
      <c r="G57" s="144"/>
      <c r="H57" s="144" t="str">
        <f t="shared" si="36"/>
        <v/>
      </c>
      <c r="I57" s="158"/>
      <c r="J57" s="144" t="str">
        <f t="shared" si="37"/>
        <v/>
      </c>
      <c r="K57" s="158"/>
      <c r="L57" s="144" t="str">
        <f t="shared" si="38"/>
        <v/>
      </c>
      <c r="M57" s="238"/>
      <c r="N57" s="144" t="str">
        <f t="shared" si="39"/>
        <v/>
      </c>
      <c r="O57" s="243">
        <f t="shared" si="28"/>
        <v>0</v>
      </c>
      <c r="P57" s="243"/>
      <c r="Q57" s="236"/>
      <c r="R57" s="144" t="str">
        <f t="shared" si="31"/>
        <v/>
      </c>
      <c r="S57" s="144"/>
      <c r="T57" s="163"/>
      <c r="U57" s="171" t="str">
        <f t="shared" si="40"/>
        <v/>
      </c>
      <c r="V57" s="163"/>
      <c r="W57" s="210"/>
      <c r="X57" s="172" t="str">
        <f t="shared" si="41"/>
        <v/>
      </c>
      <c r="Y57" s="172"/>
      <c r="Z57" s="163"/>
      <c r="AA57" s="173" t="str">
        <f t="shared" si="42"/>
        <v/>
      </c>
      <c r="AB57" s="174" t="e">
        <f t="shared" si="32"/>
        <v>#DIV/0!</v>
      </c>
      <c r="AC57" s="163"/>
      <c r="AD57" s="143" t="str">
        <f t="shared" si="43"/>
        <v/>
      </c>
      <c r="AE57" s="224">
        <f t="shared" si="30"/>
        <v>11.415999999999997</v>
      </c>
      <c r="AF57" s="148">
        <v>8.18</v>
      </c>
      <c r="AG57" s="149"/>
      <c r="AH57" s="150">
        <f t="shared" si="44"/>
        <v>0</v>
      </c>
      <c r="AI57" s="151">
        <f t="shared" si="45"/>
        <v>0</v>
      </c>
      <c r="AJ57" s="152" t="str">
        <f t="shared" si="46"/>
        <v/>
      </c>
      <c r="AK57" s="216">
        <f t="shared" si="26"/>
        <v>0</v>
      </c>
      <c r="AL57" s="152">
        <f t="shared" si="27"/>
        <v>0</v>
      </c>
      <c r="AM57" s="217">
        <f t="shared" si="29"/>
        <v>0</v>
      </c>
      <c r="AN57" s="191"/>
      <c r="AO57" s="192" t="str">
        <f t="shared" si="47"/>
        <v/>
      </c>
      <c r="AP57" s="191"/>
      <c r="AQ57" s="193" t="str">
        <f t="shared" si="48"/>
        <v/>
      </c>
      <c r="AR57" s="194"/>
      <c r="AS57" s="153" t="str">
        <f t="shared" si="49"/>
        <v/>
      </c>
      <c r="AT57" s="191"/>
      <c r="AU57" s="153" t="str">
        <f t="shared" si="50"/>
        <v/>
      </c>
      <c r="AV57" s="194"/>
      <c r="AW57" s="194"/>
      <c r="AX57" s="194"/>
      <c r="AY57" s="194"/>
      <c r="AZ57" s="194"/>
      <c r="BA57" s="194"/>
      <c r="BB57" s="191"/>
      <c r="BC57" s="153" t="str">
        <f t="shared" si="51"/>
        <v/>
      </c>
      <c r="BD57" s="153"/>
      <c r="BE57" s="153" t="str">
        <f t="shared" si="52"/>
        <v/>
      </c>
      <c r="BF57" s="153"/>
      <c r="BG57" s="145" t="str">
        <f t="shared" si="53"/>
        <v/>
      </c>
      <c r="BH57" s="154"/>
      <c r="BI57" s="145" t="str">
        <f t="shared" si="54"/>
        <v/>
      </c>
      <c r="BJ57" s="154"/>
      <c r="BK57" s="146" t="str">
        <f t="shared" si="55"/>
        <v/>
      </c>
      <c r="BL57" s="159">
        <f t="shared" si="56"/>
        <v>0</v>
      </c>
    </row>
    <row r="58" spans="1:64" x14ac:dyDescent="0.2">
      <c r="A58" s="113">
        <v>42359</v>
      </c>
      <c r="B58" s="114" t="str">
        <f t="shared" si="33"/>
        <v/>
      </c>
      <c r="C58" s="114" t="s">
        <v>8</v>
      </c>
      <c r="D58" s="115" t="str">
        <f t="shared" si="34"/>
        <v/>
      </c>
      <c r="E58" s="116"/>
      <c r="F58" s="117" t="str">
        <f t="shared" si="35"/>
        <v/>
      </c>
      <c r="G58" s="117"/>
      <c r="H58" s="117" t="str">
        <f t="shared" si="36"/>
        <v/>
      </c>
      <c r="I58" s="118"/>
      <c r="J58" s="117" t="str">
        <f t="shared" si="37"/>
        <v/>
      </c>
      <c r="K58" s="118"/>
      <c r="L58" s="117" t="str">
        <f t="shared" si="38"/>
        <v/>
      </c>
      <c r="M58" s="242"/>
      <c r="N58" s="117" t="str">
        <f t="shared" si="39"/>
        <v/>
      </c>
      <c r="O58" s="246">
        <f t="shared" si="28"/>
        <v>0</v>
      </c>
      <c r="P58" s="246"/>
      <c r="Q58" s="233"/>
      <c r="R58" s="117" t="str">
        <f t="shared" si="31"/>
        <v/>
      </c>
      <c r="S58" s="117"/>
      <c r="T58" s="164"/>
      <c r="U58" s="175" t="str">
        <f t="shared" si="40"/>
        <v/>
      </c>
      <c r="V58" s="164"/>
      <c r="W58" s="211"/>
      <c r="X58" s="176" t="str">
        <f t="shared" si="41"/>
        <v/>
      </c>
      <c r="Y58" s="176"/>
      <c r="Z58" s="164"/>
      <c r="AA58" s="177" t="str">
        <f t="shared" si="42"/>
        <v/>
      </c>
      <c r="AB58" s="178" t="e">
        <f t="shared" si="32"/>
        <v>#DIV/0!</v>
      </c>
      <c r="AC58" s="164"/>
      <c r="AD58" s="119" t="str">
        <f t="shared" si="43"/>
        <v/>
      </c>
      <c r="AE58" s="93">
        <f t="shared" si="30"/>
        <v>11.415999999999997</v>
      </c>
      <c r="AF58" s="121">
        <v>8.18</v>
      </c>
      <c r="AG58" s="122"/>
      <c r="AH58" s="123">
        <f t="shared" si="44"/>
        <v>0</v>
      </c>
      <c r="AI58" s="124">
        <f t="shared" si="45"/>
        <v>0</v>
      </c>
      <c r="AJ58" s="125" t="str">
        <f t="shared" si="46"/>
        <v/>
      </c>
      <c r="AK58" s="221">
        <f t="shared" si="26"/>
        <v>0</v>
      </c>
      <c r="AL58" s="222">
        <f t="shared" si="27"/>
        <v>0</v>
      </c>
      <c r="AM58" s="221">
        <f t="shared" si="29"/>
        <v>0</v>
      </c>
      <c r="AN58" s="195"/>
      <c r="AO58" s="196" t="str">
        <f t="shared" si="47"/>
        <v/>
      </c>
      <c r="AP58" s="195"/>
      <c r="AQ58" s="197" t="str">
        <f t="shared" si="48"/>
        <v/>
      </c>
      <c r="AR58" s="198"/>
      <c r="AS58" s="199" t="str">
        <f t="shared" si="49"/>
        <v/>
      </c>
      <c r="AT58" s="195"/>
      <c r="AU58" s="199" t="str">
        <f t="shared" si="50"/>
        <v/>
      </c>
      <c r="AV58" s="198"/>
      <c r="AW58" s="198"/>
      <c r="AX58" s="198"/>
      <c r="AY58" s="198"/>
      <c r="AZ58" s="198"/>
      <c r="BA58" s="198"/>
      <c r="BB58" s="195"/>
      <c r="BC58" s="199" t="str">
        <f t="shared" si="51"/>
        <v/>
      </c>
      <c r="BD58" s="199"/>
      <c r="BE58" s="199" t="str">
        <f t="shared" si="52"/>
        <v/>
      </c>
      <c r="BF58" s="199"/>
      <c r="BG58" s="35" t="str">
        <f t="shared" si="53"/>
        <v/>
      </c>
      <c r="BH58" s="34"/>
      <c r="BI58" s="35" t="str">
        <f t="shared" si="54"/>
        <v/>
      </c>
      <c r="BJ58" s="34"/>
      <c r="BK58" s="36" t="str">
        <f t="shared" si="55"/>
        <v/>
      </c>
      <c r="BL58" s="126">
        <f t="shared" si="56"/>
        <v>0</v>
      </c>
    </row>
    <row r="59" spans="1:64" x14ac:dyDescent="0.2">
      <c r="A59" s="127">
        <v>42360</v>
      </c>
      <c r="B59" s="8" t="str">
        <f t="shared" si="33"/>
        <v/>
      </c>
      <c r="C59" s="98" t="s">
        <v>9</v>
      </c>
      <c r="D59" s="97" t="str">
        <f t="shared" si="34"/>
        <v/>
      </c>
      <c r="E59" s="102"/>
      <c r="F59" s="59" t="str">
        <f t="shared" si="35"/>
        <v/>
      </c>
      <c r="G59" s="59"/>
      <c r="H59" s="59" t="str">
        <f t="shared" si="36"/>
        <v/>
      </c>
      <c r="I59" s="92"/>
      <c r="J59" s="59" t="str">
        <f t="shared" si="37"/>
        <v/>
      </c>
      <c r="K59" s="92"/>
      <c r="L59" s="59" t="str">
        <f t="shared" si="38"/>
        <v/>
      </c>
      <c r="M59" s="240"/>
      <c r="N59" s="59" t="str">
        <f t="shared" si="39"/>
        <v/>
      </c>
      <c r="O59" s="244">
        <f t="shared" si="28"/>
        <v>0</v>
      </c>
      <c r="P59" s="244"/>
      <c r="Q59" s="234"/>
      <c r="R59" s="59" t="str">
        <f t="shared" si="31"/>
        <v/>
      </c>
      <c r="S59" s="59"/>
      <c r="T59" s="165"/>
      <c r="U59" s="179" t="str">
        <f t="shared" si="40"/>
        <v/>
      </c>
      <c r="V59" s="165"/>
      <c r="W59" s="212"/>
      <c r="X59" s="180" t="str">
        <f t="shared" si="41"/>
        <v/>
      </c>
      <c r="Y59" s="180"/>
      <c r="Z59" s="165"/>
      <c r="AA59" s="181" t="str">
        <f t="shared" si="42"/>
        <v/>
      </c>
      <c r="AB59" s="182" t="e">
        <f t="shared" si="32"/>
        <v>#DIV/0!</v>
      </c>
      <c r="AC59" s="165"/>
      <c r="AD59" s="58" t="str">
        <f t="shared" si="43"/>
        <v/>
      </c>
      <c r="AE59" s="60">
        <f t="shared" si="30"/>
        <v>11.415999999999997</v>
      </c>
      <c r="AF59" s="61">
        <v>8.18</v>
      </c>
      <c r="AG59" s="87"/>
      <c r="AH59" s="62">
        <f t="shared" si="44"/>
        <v>0</v>
      </c>
      <c r="AI59" s="83">
        <f t="shared" si="45"/>
        <v>0</v>
      </c>
      <c r="AJ59" s="88" t="str">
        <f t="shared" si="46"/>
        <v/>
      </c>
      <c r="AK59" s="218">
        <f t="shared" si="26"/>
        <v>0</v>
      </c>
      <c r="AL59" s="219">
        <f t="shared" si="27"/>
        <v>0</v>
      </c>
      <c r="AM59" s="218">
        <f t="shared" si="29"/>
        <v>0</v>
      </c>
      <c r="AN59" s="200"/>
      <c r="AO59" s="201" t="str">
        <f t="shared" si="47"/>
        <v/>
      </c>
      <c r="AP59" s="200"/>
      <c r="AQ59" s="202" t="str">
        <f t="shared" si="48"/>
        <v/>
      </c>
      <c r="AR59" s="203"/>
      <c r="AS59" s="160" t="str">
        <f t="shared" si="49"/>
        <v/>
      </c>
      <c r="AT59" s="200"/>
      <c r="AU59" s="160" t="str">
        <f t="shared" si="50"/>
        <v/>
      </c>
      <c r="AV59" s="203"/>
      <c r="AW59" s="203"/>
      <c r="AX59" s="203"/>
      <c r="AY59" s="203"/>
      <c r="AZ59" s="203"/>
      <c r="BA59" s="203"/>
      <c r="BB59" s="200"/>
      <c r="BC59" s="160" t="str">
        <f t="shared" si="51"/>
        <v/>
      </c>
      <c r="BD59" s="160"/>
      <c r="BE59" s="160" t="str">
        <f t="shared" si="52"/>
        <v/>
      </c>
      <c r="BF59" s="160"/>
      <c r="BG59" s="33" t="str">
        <f t="shared" si="53"/>
        <v/>
      </c>
      <c r="BH59" s="37"/>
      <c r="BI59" s="33" t="str">
        <f t="shared" si="54"/>
        <v/>
      </c>
      <c r="BJ59" s="37"/>
      <c r="BK59" s="38" t="str">
        <f t="shared" si="55"/>
        <v/>
      </c>
      <c r="BL59" s="128">
        <f t="shared" si="56"/>
        <v>0</v>
      </c>
    </row>
    <row r="60" spans="1:64" x14ac:dyDescent="0.2">
      <c r="A60" s="127">
        <v>42361</v>
      </c>
      <c r="B60" s="8" t="str">
        <f t="shared" si="33"/>
        <v/>
      </c>
      <c r="C60" s="8" t="s">
        <v>10</v>
      </c>
      <c r="D60" s="97" t="str">
        <f t="shared" si="34"/>
        <v/>
      </c>
      <c r="E60" s="102"/>
      <c r="F60" s="59" t="str">
        <f t="shared" si="35"/>
        <v/>
      </c>
      <c r="G60" s="59"/>
      <c r="H60" s="59" t="str">
        <f t="shared" si="36"/>
        <v/>
      </c>
      <c r="I60" s="92"/>
      <c r="J60" s="59" t="str">
        <f t="shared" si="37"/>
        <v/>
      </c>
      <c r="K60" s="92"/>
      <c r="L60" s="59" t="str">
        <f t="shared" si="38"/>
        <v/>
      </c>
      <c r="M60" s="240"/>
      <c r="N60" s="59" t="str">
        <f t="shared" si="39"/>
        <v/>
      </c>
      <c r="O60" s="244">
        <f t="shared" si="28"/>
        <v>0</v>
      </c>
      <c r="P60" s="244"/>
      <c r="Q60" s="234"/>
      <c r="R60" s="59" t="str">
        <f t="shared" si="31"/>
        <v/>
      </c>
      <c r="S60" s="59"/>
      <c r="T60" s="165"/>
      <c r="U60" s="179" t="str">
        <f t="shared" si="40"/>
        <v/>
      </c>
      <c r="V60" s="165"/>
      <c r="W60" s="212"/>
      <c r="X60" s="180" t="str">
        <f t="shared" si="41"/>
        <v/>
      </c>
      <c r="Y60" s="180"/>
      <c r="Z60" s="165"/>
      <c r="AA60" s="181" t="str">
        <f t="shared" si="42"/>
        <v/>
      </c>
      <c r="AB60" s="182" t="e">
        <f t="shared" si="32"/>
        <v>#DIV/0!</v>
      </c>
      <c r="AC60" s="165"/>
      <c r="AD60" s="58" t="str">
        <f t="shared" si="43"/>
        <v/>
      </c>
      <c r="AE60" s="60">
        <f t="shared" si="30"/>
        <v>11.415999999999997</v>
      </c>
      <c r="AF60" s="61">
        <v>8.18</v>
      </c>
      <c r="AG60" s="87"/>
      <c r="AH60" s="62">
        <f t="shared" si="44"/>
        <v>0</v>
      </c>
      <c r="AI60" s="83">
        <f t="shared" si="45"/>
        <v>0</v>
      </c>
      <c r="AJ60" s="88" t="str">
        <f t="shared" si="46"/>
        <v/>
      </c>
      <c r="AK60" s="218">
        <f t="shared" si="26"/>
        <v>0</v>
      </c>
      <c r="AL60" s="219">
        <f t="shared" si="27"/>
        <v>0</v>
      </c>
      <c r="AM60" s="218">
        <f t="shared" si="29"/>
        <v>0</v>
      </c>
      <c r="AN60" s="200"/>
      <c r="AO60" s="201" t="str">
        <f t="shared" si="47"/>
        <v/>
      </c>
      <c r="AP60" s="200"/>
      <c r="AQ60" s="202" t="str">
        <f t="shared" si="48"/>
        <v/>
      </c>
      <c r="AR60" s="203"/>
      <c r="AS60" s="160" t="str">
        <f t="shared" si="49"/>
        <v/>
      </c>
      <c r="AT60" s="200"/>
      <c r="AU60" s="160" t="str">
        <f t="shared" si="50"/>
        <v/>
      </c>
      <c r="AV60" s="203"/>
      <c r="AW60" s="203"/>
      <c r="AX60" s="203"/>
      <c r="AY60" s="203"/>
      <c r="AZ60" s="203"/>
      <c r="BA60" s="203"/>
      <c r="BB60" s="200"/>
      <c r="BC60" s="160" t="str">
        <f t="shared" si="51"/>
        <v/>
      </c>
      <c r="BD60" s="160"/>
      <c r="BE60" s="160" t="str">
        <f t="shared" si="52"/>
        <v/>
      </c>
      <c r="BF60" s="160"/>
      <c r="BG60" s="33" t="str">
        <f t="shared" si="53"/>
        <v/>
      </c>
      <c r="BH60" s="37"/>
      <c r="BI60" s="33" t="str">
        <f t="shared" si="54"/>
        <v/>
      </c>
      <c r="BJ60" s="37"/>
      <c r="BK60" s="38" t="str">
        <f t="shared" si="55"/>
        <v/>
      </c>
      <c r="BL60" s="128">
        <f t="shared" si="56"/>
        <v>0</v>
      </c>
    </row>
    <row r="61" spans="1:64" x14ac:dyDescent="0.2">
      <c r="A61" s="127">
        <v>42362</v>
      </c>
      <c r="B61" s="8" t="str">
        <f t="shared" si="33"/>
        <v/>
      </c>
      <c r="C61" s="8" t="s">
        <v>11</v>
      </c>
      <c r="D61" s="97" t="str">
        <f t="shared" si="34"/>
        <v/>
      </c>
      <c r="E61" s="102"/>
      <c r="F61" s="59" t="str">
        <f t="shared" si="35"/>
        <v/>
      </c>
      <c r="G61" s="59"/>
      <c r="H61" s="59" t="str">
        <f t="shared" si="36"/>
        <v/>
      </c>
      <c r="I61" s="92"/>
      <c r="J61" s="59" t="str">
        <f t="shared" si="37"/>
        <v/>
      </c>
      <c r="K61" s="92"/>
      <c r="L61" s="59" t="str">
        <f t="shared" si="38"/>
        <v/>
      </c>
      <c r="M61" s="240"/>
      <c r="N61" s="59" t="str">
        <f t="shared" si="39"/>
        <v/>
      </c>
      <c r="O61" s="244">
        <f t="shared" si="28"/>
        <v>0</v>
      </c>
      <c r="P61" s="244"/>
      <c r="Q61" s="234"/>
      <c r="R61" s="59" t="str">
        <f t="shared" si="31"/>
        <v/>
      </c>
      <c r="S61" s="59"/>
      <c r="T61" s="165"/>
      <c r="U61" s="179" t="str">
        <f t="shared" si="40"/>
        <v/>
      </c>
      <c r="V61" s="165"/>
      <c r="W61" s="212"/>
      <c r="X61" s="180" t="str">
        <f t="shared" si="41"/>
        <v/>
      </c>
      <c r="Y61" s="180"/>
      <c r="Z61" s="165"/>
      <c r="AA61" s="181" t="str">
        <f t="shared" si="42"/>
        <v/>
      </c>
      <c r="AB61" s="182" t="e">
        <f t="shared" si="32"/>
        <v>#DIV/0!</v>
      </c>
      <c r="AC61" s="165"/>
      <c r="AD61" s="58" t="str">
        <f t="shared" si="43"/>
        <v/>
      </c>
      <c r="AE61" s="60">
        <f t="shared" si="30"/>
        <v>11.415999999999997</v>
      </c>
      <c r="AF61" s="61">
        <v>8.18</v>
      </c>
      <c r="AG61" s="87"/>
      <c r="AH61" s="62">
        <f t="shared" si="44"/>
        <v>0</v>
      </c>
      <c r="AI61" s="83">
        <f t="shared" si="45"/>
        <v>0</v>
      </c>
      <c r="AJ61" s="88" t="str">
        <f t="shared" si="46"/>
        <v/>
      </c>
      <c r="AK61" s="218">
        <f t="shared" si="26"/>
        <v>0</v>
      </c>
      <c r="AL61" s="219">
        <f t="shared" si="27"/>
        <v>0</v>
      </c>
      <c r="AM61" s="218">
        <f t="shared" si="29"/>
        <v>0</v>
      </c>
      <c r="AN61" s="200"/>
      <c r="AO61" s="201" t="str">
        <f t="shared" si="47"/>
        <v/>
      </c>
      <c r="AP61" s="200"/>
      <c r="AQ61" s="202" t="str">
        <f t="shared" si="48"/>
        <v/>
      </c>
      <c r="AR61" s="203"/>
      <c r="AS61" s="160" t="str">
        <f t="shared" si="49"/>
        <v/>
      </c>
      <c r="AT61" s="200"/>
      <c r="AU61" s="160" t="str">
        <f t="shared" si="50"/>
        <v/>
      </c>
      <c r="AV61" s="203"/>
      <c r="AW61" s="203"/>
      <c r="AX61" s="203"/>
      <c r="AY61" s="203"/>
      <c r="AZ61" s="203"/>
      <c r="BA61" s="203"/>
      <c r="BB61" s="200"/>
      <c r="BC61" s="160" t="str">
        <f t="shared" si="51"/>
        <v/>
      </c>
      <c r="BD61" s="160"/>
      <c r="BE61" s="160" t="str">
        <f t="shared" si="52"/>
        <v/>
      </c>
      <c r="BF61" s="160"/>
      <c r="BG61" s="33" t="str">
        <f t="shared" si="53"/>
        <v/>
      </c>
      <c r="BH61" s="37"/>
      <c r="BI61" s="33" t="str">
        <f t="shared" si="54"/>
        <v/>
      </c>
      <c r="BJ61" s="37"/>
      <c r="BK61" s="38" t="str">
        <f t="shared" si="55"/>
        <v/>
      </c>
      <c r="BL61" s="128">
        <f t="shared" si="56"/>
        <v>0</v>
      </c>
    </row>
    <row r="62" spans="1:64" s="141" customFormat="1" x14ac:dyDescent="0.2">
      <c r="A62" s="155">
        <v>42363</v>
      </c>
      <c r="B62" s="129" t="str">
        <f t="shared" si="33"/>
        <v/>
      </c>
      <c r="C62" s="8" t="s">
        <v>12</v>
      </c>
      <c r="D62" s="130" t="str">
        <f t="shared" si="34"/>
        <v/>
      </c>
      <c r="E62" s="131"/>
      <c r="F62" s="131" t="str">
        <f t="shared" si="35"/>
        <v/>
      </c>
      <c r="G62" s="131"/>
      <c r="H62" s="131" t="str">
        <f t="shared" si="36"/>
        <v/>
      </c>
      <c r="I62" s="132"/>
      <c r="J62" s="131" t="str">
        <f t="shared" si="37"/>
        <v/>
      </c>
      <c r="K62" s="132"/>
      <c r="L62" s="131" t="str">
        <f t="shared" si="38"/>
        <v/>
      </c>
      <c r="M62" s="240"/>
      <c r="N62" s="131" t="str">
        <f t="shared" si="39"/>
        <v/>
      </c>
      <c r="O62" s="244">
        <f t="shared" si="28"/>
        <v>0</v>
      </c>
      <c r="P62" s="244"/>
      <c r="Q62" s="235"/>
      <c r="R62" s="131" t="str">
        <f t="shared" si="31"/>
        <v/>
      </c>
      <c r="S62" s="131"/>
      <c r="T62" s="162"/>
      <c r="U62" s="167" t="str">
        <f t="shared" si="40"/>
        <v/>
      </c>
      <c r="V62" s="162"/>
      <c r="W62" s="209"/>
      <c r="X62" s="168" t="str">
        <f t="shared" si="41"/>
        <v/>
      </c>
      <c r="Y62" s="168"/>
      <c r="Z62" s="162"/>
      <c r="AA62" s="169" t="str">
        <f t="shared" si="42"/>
        <v/>
      </c>
      <c r="AB62" s="170" t="e">
        <f t="shared" si="32"/>
        <v>#DIV/0!</v>
      </c>
      <c r="AC62" s="162"/>
      <c r="AD62" s="130" t="str">
        <f t="shared" si="43"/>
        <v/>
      </c>
      <c r="AE62" s="60">
        <f t="shared" si="30"/>
        <v>11.415999999999997</v>
      </c>
      <c r="AF62" s="61">
        <v>8.18</v>
      </c>
      <c r="AG62" s="136"/>
      <c r="AH62" s="62">
        <f t="shared" si="44"/>
        <v>0</v>
      </c>
      <c r="AI62" s="137">
        <f t="shared" si="45"/>
        <v>0</v>
      </c>
      <c r="AJ62" s="138" t="str">
        <f t="shared" si="46"/>
        <v/>
      </c>
      <c r="AK62" s="218">
        <f t="shared" si="26"/>
        <v>0</v>
      </c>
      <c r="AL62" s="219">
        <f t="shared" si="27"/>
        <v>0</v>
      </c>
      <c r="AM62" s="218">
        <f t="shared" si="29"/>
        <v>0</v>
      </c>
      <c r="AN62" s="187"/>
      <c r="AO62" s="188" t="str">
        <f t="shared" si="47"/>
        <v/>
      </c>
      <c r="AP62" s="187"/>
      <c r="AQ62" s="189" t="str">
        <f t="shared" si="48"/>
        <v/>
      </c>
      <c r="AR62" s="190"/>
      <c r="AS62" s="139" t="str">
        <f t="shared" si="49"/>
        <v/>
      </c>
      <c r="AT62" s="187"/>
      <c r="AU62" s="139" t="str">
        <f t="shared" si="50"/>
        <v/>
      </c>
      <c r="AV62" s="190"/>
      <c r="AW62" s="190"/>
      <c r="AX62" s="190"/>
      <c r="AY62" s="190"/>
      <c r="AZ62" s="190"/>
      <c r="BA62" s="190"/>
      <c r="BB62" s="187"/>
      <c r="BC62" s="139" t="str">
        <f t="shared" si="51"/>
        <v/>
      </c>
      <c r="BD62" s="139"/>
      <c r="BE62" s="139" t="str">
        <f t="shared" si="52"/>
        <v/>
      </c>
      <c r="BF62" s="139"/>
      <c r="BG62" s="133" t="str">
        <f t="shared" si="53"/>
        <v/>
      </c>
      <c r="BH62" s="140"/>
      <c r="BI62" s="133" t="str">
        <f t="shared" si="54"/>
        <v/>
      </c>
      <c r="BJ62" s="140"/>
      <c r="BK62" s="134" t="str">
        <f t="shared" si="55"/>
        <v/>
      </c>
      <c r="BL62" s="156">
        <f t="shared" si="56"/>
        <v>0</v>
      </c>
    </row>
    <row r="63" spans="1:64" s="141" customFormat="1" x14ac:dyDescent="0.2">
      <c r="A63" s="155">
        <v>42364</v>
      </c>
      <c r="B63" s="129" t="str">
        <f t="shared" si="33"/>
        <v/>
      </c>
      <c r="C63" s="129" t="s">
        <v>13</v>
      </c>
      <c r="D63" s="130" t="str">
        <f t="shared" si="34"/>
        <v/>
      </c>
      <c r="E63" s="131"/>
      <c r="F63" s="131" t="str">
        <f t="shared" si="35"/>
        <v/>
      </c>
      <c r="G63" s="131"/>
      <c r="H63" s="131" t="str">
        <f t="shared" si="36"/>
        <v/>
      </c>
      <c r="I63" s="132"/>
      <c r="J63" s="131" t="str">
        <f t="shared" si="37"/>
        <v/>
      </c>
      <c r="K63" s="132"/>
      <c r="L63" s="131" t="str">
        <f t="shared" si="38"/>
        <v/>
      </c>
      <c r="M63" s="241"/>
      <c r="N63" s="131" t="str">
        <f t="shared" si="39"/>
        <v/>
      </c>
      <c r="O63" s="244">
        <f t="shared" si="28"/>
        <v>0</v>
      </c>
      <c r="P63" s="244"/>
      <c r="Q63" s="235"/>
      <c r="R63" s="131" t="str">
        <f t="shared" si="31"/>
        <v/>
      </c>
      <c r="S63" s="131"/>
      <c r="T63" s="162"/>
      <c r="U63" s="167" t="str">
        <f t="shared" si="40"/>
        <v/>
      </c>
      <c r="V63" s="162"/>
      <c r="W63" s="209"/>
      <c r="X63" s="168" t="str">
        <f t="shared" si="41"/>
        <v/>
      </c>
      <c r="Y63" s="168"/>
      <c r="Z63" s="162"/>
      <c r="AA63" s="169" t="str">
        <f t="shared" si="42"/>
        <v/>
      </c>
      <c r="AB63" s="170" t="e">
        <f t="shared" si="32"/>
        <v>#DIV/0!</v>
      </c>
      <c r="AC63" s="162"/>
      <c r="AD63" s="130" t="str">
        <f t="shared" si="43"/>
        <v/>
      </c>
      <c r="AE63" s="223">
        <f t="shared" si="30"/>
        <v>11.415999999999997</v>
      </c>
      <c r="AF63" s="135">
        <v>8.18</v>
      </c>
      <c r="AG63" s="136"/>
      <c r="AH63" s="161">
        <f t="shared" si="44"/>
        <v>0</v>
      </c>
      <c r="AI63" s="137">
        <f t="shared" si="45"/>
        <v>0</v>
      </c>
      <c r="AJ63" s="138" t="str">
        <f t="shared" si="46"/>
        <v/>
      </c>
      <c r="AK63" s="220">
        <f t="shared" si="26"/>
        <v>0</v>
      </c>
      <c r="AL63" s="138">
        <f t="shared" si="27"/>
        <v>0</v>
      </c>
      <c r="AM63" s="218">
        <f t="shared" si="29"/>
        <v>0</v>
      </c>
      <c r="AN63" s="187"/>
      <c r="AO63" s="188" t="str">
        <f t="shared" si="47"/>
        <v/>
      </c>
      <c r="AP63" s="187"/>
      <c r="AQ63" s="189" t="str">
        <f t="shared" si="48"/>
        <v/>
      </c>
      <c r="AR63" s="190"/>
      <c r="AS63" s="139" t="str">
        <f t="shared" si="49"/>
        <v/>
      </c>
      <c r="AT63" s="187"/>
      <c r="AU63" s="139" t="str">
        <f t="shared" si="50"/>
        <v/>
      </c>
      <c r="AV63" s="190"/>
      <c r="AW63" s="190"/>
      <c r="AX63" s="190"/>
      <c r="AY63" s="190"/>
      <c r="AZ63" s="190"/>
      <c r="BA63" s="190"/>
      <c r="BB63" s="187"/>
      <c r="BC63" s="139" t="str">
        <f t="shared" si="51"/>
        <v/>
      </c>
      <c r="BD63" s="139"/>
      <c r="BE63" s="139" t="str">
        <f t="shared" si="52"/>
        <v/>
      </c>
      <c r="BF63" s="139"/>
      <c r="BG63" s="133" t="str">
        <f t="shared" si="53"/>
        <v/>
      </c>
      <c r="BH63" s="140"/>
      <c r="BI63" s="133" t="str">
        <f t="shared" si="54"/>
        <v/>
      </c>
      <c r="BJ63" s="140"/>
      <c r="BK63" s="134" t="str">
        <f t="shared" si="55"/>
        <v/>
      </c>
      <c r="BL63" s="156">
        <f t="shared" si="56"/>
        <v>0</v>
      </c>
    </row>
    <row r="64" spans="1:64" s="141" customFormat="1" ht="13.5" thickBot="1" x14ac:dyDescent="0.25">
      <c r="A64" s="157">
        <v>42365</v>
      </c>
      <c r="B64" s="142" t="str">
        <f t="shared" si="33"/>
        <v/>
      </c>
      <c r="C64" s="142" t="s">
        <v>14</v>
      </c>
      <c r="D64" s="143" t="str">
        <f t="shared" si="34"/>
        <v/>
      </c>
      <c r="E64" s="144"/>
      <c r="F64" s="144" t="str">
        <f t="shared" si="35"/>
        <v/>
      </c>
      <c r="G64" s="144"/>
      <c r="H64" s="144" t="str">
        <f t="shared" si="36"/>
        <v/>
      </c>
      <c r="I64" s="158"/>
      <c r="J64" s="144" t="str">
        <f t="shared" si="37"/>
        <v/>
      </c>
      <c r="K64" s="158"/>
      <c r="L64" s="144" t="str">
        <f t="shared" si="38"/>
        <v/>
      </c>
      <c r="M64" s="238"/>
      <c r="N64" s="144" t="str">
        <f t="shared" si="39"/>
        <v/>
      </c>
      <c r="O64" s="247">
        <f t="shared" si="28"/>
        <v>0</v>
      </c>
      <c r="P64" s="247"/>
      <c r="Q64" s="236"/>
      <c r="R64" s="144" t="str">
        <f t="shared" si="31"/>
        <v/>
      </c>
      <c r="S64" s="144"/>
      <c r="T64" s="163"/>
      <c r="U64" s="171" t="str">
        <f t="shared" si="40"/>
        <v/>
      </c>
      <c r="V64" s="163"/>
      <c r="W64" s="210"/>
      <c r="X64" s="172" t="str">
        <f t="shared" si="41"/>
        <v/>
      </c>
      <c r="Y64" s="172"/>
      <c r="Z64" s="163"/>
      <c r="AA64" s="173" t="str">
        <f t="shared" si="42"/>
        <v/>
      </c>
      <c r="AB64" s="174" t="e">
        <f t="shared" si="32"/>
        <v>#DIV/0!</v>
      </c>
      <c r="AC64" s="163"/>
      <c r="AD64" s="143" t="str">
        <f t="shared" si="43"/>
        <v/>
      </c>
      <c r="AE64" s="224">
        <f t="shared" si="30"/>
        <v>11.415999999999997</v>
      </c>
      <c r="AF64" s="148">
        <v>8.18</v>
      </c>
      <c r="AG64" s="149"/>
      <c r="AH64" s="150">
        <f t="shared" si="44"/>
        <v>0</v>
      </c>
      <c r="AI64" s="151">
        <f t="shared" si="45"/>
        <v>0</v>
      </c>
      <c r="AJ64" s="152" t="str">
        <f t="shared" si="46"/>
        <v/>
      </c>
      <c r="AK64" s="216">
        <f t="shared" si="26"/>
        <v>0</v>
      </c>
      <c r="AL64" s="152">
        <f t="shared" si="27"/>
        <v>0</v>
      </c>
      <c r="AM64" s="217">
        <f t="shared" si="29"/>
        <v>0</v>
      </c>
      <c r="AN64" s="191"/>
      <c r="AO64" s="192" t="str">
        <f t="shared" si="47"/>
        <v/>
      </c>
      <c r="AP64" s="191"/>
      <c r="AQ64" s="193" t="str">
        <f t="shared" si="48"/>
        <v/>
      </c>
      <c r="AR64" s="194"/>
      <c r="AS64" s="153" t="str">
        <f t="shared" si="49"/>
        <v/>
      </c>
      <c r="AT64" s="191"/>
      <c r="AU64" s="153" t="str">
        <f t="shared" si="50"/>
        <v/>
      </c>
      <c r="AV64" s="194"/>
      <c r="AW64" s="194"/>
      <c r="AX64" s="194"/>
      <c r="AY64" s="194"/>
      <c r="AZ64" s="194"/>
      <c r="BA64" s="194"/>
      <c r="BB64" s="191"/>
      <c r="BC64" s="153" t="str">
        <f t="shared" si="51"/>
        <v/>
      </c>
      <c r="BD64" s="153"/>
      <c r="BE64" s="153" t="str">
        <f t="shared" si="52"/>
        <v/>
      </c>
      <c r="BF64" s="153"/>
      <c r="BG64" s="145" t="str">
        <f t="shared" si="53"/>
        <v/>
      </c>
      <c r="BH64" s="154"/>
      <c r="BI64" s="145" t="str">
        <f t="shared" si="54"/>
        <v/>
      </c>
      <c r="BJ64" s="154"/>
      <c r="BK64" s="146" t="str">
        <f t="shared" si="55"/>
        <v/>
      </c>
      <c r="BL64" s="159">
        <f t="shared" si="56"/>
        <v>0</v>
      </c>
    </row>
    <row r="65" spans="1:64" x14ac:dyDescent="0.2">
      <c r="A65" s="107">
        <v>42366</v>
      </c>
      <c r="B65" s="98" t="str">
        <f t="shared" si="33"/>
        <v/>
      </c>
      <c r="C65" s="98" t="s">
        <v>8</v>
      </c>
      <c r="D65" s="99" t="str">
        <f t="shared" si="34"/>
        <v/>
      </c>
      <c r="E65" s="108"/>
      <c r="F65" s="91" t="str">
        <f t="shared" si="35"/>
        <v/>
      </c>
      <c r="G65" s="91"/>
      <c r="H65" s="91" t="str">
        <f t="shared" si="36"/>
        <v/>
      </c>
      <c r="I65" s="92"/>
      <c r="J65" s="91" t="str">
        <f t="shared" si="37"/>
        <v/>
      </c>
      <c r="K65" s="92"/>
      <c r="L65" s="91" t="str">
        <f t="shared" si="38"/>
        <v/>
      </c>
      <c r="M65" s="242"/>
      <c r="N65" s="91" t="str">
        <f t="shared" si="39"/>
        <v/>
      </c>
      <c r="O65" s="246">
        <f t="shared" si="28"/>
        <v>0</v>
      </c>
      <c r="P65" s="246"/>
      <c r="Q65" s="237"/>
      <c r="R65" s="91" t="str">
        <f t="shared" si="31"/>
        <v/>
      </c>
      <c r="S65" s="91"/>
      <c r="T65" s="166"/>
      <c r="U65" s="183" t="str">
        <f t="shared" si="40"/>
        <v/>
      </c>
      <c r="V65" s="166"/>
      <c r="W65" s="213"/>
      <c r="X65" s="184" t="str">
        <f t="shared" si="41"/>
        <v/>
      </c>
      <c r="Y65" s="184"/>
      <c r="Z65" s="166"/>
      <c r="AA65" s="185" t="str">
        <f t="shared" si="42"/>
        <v/>
      </c>
      <c r="AB65" s="186" t="e">
        <f t="shared" si="32"/>
        <v>#DIV/0!</v>
      </c>
      <c r="AC65" s="166"/>
      <c r="AD65" s="90" t="str">
        <f t="shared" si="43"/>
        <v/>
      </c>
      <c r="AE65" s="93">
        <f t="shared" si="30"/>
        <v>11.415999999999997</v>
      </c>
      <c r="AF65" s="121">
        <v>8.18</v>
      </c>
      <c r="AG65" s="109"/>
      <c r="AH65" s="123">
        <f t="shared" si="44"/>
        <v>0</v>
      </c>
      <c r="AI65" s="94">
        <f t="shared" si="45"/>
        <v>0</v>
      </c>
      <c r="AJ65" s="95" t="str">
        <f t="shared" si="46"/>
        <v/>
      </c>
      <c r="AK65" s="221">
        <f t="shared" si="26"/>
        <v>0</v>
      </c>
      <c r="AL65" s="222">
        <f t="shared" si="27"/>
        <v>0</v>
      </c>
      <c r="AM65" s="221">
        <f t="shared" si="29"/>
        <v>0</v>
      </c>
      <c r="AN65" s="204"/>
      <c r="AO65" s="205" t="str">
        <f t="shared" si="47"/>
        <v/>
      </c>
      <c r="AP65" s="204"/>
      <c r="AQ65" s="206" t="str">
        <f t="shared" si="48"/>
        <v/>
      </c>
      <c r="AR65" s="207"/>
      <c r="AS65" s="208" t="str">
        <f t="shared" si="49"/>
        <v/>
      </c>
      <c r="AT65" s="204"/>
      <c r="AU65" s="208" t="str">
        <f t="shared" si="50"/>
        <v/>
      </c>
      <c r="AV65" s="207"/>
      <c r="AW65" s="207"/>
      <c r="AX65" s="207"/>
      <c r="AY65" s="207"/>
      <c r="AZ65" s="207"/>
      <c r="BA65" s="207"/>
      <c r="BB65" s="204"/>
      <c r="BC65" s="208" t="str">
        <f t="shared" si="51"/>
        <v/>
      </c>
      <c r="BD65" s="208"/>
      <c r="BE65" s="208" t="str">
        <f t="shared" si="52"/>
        <v/>
      </c>
      <c r="BF65" s="208"/>
      <c r="BG65" s="110" t="str">
        <f t="shared" si="53"/>
        <v/>
      </c>
      <c r="BH65" s="111"/>
      <c r="BI65" s="110" t="str">
        <f t="shared" si="54"/>
        <v/>
      </c>
      <c r="BJ65" s="111"/>
      <c r="BK65" s="39" t="str">
        <f t="shared" si="55"/>
        <v/>
      </c>
      <c r="BL65" s="112">
        <f t="shared" si="56"/>
        <v>0</v>
      </c>
    </row>
    <row r="66" spans="1:64" x14ac:dyDescent="0.2">
      <c r="A66" s="96">
        <v>42367</v>
      </c>
      <c r="B66" s="8" t="str">
        <f t="shared" si="33"/>
        <v/>
      </c>
      <c r="C66" s="98" t="s">
        <v>9</v>
      </c>
      <c r="D66" s="97" t="str">
        <f t="shared" si="34"/>
        <v/>
      </c>
      <c r="E66" s="102"/>
      <c r="F66" s="59" t="str">
        <f t="shared" si="35"/>
        <v/>
      </c>
      <c r="G66" s="59"/>
      <c r="H66" s="59" t="str">
        <f t="shared" si="36"/>
        <v/>
      </c>
      <c r="I66" s="92"/>
      <c r="J66" s="59" t="str">
        <f t="shared" si="37"/>
        <v/>
      </c>
      <c r="K66" s="92"/>
      <c r="L66" s="59" t="str">
        <f t="shared" si="38"/>
        <v/>
      </c>
      <c r="M66" s="240"/>
      <c r="N66" s="59" t="str">
        <f t="shared" si="39"/>
        <v/>
      </c>
      <c r="O66" s="244">
        <f t="shared" si="28"/>
        <v>0</v>
      </c>
      <c r="P66" s="244"/>
      <c r="Q66" s="234"/>
      <c r="R66" s="59" t="str">
        <f t="shared" si="31"/>
        <v/>
      </c>
      <c r="S66" s="59"/>
      <c r="T66" s="165"/>
      <c r="U66" s="179" t="str">
        <f t="shared" si="40"/>
        <v/>
      </c>
      <c r="V66" s="165"/>
      <c r="W66" s="212"/>
      <c r="X66" s="180" t="str">
        <f t="shared" si="41"/>
        <v/>
      </c>
      <c r="Y66" s="180"/>
      <c r="Z66" s="165"/>
      <c r="AA66" s="181" t="str">
        <f t="shared" si="42"/>
        <v/>
      </c>
      <c r="AB66" s="182" t="e">
        <f t="shared" si="32"/>
        <v>#DIV/0!</v>
      </c>
      <c r="AC66" s="165"/>
      <c r="AD66" s="58" t="str">
        <f t="shared" si="43"/>
        <v/>
      </c>
      <c r="AE66" s="60">
        <f t="shared" si="30"/>
        <v>11.415999999999997</v>
      </c>
      <c r="AF66" s="61">
        <v>8.18</v>
      </c>
      <c r="AG66" s="87"/>
      <c r="AH66" s="62">
        <f t="shared" si="44"/>
        <v>0</v>
      </c>
      <c r="AI66" s="83">
        <f t="shared" si="45"/>
        <v>0</v>
      </c>
      <c r="AJ66" s="88" t="str">
        <f t="shared" si="46"/>
        <v/>
      </c>
      <c r="AK66" s="218">
        <f t="shared" si="26"/>
        <v>0</v>
      </c>
      <c r="AL66" s="219">
        <f t="shared" si="27"/>
        <v>0</v>
      </c>
      <c r="AM66" s="218">
        <f t="shared" si="29"/>
        <v>0</v>
      </c>
      <c r="AN66" s="200"/>
      <c r="AO66" s="201" t="str">
        <f t="shared" si="47"/>
        <v/>
      </c>
      <c r="AP66" s="200"/>
      <c r="AQ66" s="202" t="str">
        <f t="shared" si="48"/>
        <v/>
      </c>
      <c r="AR66" s="203"/>
      <c r="AS66" s="160" t="str">
        <f t="shared" si="49"/>
        <v/>
      </c>
      <c r="AT66" s="200"/>
      <c r="AU66" s="160" t="str">
        <f t="shared" si="50"/>
        <v/>
      </c>
      <c r="AV66" s="203"/>
      <c r="AW66" s="203"/>
      <c r="AX66" s="203"/>
      <c r="AY66" s="203"/>
      <c r="AZ66" s="203"/>
      <c r="BA66" s="203"/>
      <c r="BB66" s="200"/>
      <c r="BC66" s="160" t="str">
        <f t="shared" si="51"/>
        <v/>
      </c>
      <c r="BD66" s="160"/>
      <c r="BE66" s="160" t="str">
        <f t="shared" si="52"/>
        <v/>
      </c>
      <c r="BF66" s="160"/>
      <c r="BG66" s="33" t="str">
        <f t="shared" si="53"/>
        <v/>
      </c>
      <c r="BH66" s="37"/>
      <c r="BI66" s="33" t="str">
        <f t="shared" si="54"/>
        <v/>
      </c>
      <c r="BJ66" s="37"/>
      <c r="BK66" s="38" t="str">
        <f t="shared" si="55"/>
        <v/>
      </c>
      <c r="BL66" s="100">
        <f t="shared" si="56"/>
        <v>0</v>
      </c>
    </row>
    <row r="67" spans="1:64" x14ac:dyDescent="0.2">
      <c r="A67" s="96">
        <v>42368</v>
      </c>
      <c r="B67" s="8" t="str">
        <f t="shared" si="33"/>
        <v/>
      </c>
      <c r="C67" s="8" t="s">
        <v>10</v>
      </c>
      <c r="D67" s="97" t="str">
        <f t="shared" si="34"/>
        <v/>
      </c>
      <c r="E67" s="102"/>
      <c r="F67" s="59" t="str">
        <f t="shared" si="35"/>
        <v/>
      </c>
      <c r="G67" s="59"/>
      <c r="H67" s="59" t="str">
        <f t="shared" si="36"/>
        <v/>
      </c>
      <c r="I67" s="92"/>
      <c r="J67" s="59" t="str">
        <f t="shared" si="37"/>
        <v/>
      </c>
      <c r="K67" s="92"/>
      <c r="L67" s="59" t="str">
        <f t="shared" si="38"/>
        <v/>
      </c>
      <c r="M67" s="240"/>
      <c r="N67" s="59" t="str">
        <f t="shared" si="39"/>
        <v/>
      </c>
      <c r="O67" s="245">
        <f t="shared" si="28"/>
        <v>0</v>
      </c>
      <c r="P67" s="245"/>
      <c r="Q67" s="234"/>
      <c r="R67" s="59" t="str">
        <f t="shared" si="31"/>
        <v/>
      </c>
      <c r="S67" s="59"/>
      <c r="T67" s="165"/>
      <c r="U67" s="179" t="str">
        <f t="shared" si="40"/>
        <v/>
      </c>
      <c r="V67" s="165"/>
      <c r="W67" s="212"/>
      <c r="X67" s="180" t="str">
        <f t="shared" si="41"/>
        <v/>
      </c>
      <c r="Y67" s="180"/>
      <c r="Z67" s="165"/>
      <c r="AA67" s="181" t="str">
        <f t="shared" si="42"/>
        <v/>
      </c>
      <c r="AB67" s="182" t="e">
        <f t="shared" si="32"/>
        <v>#DIV/0!</v>
      </c>
      <c r="AC67" s="165"/>
      <c r="AD67" s="58" t="str">
        <f t="shared" si="43"/>
        <v/>
      </c>
      <c r="AE67" s="60">
        <f t="shared" si="30"/>
        <v>11.415999999999997</v>
      </c>
      <c r="AF67" s="61">
        <v>8.18</v>
      </c>
      <c r="AG67" s="87"/>
      <c r="AH67" s="62">
        <f t="shared" si="44"/>
        <v>0</v>
      </c>
      <c r="AI67" s="83">
        <f t="shared" si="45"/>
        <v>0</v>
      </c>
      <c r="AJ67" s="88" t="str">
        <f t="shared" si="46"/>
        <v/>
      </c>
      <c r="AK67" s="218">
        <f t="shared" si="26"/>
        <v>0</v>
      </c>
      <c r="AL67" s="219">
        <f t="shared" si="27"/>
        <v>0</v>
      </c>
      <c r="AM67" s="218">
        <f t="shared" si="29"/>
        <v>0</v>
      </c>
      <c r="AN67" s="200"/>
      <c r="AO67" s="201" t="str">
        <f t="shared" si="47"/>
        <v/>
      </c>
      <c r="AP67" s="200"/>
      <c r="AQ67" s="202" t="str">
        <f t="shared" si="48"/>
        <v/>
      </c>
      <c r="AR67" s="203"/>
      <c r="AS67" s="160" t="str">
        <f t="shared" si="49"/>
        <v/>
      </c>
      <c r="AT67" s="200"/>
      <c r="AU67" s="160" t="str">
        <f t="shared" si="50"/>
        <v/>
      </c>
      <c r="AV67" s="203"/>
      <c r="AW67" s="203"/>
      <c r="AX67" s="203"/>
      <c r="AY67" s="203"/>
      <c r="AZ67" s="203"/>
      <c r="BA67" s="203"/>
      <c r="BB67" s="200"/>
      <c r="BC67" s="160" t="str">
        <f t="shared" si="51"/>
        <v/>
      </c>
      <c r="BD67" s="160"/>
      <c r="BE67" s="160" t="str">
        <f t="shared" si="52"/>
        <v/>
      </c>
      <c r="BF67" s="160"/>
      <c r="BG67" s="33" t="str">
        <f t="shared" si="53"/>
        <v/>
      </c>
      <c r="BH67" s="37"/>
      <c r="BI67" s="33" t="str">
        <f t="shared" si="54"/>
        <v/>
      </c>
      <c r="BJ67" s="37"/>
      <c r="BK67" s="38" t="str">
        <f t="shared" si="55"/>
        <v/>
      </c>
      <c r="BL67" s="100">
        <f t="shared" si="56"/>
        <v>0</v>
      </c>
    </row>
    <row r="68" spans="1:64" x14ac:dyDescent="0.2">
      <c r="A68" s="96">
        <v>42369</v>
      </c>
      <c r="B68" s="8" t="str">
        <f t="shared" si="33"/>
        <v/>
      </c>
      <c r="C68" s="8" t="s">
        <v>11</v>
      </c>
      <c r="D68" s="97" t="str">
        <f t="shared" si="34"/>
        <v/>
      </c>
      <c r="E68" s="102"/>
      <c r="F68" s="59" t="str">
        <f t="shared" si="35"/>
        <v/>
      </c>
      <c r="G68" s="59"/>
      <c r="H68" s="59" t="str">
        <f t="shared" si="36"/>
        <v/>
      </c>
      <c r="I68" s="92"/>
      <c r="J68" s="59" t="str">
        <f t="shared" si="37"/>
        <v/>
      </c>
      <c r="K68" s="92"/>
      <c r="L68" s="59" t="str">
        <f t="shared" si="38"/>
        <v/>
      </c>
      <c r="M68" s="240"/>
      <c r="N68" s="59" t="str">
        <f t="shared" si="39"/>
        <v/>
      </c>
      <c r="O68" s="248">
        <f t="shared" si="28"/>
        <v>0</v>
      </c>
      <c r="P68" s="248"/>
      <c r="Q68" s="234"/>
      <c r="R68" s="59" t="str">
        <f t="shared" si="31"/>
        <v/>
      </c>
      <c r="S68" s="59"/>
      <c r="T68" s="165"/>
      <c r="U68" s="179" t="str">
        <f t="shared" si="40"/>
        <v/>
      </c>
      <c r="V68" s="165"/>
      <c r="W68" s="212"/>
      <c r="X68" s="180" t="str">
        <f t="shared" si="41"/>
        <v/>
      </c>
      <c r="Y68" s="180"/>
      <c r="Z68" s="165"/>
      <c r="AA68" s="181" t="str">
        <f t="shared" si="42"/>
        <v/>
      </c>
      <c r="AB68" s="182" t="e">
        <f t="shared" si="32"/>
        <v>#DIV/0!</v>
      </c>
      <c r="AC68" s="165"/>
      <c r="AD68" s="58" t="str">
        <f t="shared" si="43"/>
        <v/>
      </c>
      <c r="AE68" s="60">
        <f t="shared" si="30"/>
        <v>11.415999999999997</v>
      </c>
      <c r="AF68" s="61">
        <v>8.18</v>
      </c>
      <c r="AG68" s="87"/>
      <c r="AH68" s="62">
        <f t="shared" si="44"/>
        <v>0</v>
      </c>
      <c r="AI68" s="83">
        <f t="shared" si="45"/>
        <v>0</v>
      </c>
      <c r="AJ68" s="88" t="str">
        <f t="shared" si="46"/>
        <v/>
      </c>
      <c r="AK68" s="218">
        <f t="shared" si="26"/>
        <v>0</v>
      </c>
      <c r="AL68" s="219">
        <f t="shared" si="27"/>
        <v>0</v>
      </c>
      <c r="AM68" s="218">
        <f t="shared" si="29"/>
        <v>0</v>
      </c>
      <c r="AN68" s="200"/>
      <c r="AO68" s="201" t="str">
        <f t="shared" si="47"/>
        <v/>
      </c>
      <c r="AP68" s="200"/>
      <c r="AQ68" s="202" t="str">
        <f t="shared" si="48"/>
        <v/>
      </c>
      <c r="AR68" s="203"/>
      <c r="AS68" s="160" t="str">
        <f t="shared" si="49"/>
        <v/>
      </c>
      <c r="AT68" s="200"/>
      <c r="AU68" s="160" t="str">
        <f t="shared" si="50"/>
        <v/>
      </c>
      <c r="AV68" s="203"/>
      <c r="AW68" s="203"/>
      <c r="AX68" s="203"/>
      <c r="AY68" s="203"/>
      <c r="AZ68" s="203"/>
      <c r="BA68" s="203"/>
      <c r="BB68" s="200"/>
      <c r="BC68" s="160" t="str">
        <f t="shared" si="51"/>
        <v/>
      </c>
      <c r="BD68" s="160"/>
      <c r="BE68" s="160" t="str">
        <f t="shared" si="52"/>
        <v/>
      </c>
      <c r="BF68" s="160"/>
      <c r="BG68" s="33" t="str">
        <f t="shared" si="53"/>
        <v/>
      </c>
      <c r="BH68" s="37"/>
      <c r="BI68" s="33" t="str">
        <f t="shared" si="54"/>
        <v/>
      </c>
      <c r="BJ68" s="37"/>
      <c r="BK68" s="38" t="str">
        <f t="shared" si="55"/>
        <v/>
      </c>
      <c r="BL68" s="100">
        <f t="shared" si="56"/>
        <v>0</v>
      </c>
    </row>
    <row r="69" spans="1:64" ht="13.5" thickBot="1" x14ac:dyDescent="0.25">
      <c r="A69" s="70"/>
      <c r="B69" s="56"/>
      <c r="C69" s="89"/>
      <c r="D69" s="56"/>
      <c r="E69" s="103"/>
      <c r="F69" s="103"/>
      <c r="G69" s="56"/>
      <c r="H69" s="56"/>
      <c r="I69" s="56"/>
      <c r="J69" s="56"/>
      <c r="K69" s="56"/>
      <c r="L69" s="56"/>
      <c r="M69" s="103"/>
      <c r="N69" s="56"/>
      <c r="O69" s="231"/>
      <c r="P69" s="231"/>
      <c r="Q69" s="75">
        <f>SUBTOTAL(9,Q8:Q68)</f>
        <v>1411</v>
      </c>
      <c r="R69" s="57">
        <f>SUBTOTAL(9,R8:R68)</f>
        <v>1411</v>
      </c>
      <c r="S69" s="57">
        <f>SUBTOTAL(9,S8:S68)</f>
        <v>216</v>
      </c>
      <c r="T69" s="57">
        <f t="shared" ref="T69:AE69" si="57">SUBTOTAL(9,T8:T68)</f>
        <v>100</v>
      </c>
      <c r="U69" s="57">
        <f t="shared" si="57"/>
        <v>100</v>
      </c>
      <c r="V69" s="57">
        <f t="shared" si="57"/>
        <v>1110000</v>
      </c>
      <c r="W69" s="57">
        <f t="shared" si="57"/>
        <v>101111</v>
      </c>
      <c r="X69" s="57">
        <f t="shared" si="57"/>
        <v>101111</v>
      </c>
      <c r="Y69" s="57">
        <f t="shared" si="57"/>
        <v>0</v>
      </c>
      <c r="Z69" s="57">
        <f t="shared" si="57"/>
        <v>30</v>
      </c>
      <c r="AA69" s="57">
        <f t="shared" si="57"/>
        <v>30</v>
      </c>
      <c r="AB69" s="57" t="e">
        <f t="shared" si="57"/>
        <v>#DIV/0!</v>
      </c>
      <c r="AC69" s="57">
        <f t="shared" si="57"/>
        <v>333000</v>
      </c>
      <c r="AD69" s="57">
        <f t="shared" si="57"/>
        <v>333000</v>
      </c>
      <c r="AE69" s="57">
        <f t="shared" si="57"/>
        <v>978.20019999999795</v>
      </c>
      <c r="AF69" s="57"/>
      <c r="AG69" s="80"/>
      <c r="AH69" s="75">
        <f>SUBTOTAL(9,AH8:AH68)</f>
        <v>106.65979999999999</v>
      </c>
      <c r="AI69" s="75">
        <f t="shared" ref="AI69:BL69" si="58">SUBTOTAL(9,AI8:AI68)</f>
        <v>1183923.78</v>
      </c>
      <c r="AJ69" s="75">
        <f t="shared" si="58"/>
        <v>1183923.78</v>
      </c>
      <c r="AK69" s="75">
        <f t="shared" ref="AK69" si="59">SUBTOTAL(9,AK8:AK68)</f>
        <v>16.924199999999999</v>
      </c>
      <c r="AL69" s="75">
        <f t="shared" ref="AL69:AM69" si="60">SUBTOTAL(9,AL8:AL68)</f>
        <v>187858.62</v>
      </c>
      <c r="AM69" s="75">
        <f t="shared" si="60"/>
        <v>123.584</v>
      </c>
      <c r="AN69" s="75">
        <f t="shared" si="58"/>
        <v>0</v>
      </c>
      <c r="AO69" s="75">
        <f t="shared" si="58"/>
        <v>0</v>
      </c>
      <c r="AP69" s="75">
        <f t="shared" si="58"/>
        <v>30000</v>
      </c>
      <c r="AQ69" s="75">
        <f t="shared" si="58"/>
        <v>30000</v>
      </c>
      <c r="AR69" s="75">
        <f t="shared" si="58"/>
        <v>0</v>
      </c>
      <c r="AS69" s="75">
        <f t="shared" si="58"/>
        <v>0</v>
      </c>
      <c r="AT69" s="75">
        <f t="shared" si="58"/>
        <v>0</v>
      </c>
      <c r="AU69" s="75">
        <f t="shared" si="58"/>
        <v>0</v>
      </c>
      <c r="AV69" s="75">
        <f t="shared" si="58"/>
        <v>0</v>
      </c>
      <c r="AW69" s="75">
        <f t="shared" si="58"/>
        <v>0</v>
      </c>
      <c r="AX69" s="75">
        <f t="shared" si="58"/>
        <v>0</v>
      </c>
      <c r="AY69" s="75">
        <f t="shared" si="58"/>
        <v>0</v>
      </c>
      <c r="AZ69" s="75">
        <f t="shared" si="58"/>
        <v>0</v>
      </c>
      <c r="BA69" s="75">
        <f t="shared" si="58"/>
        <v>0</v>
      </c>
      <c r="BB69" s="75">
        <f t="shared" si="58"/>
        <v>0</v>
      </c>
      <c r="BC69" s="75">
        <f t="shared" si="58"/>
        <v>0</v>
      </c>
      <c r="BD69" s="75">
        <f t="shared" si="58"/>
        <v>307999</v>
      </c>
      <c r="BE69" s="75">
        <f t="shared" si="58"/>
        <v>307999</v>
      </c>
      <c r="BF69" s="75">
        <f t="shared" si="58"/>
        <v>0</v>
      </c>
      <c r="BG69" s="75">
        <f t="shared" si="58"/>
        <v>0</v>
      </c>
      <c r="BH69" s="75">
        <f t="shared" si="58"/>
        <v>0</v>
      </c>
      <c r="BI69" s="75">
        <f t="shared" si="58"/>
        <v>0</v>
      </c>
      <c r="BJ69" s="75">
        <f t="shared" si="58"/>
        <v>0</v>
      </c>
      <c r="BK69" s="75">
        <f t="shared" si="58"/>
        <v>0</v>
      </c>
      <c r="BL69" s="75">
        <f t="shared" si="58"/>
        <v>1882110</v>
      </c>
    </row>
  </sheetData>
  <sheetProtection autoFilter="0"/>
  <autoFilter ref="A7:BL68"/>
  <mergeCells count="79">
    <mergeCell ref="BL6:BL7"/>
    <mergeCell ref="BK6:BK7"/>
    <mergeCell ref="AQ6:AQ7"/>
    <mergeCell ref="AS6:AS7"/>
    <mergeCell ref="AY6:AY7"/>
    <mergeCell ref="AX6:AX7"/>
    <mergeCell ref="AU6:AU7"/>
    <mergeCell ref="BJ6:BJ7"/>
    <mergeCell ref="BH6:BH7"/>
    <mergeCell ref="BI6:BI7"/>
    <mergeCell ref="BD6:BD7"/>
    <mergeCell ref="BG6:BG7"/>
    <mergeCell ref="BF6:BF7"/>
    <mergeCell ref="BE6:BE7"/>
    <mergeCell ref="BC6:BC7"/>
    <mergeCell ref="AZ6:AZ7"/>
    <mergeCell ref="I1:L1"/>
    <mergeCell ref="I5:Q5"/>
    <mergeCell ref="M1:Q1"/>
    <mergeCell ref="BB6:BB7"/>
    <mergeCell ref="BA6:BA7"/>
    <mergeCell ref="AW6:AW7"/>
    <mergeCell ref="AV6:AV7"/>
    <mergeCell ref="Z2:AC2"/>
    <mergeCell ref="Z3:AC3"/>
    <mergeCell ref="Z5:AE5"/>
    <mergeCell ref="AH4:AN4"/>
    <mergeCell ref="K6:K7"/>
    <mergeCell ref="X6:X7"/>
    <mergeCell ref="T6:W6"/>
    <mergeCell ref="R6:R7"/>
    <mergeCell ref="Y6:Y7"/>
    <mergeCell ref="A2:G2"/>
    <mergeCell ref="A3:G3"/>
    <mergeCell ref="I4:Q4"/>
    <mergeCell ref="A5:G5"/>
    <mergeCell ref="A4:E4"/>
    <mergeCell ref="A1:E1"/>
    <mergeCell ref="I2:K2"/>
    <mergeCell ref="I3:Q3"/>
    <mergeCell ref="M2:Q2"/>
    <mergeCell ref="AT6:AT7"/>
    <mergeCell ref="AO1:AQ1"/>
    <mergeCell ref="AO2:AQ2"/>
    <mergeCell ref="AO3:AQ3"/>
    <mergeCell ref="AP6:AP7"/>
    <mergeCell ref="AR6:AR7"/>
    <mergeCell ref="AO6:AO7"/>
    <mergeCell ref="T1:V1"/>
    <mergeCell ref="T2:V2"/>
    <mergeCell ref="Z1:AA1"/>
    <mergeCell ref="AD6:AD7"/>
    <mergeCell ref="AB1:AC1"/>
    <mergeCell ref="AE6:AE7"/>
    <mergeCell ref="Z6:AC6"/>
    <mergeCell ref="S6:S7"/>
    <mergeCell ref="AF5:AN5"/>
    <mergeCell ref="AH6:AH7"/>
    <mergeCell ref="AF6:AF7"/>
    <mergeCell ref="AN6:AN7"/>
    <mergeCell ref="AJ6:AJ7"/>
    <mergeCell ref="AI6:AI7"/>
    <mergeCell ref="AG6:AG7"/>
    <mergeCell ref="AK6:AK7"/>
    <mergeCell ref="AL6:AL7"/>
    <mergeCell ref="A6:A7"/>
    <mergeCell ref="C6:C7"/>
    <mergeCell ref="L6:L7"/>
    <mergeCell ref="Q6:Q7"/>
    <mergeCell ref="N6:N7"/>
    <mergeCell ref="B6:B7"/>
    <mergeCell ref="D6:D7"/>
    <mergeCell ref="H6:H7"/>
    <mergeCell ref="J6:J7"/>
    <mergeCell ref="G6:G7"/>
    <mergeCell ref="E6:E7"/>
    <mergeCell ref="I6:I7"/>
    <mergeCell ref="O6:O7"/>
    <mergeCell ref="M6:M7"/>
  </mergeCells>
  <phoneticPr fontId="0" type="noConversion"/>
  <conditionalFormatting sqref="O12">
    <cfRule type="cellIs" dxfId="0" priority="1" operator="notEqual">
      <formula>$P$12</formula>
    </cfRule>
  </conditionalFormatting>
  <dataValidations count="1">
    <dataValidation type="list" allowBlank="1" showInputMessage="1" showErrorMessage="1" sqref="E8:E68">
      <formula1>$BP$1:$BP$6</formula1>
    </dataValidation>
  </dataValidations>
  <pageMargins left="0.17" right="0.16" top="0.19" bottom="0.16" header="0.17" footer="0.16"/>
  <pageSetup paperSize="9" scale="51" fitToHeight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Книга учета расходов </vt:lpstr>
    </vt:vector>
  </TitlesOfParts>
  <Company>KRKA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Nestsiarovich, Siarhei</cp:lastModifiedBy>
  <cp:lastPrinted>2015-10-19T12:48:02Z</cp:lastPrinted>
  <dcterms:created xsi:type="dcterms:W3CDTF">2005-07-12T06:58:55Z</dcterms:created>
  <dcterms:modified xsi:type="dcterms:W3CDTF">2015-10-21T07:30:14Z</dcterms:modified>
</cp:coreProperties>
</file>