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8520"/>
  </bookViews>
  <sheets>
    <sheet name="ToolBox-Extracted Objects" sheetId="1" r:id="rId1"/>
  </sheets>
  <calcPr calcId="125725"/>
</workbook>
</file>

<file path=xl/calcChain.xml><?xml version="1.0" encoding="utf-8"?>
<calcChain xmlns="http://schemas.openxmlformats.org/spreadsheetml/2006/main">
  <c r="F8" i="1" a="1"/>
  <c r="F8" s="1"/>
  <c r="F9" a="1"/>
  <c r="F9" s="1"/>
  <c r="F7" a="1"/>
  <c r="F7" s="1"/>
  <c r="F17"/>
  <c r="C12" a="1"/>
  <c r="C12" s="1"/>
  <c r="D12"/>
  <c r="C13" a="1"/>
  <c r="C13"/>
  <c r="D13"/>
  <c r="C14" a="1"/>
  <c r="C14" s="1"/>
  <c r="D14"/>
  <c r="C15" a="1"/>
  <c r="C15"/>
  <c r="D15"/>
  <c r="C16" a="1"/>
  <c r="C16" s="1"/>
  <c r="D16"/>
  <c r="C17" a="1"/>
  <c r="C17"/>
  <c r="D17"/>
  <c r="C18" a="1"/>
  <c r="C18" s="1"/>
  <c r="D18"/>
  <c r="C11" a="1"/>
  <c r="C11" s="1"/>
  <c r="D6"/>
  <c r="C6"/>
  <c r="F3"/>
  <c r="G2"/>
  <c r="F2"/>
  <c r="D11" l="1"/>
  <c r="G3"/>
</calcChain>
</file>

<file path=xl/sharedStrings.xml><?xml version="1.0" encoding="utf-8"?>
<sst xmlns="http://schemas.openxmlformats.org/spreadsheetml/2006/main" count="21" uniqueCount="15">
  <si>
    <t>Type</t>
  </si>
  <si>
    <t>Layer</t>
  </si>
  <si>
    <t>X</t>
  </si>
  <si>
    <t>Y</t>
  </si>
  <si>
    <t>Z</t>
  </si>
  <si>
    <t>Point</t>
  </si>
  <si>
    <t>угол раскопа 1</t>
  </si>
  <si>
    <t>угол раскопа 2</t>
  </si>
  <si>
    <t>угол раскопа 3</t>
  </si>
  <si>
    <t>угол раскопа 4</t>
  </si>
  <si>
    <t>находка 1</t>
  </si>
  <si>
    <t>находка 2</t>
  </si>
  <si>
    <t>находка 3</t>
  </si>
  <si>
    <t>Матрица поворота</t>
  </si>
  <si>
    <t>Шахматка находок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</si>
</sst>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Border="1" applyAlignment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xVal>
            <c:numRef>
              <c:f>'ToolBox-Extracted Objects'!$C$11:$C$27</c:f>
              <c:numCache>
                <c:formatCode>General</c:formatCode>
                <c:ptCount val="17"/>
                <c:pt idx="0">
                  <c:v>8.0000000000270184</c:v>
                </c:pt>
                <c:pt idx="1">
                  <c:v>8.0000000000275016</c:v>
                </c:pt>
                <c:pt idx="2">
                  <c:v>0</c:v>
                </c:pt>
                <c:pt idx="3">
                  <c:v>0</c:v>
                </c:pt>
                <c:pt idx="4">
                  <c:v>8.0000000000270184</c:v>
                </c:pt>
                <c:pt idx="5">
                  <c:v>4.9643694797770443</c:v>
                </c:pt>
                <c:pt idx="6">
                  <c:v>5.0059965576549335</c:v>
                </c:pt>
                <c:pt idx="7">
                  <c:v>2.9369906347259063</c:v>
                </c:pt>
              </c:numCache>
            </c:numRef>
          </c:xVal>
          <c:yVal>
            <c:numRef>
              <c:f>'ToolBox-Extracted Objects'!$D$11:$D$27</c:f>
              <c:numCache>
                <c:formatCode>General</c:formatCode>
                <c:ptCount val="17"/>
                <c:pt idx="0">
                  <c:v>-3.8075453900887624E-10</c:v>
                </c:pt>
                <c:pt idx="1">
                  <c:v>4.0000000000299512</c:v>
                </c:pt>
                <c:pt idx="2">
                  <c:v>4.0000000000488773</c:v>
                </c:pt>
                <c:pt idx="3">
                  <c:v>0</c:v>
                </c:pt>
                <c:pt idx="4">
                  <c:v>-3.8075453900887624E-10</c:v>
                </c:pt>
                <c:pt idx="5">
                  <c:v>0.99082733535262979</c:v>
                </c:pt>
                <c:pt idx="6">
                  <c:v>2.6011117451456474</c:v>
                </c:pt>
                <c:pt idx="7">
                  <c:v>2.9431885312819346</c:v>
                </c:pt>
              </c:numCache>
            </c:numRef>
          </c:yVal>
        </c:ser>
        <c:axId val="111186304"/>
        <c:axId val="111109632"/>
      </c:scatterChart>
      <c:valAx>
        <c:axId val="111186304"/>
        <c:scaling>
          <c:orientation val="minMax"/>
        </c:scaling>
        <c:axPos val="b"/>
        <c:majorGridlines/>
        <c:numFmt formatCode="General" sourceLinked="1"/>
        <c:tickLblPos val="nextTo"/>
        <c:crossAx val="111109632"/>
        <c:crosses val="autoZero"/>
        <c:crossBetween val="midCat"/>
        <c:majorUnit val="1"/>
      </c:valAx>
      <c:valAx>
        <c:axId val="111109632"/>
        <c:scaling>
          <c:orientation val="minMax"/>
        </c:scaling>
        <c:axPos val="l"/>
        <c:majorGridlines/>
        <c:numFmt formatCode="General" sourceLinked="1"/>
        <c:tickLblPos val="nextTo"/>
        <c:crossAx val="111186304"/>
        <c:crosses val="autoZero"/>
        <c:crossBetween val="midCat"/>
        <c:majorUnit val="1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78829</xdr:colOff>
      <xdr:row>9</xdr:row>
      <xdr:rowOff>111671</xdr:rowOff>
    </xdr:from>
    <xdr:to>
      <xdr:col>8</xdr:col>
      <xdr:colOff>72259</xdr:colOff>
      <xdr:row>29</xdr:row>
      <xdr:rowOff>85397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2" zoomScale="145" zoomScaleNormal="145" workbookViewId="0">
      <selection activeCell="J17" sqref="J17"/>
    </sheetView>
  </sheetViews>
  <sheetFormatPr defaultRowHeight="15"/>
  <cols>
    <col min="1" max="1" width="5.7109375" bestFit="1" customWidth="1"/>
    <col min="2" max="2" width="14.28515625" bestFit="1" customWidth="1"/>
    <col min="3" max="3" width="13" bestFit="1" customWidth="1"/>
    <col min="4" max="4" width="13.28515625" bestFit="1" customWidth="1"/>
    <col min="5" max="5" width="7.42578125" bestFit="1" customWidth="1"/>
    <col min="6" max="6" width="10.28515625" bestFit="1" customWidth="1"/>
  </cols>
  <sheetData>
    <row r="1" spans="1:7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13</v>
      </c>
      <c r="G1" s="8"/>
    </row>
    <row r="2" spans="1:7">
      <c r="A2" s="2" t="s">
        <v>5</v>
      </c>
      <c r="B2" s="2" t="s">
        <v>6</v>
      </c>
      <c r="C2" s="5">
        <v>59104.633517631031</v>
      </c>
      <c r="D2" s="5">
        <v>904187.43937574758</v>
      </c>
      <c r="E2" s="3">
        <v>0</v>
      </c>
      <c r="F2" s="9">
        <f>(D4-D5)/SQRT(($C$5-$C$4)^2+($D$5-$D$4)^2)</f>
        <v>0.96557360097633815</v>
      </c>
      <c r="G2" s="10">
        <f>(C5-C4)/SQRT(($C$5-$C$4)^2+($D$5-$D$4)^2)</f>
        <v>-0.2601300080682496</v>
      </c>
    </row>
    <row r="3" spans="1:7" ht="15.75" thickBot="1">
      <c r="A3" s="2" t="s">
        <v>5</v>
      </c>
      <c r="B3" s="2" t="s">
        <v>7</v>
      </c>
      <c r="C3" s="5">
        <v>59105.674037663412</v>
      </c>
      <c r="D3" s="5">
        <v>904191.30167015188</v>
      </c>
      <c r="E3" s="3">
        <v>0</v>
      </c>
      <c r="F3" s="11">
        <f>-G2</f>
        <v>0.2601300080682496</v>
      </c>
      <c r="G3" s="12">
        <f>F2</f>
        <v>0.96557360097633815</v>
      </c>
    </row>
    <row r="4" spans="1:7">
      <c r="A4" s="2" t="s">
        <v>5</v>
      </c>
      <c r="B4" s="2" t="s">
        <v>8</v>
      </c>
      <c r="C4" s="5">
        <v>59097.949448855579</v>
      </c>
      <c r="D4" s="5">
        <v>904193.38271021645</v>
      </c>
      <c r="E4" s="3">
        <v>0</v>
      </c>
      <c r="F4" s="6"/>
      <c r="G4" s="6"/>
    </row>
    <row r="5" spans="1:7">
      <c r="A5" s="2" t="s">
        <v>5</v>
      </c>
      <c r="B5" s="2" t="s">
        <v>9</v>
      </c>
      <c r="C5" s="4">
        <v>59096.908928823294</v>
      </c>
      <c r="D5" s="4">
        <v>904189.5204158125</v>
      </c>
      <c r="E5" s="3">
        <v>0</v>
      </c>
    </row>
    <row r="6" spans="1:7">
      <c r="C6" s="5">
        <f>C2</f>
        <v>59104.633517631031</v>
      </c>
      <c r="D6" s="5">
        <f>D2</f>
        <v>904187.43937574758</v>
      </c>
      <c r="E6" s="3">
        <v>0</v>
      </c>
      <c r="F6" s="14" t="s">
        <v>14</v>
      </c>
      <c r="G6" s="14"/>
    </row>
    <row r="7" spans="1:7">
      <c r="A7" s="2" t="s">
        <v>5</v>
      </c>
      <c r="B7" s="2" t="s">
        <v>10</v>
      </c>
      <c r="C7">
        <v>59101.960136861198</v>
      </c>
      <c r="D7">
        <v>904189.18575105781</v>
      </c>
      <c r="E7" s="3">
        <v>0</v>
      </c>
      <c r="F7" s="13" t="str">
        <f t="array" ref="F7">CHAR(ROUNDUP(INDEX(MMULT($F$2:$G$3,TRANSPOSE(C7:D7-C$5:D$5)),1,1),0)+191)&amp;"/"&amp;ROUNDUP(INDEX(MMULT($F$2:$G$3,TRANSPOSE(C7:D7-C$5:D$5)),2,1),0)</f>
        <v>Д/1</v>
      </c>
    </row>
    <row r="8" spans="1:7">
      <c r="A8" s="2" t="s">
        <v>5</v>
      </c>
      <c r="B8" s="2" t="s">
        <v>11</v>
      </c>
      <c r="C8">
        <v>59102.419214165195</v>
      </c>
      <c r="D8">
        <v>904190.72977072187</v>
      </c>
      <c r="E8" s="3">
        <v>0</v>
      </c>
      <c r="F8" s="13" t="str">
        <f t="array" ref="F8">CHAR(ROUNDUP(INDEX(MMULT($F$2:$G$3,TRANSPOSE(C8:D8-C$5:D$5)),1,1),0)+191)&amp;"/"&amp;ROUNDUP(INDEX(MMULT($F$2:$G$3,TRANSPOSE(C8:D8-C$5:D$5)),2,1),0)</f>
        <v>Е/3</v>
      </c>
    </row>
    <row r="9" spans="1:7">
      <c r="A9" s="2" t="s">
        <v>5</v>
      </c>
      <c r="B9" s="2" t="s">
        <v>12</v>
      </c>
      <c r="C9">
        <v>59100.510421102888</v>
      </c>
      <c r="D9">
        <v>904191.59828156349</v>
      </c>
      <c r="E9" s="3">
        <v>0</v>
      </c>
      <c r="F9" s="13" t="str">
        <f t="array" ref="F9">CHAR(ROUNDUP(INDEX(MMULT($F$2:$G$3,TRANSPOSE(C9:D9-C$5:D$5)),1,1),0)+191)&amp;"/"&amp;ROUNDUP(INDEX(MMULT($F$2:$G$3,TRANSPOSE(C9:D9-C$5:D$5)),2,1),0)</f>
        <v>В/3</v>
      </c>
    </row>
    <row r="11" spans="1:7">
      <c r="C11">
        <f t="array" ref="C11:D11">TRANSPOSE(MMULT($F$2:$G$3,TRANSPOSE(C2:D2-$C$5:$D$5)))</f>
        <v>8.0000000000270184</v>
      </c>
      <c r="D11">
        <v>-3.8075453900887624E-10</v>
      </c>
    </row>
    <row r="12" spans="1:7">
      <c r="C12">
        <f t="array" ref="C12:D12">TRANSPOSE(MMULT($F$2:$G$3,TRANSPOSE(C3:D3-$C$5:$D$5)))</f>
        <v>8.0000000000275016</v>
      </c>
      <c r="D12">
        <v>4.0000000000299512</v>
      </c>
    </row>
    <row r="13" spans="1:7">
      <c r="C13">
        <f t="array" ref="C13:D13">TRANSPOSE(MMULT($F$2:$G$3,TRANSPOSE(C4:D4-$C$5:$D$5)))</f>
        <v>0</v>
      </c>
      <c r="D13">
        <v>4.0000000000488773</v>
      </c>
    </row>
    <row r="14" spans="1:7">
      <c r="C14">
        <f t="array" ref="C14:D14">TRANSPOSE(MMULT($F$2:$G$3,TRANSPOSE(C5:D5-$C$5:$D$5)))</f>
        <v>0</v>
      </c>
      <c r="D14">
        <v>0</v>
      </c>
    </row>
    <row r="15" spans="1:7">
      <c r="C15">
        <f t="array" ref="C15:D15">TRANSPOSE(MMULT($F$2:$G$3,TRANSPOSE(C6:D6-$C$5:$D$5)))</f>
        <v>8.0000000000270184</v>
      </c>
      <c r="D15">
        <v>-3.8075453900887624E-10</v>
      </c>
    </row>
    <row r="16" spans="1:7">
      <c r="C16">
        <f t="array" ref="C16:D16">TRANSPOSE(MMULT($F$2:$G$3,TRANSPOSE(C7:D7-$C$5:$D$5)))</f>
        <v>4.9643694797770443</v>
      </c>
      <c r="D16">
        <v>0.99082733535262979</v>
      </c>
    </row>
    <row r="17" spans="3:6">
      <c r="C17">
        <f t="array" ref="C17:D17">TRANSPOSE(MMULT($F$2:$G$3,TRANSPOSE(C8:D8-$C$5:$D$5)))</f>
        <v>5.0059965576549335</v>
      </c>
      <c r="D17">
        <v>2.6011117451456474</v>
      </c>
      <c r="F17">
        <f>CODE("А")</f>
        <v>192</v>
      </c>
    </row>
    <row r="18" spans="3:6">
      <c r="C18">
        <f t="array" ref="C18:D18">TRANSPOSE(MMULT($F$2:$G$3,TRANSPOSE(C9:D9-$C$5:$D$5)))</f>
        <v>2.9369906347259063</v>
      </c>
      <c r="D18">
        <v>2.9431885312819346</v>
      </c>
    </row>
  </sheetData>
  <mergeCells count="1">
    <mergeCell ref="F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ToolBox-Extracted Objects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Титова</dc:creator>
  <cp:lastModifiedBy>Администратор</cp:lastModifiedBy>
  <dcterms:created xsi:type="dcterms:W3CDTF">2015-10-25T09:25:14Z</dcterms:created>
  <dcterms:modified xsi:type="dcterms:W3CDTF">2015-10-25T17:33:42Z</dcterms:modified>
</cp:coreProperties>
</file>