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checkCompatibility="1" defaultThemeVersion="124226"/>
  <bookViews>
    <workbookView xWindow="120" yWindow="120" windowWidth="9720" windowHeight="7320"/>
  </bookViews>
  <sheets>
    <sheet name="1" sheetId="4" r:id="rId1"/>
    <sheet name="График отпусков" sheetId="6" r:id="rId2"/>
  </sheets>
  <definedNames>
    <definedName name="_xlnm._FilterDatabase" localSheetId="1" hidden="1">'График отпусков'!$B$3:$C$15</definedName>
    <definedName name="D_1" localSheetId="1">'График отпусков'!$E$3</definedName>
    <definedName name="D_2" localSheetId="1">'График отпусков'!$K$3</definedName>
    <definedName name="D_3" localSheetId="1">'График отпусков'!$Q$3</definedName>
    <definedName name="FIO" localSheetId="1">'График отпусков'!$C$3</definedName>
    <definedName name="Holidays" localSheetId="1">'График отпусков'!$V$2</definedName>
    <definedName name="N_1" localSheetId="1">'График отпусков'!$D$3</definedName>
    <definedName name="N_2" localSheetId="1">'График отпусков'!$J$3</definedName>
    <definedName name="N_3" localSheetId="1">'График отпусков'!$P$3</definedName>
    <definedName name="Гoд" localSheetId="1">'График отпусков'!$B$1</definedName>
    <definedName name="_xlnm.Print_Area" localSheetId="0">'1'!$A$1:$AJ$39</definedName>
    <definedName name="Праздники" localSheetId="1">'График отпусков'!$V$3:$W$11</definedName>
  </definedNames>
  <calcPr calcId="125725"/>
</workbook>
</file>

<file path=xl/calcChain.xml><?xml version="1.0" encoding="utf-8"?>
<calcChain xmlns="http://schemas.openxmlformats.org/spreadsheetml/2006/main">
  <c r="U15" i="6"/>
  <c r="U14"/>
  <c r="U13"/>
  <c r="U12"/>
  <c r="U11"/>
  <c r="U10"/>
  <c r="U9"/>
  <c r="U8"/>
  <c r="U7"/>
  <c r="U6"/>
  <c r="U5"/>
  <c r="U4"/>
  <c r="O3"/>
  <c r="I3"/>
  <c r="F15"/>
  <c r="F14"/>
  <c r="F13"/>
  <c r="F12"/>
  <c r="F11"/>
  <c r="F10"/>
  <c r="F9"/>
  <c r="F8"/>
  <c r="F7"/>
  <c r="F6"/>
  <c r="F5"/>
  <c r="F4"/>
  <c r="R15"/>
  <c r="R14"/>
  <c r="R13"/>
  <c r="R12"/>
  <c r="R11"/>
  <c r="R10"/>
  <c r="R9"/>
  <c r="R8"/>
  <c r="R7"/>
  <c r="R6"/>
  <c r="R5"/>
  <c r="R4"/>
  <c r="L15"/>
  <c r="L14"/>
  <c r="L13"/>
  <c r="L12"/>
  <c r="L11"/>
  <c r="L10"/>
  <c r="L9"/>
  <c r="L8"/>
  <c r="L7"/>
  <c r="L6"/>
  <c r="L5"/>
  <c r="L4"/>
  <c r="N4" l="1"/>
  <c r="O4"/>
  <c r="M4"/>
  <c r="N5"/>
  <c r="O5"/>
  <c r="M5"/>
  <c r="N6"/>
  <c r="O6"/>
  <c r="M6"/>
  <c r="N7"/>
  <c r="O7"/>
  <c r="M7"/>
  <c r="N8"/>
  <c r="O8"/>
  <c r="M8"/>
  <c r="N9"/>
  <c r="O9"/>
  <c r="M9"/>
  <c r="N10"/>
  <c r="O10"/>
  <c r="M10"/>
  <c r="N11"/>
  <c r="O11"/>
  <c r="M11"/>
  <c r="N12"/>
  <c r="O12"/>
  <c r="M12"/>
  <c r="N13"/>
  <c r="O13"/>
  <c r="M13"/>
  <c r="N14"/>
  <c r="O14"/>
  <c r="M14"/>
  <c r="N15"/>
  <c r="O15"/>
  <c r="M15"/>
  <c r="S4"/>
  <c r="T4"/>
  <c r="S5"/>
  <c r="T5"/>
  <c r="S6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sz val="9"/>
            <color indexed="61"/>
            <rFont val="Tahoma"/>
            <family val="2"/>
            <charset val="204"/>
          </rPr>
          <t>Введите порядковый номер года, 
на который планируется 
создать график отпусков</t>
        </r>
      </text>
    </comment>
  </commentList>
</comments>
</file>

<file path=xl/sharedStrings.xml><?xml version="1.0" encoding="utf-8"?>
<sst xmlns="http://schemas.openxmlformats.org/spreadsheetml/2006/main" count="108" uniqueCount="64">
  <si>
    <t>Путь</t>
  </si>
  <si>
    <t>Время</t>
  </si>
  <si>
    <t>Дата</t>
  </si>
  <si>
    <t xml:space="preserve">Время </t>
  </si>
  <si>
    <t xml:space="preserve">№ поезда </t>
  </si>
  <si>
    <t>нач.</t>
  </si>
  <si>
    <t>захода локом.</t>
  </si>
  <si>
    <t>Полное опробование тормозов</t>
  </si>
  <si>
    <t>Время отправления</t>
  </si>
  <si>
    <t>Сокр. опр. торм.</t>
  </si>
  <si>
    <t>Ограждения</t>
  </si>
  <si>
    <t>Начала обработки</t>
  </si>
  <si>
    <t>Ст. ОРВ</t>
  </si>
  <si>
    <t>гол.</t>
  </si>
  <si>
    <t>хв.</t>
  </si>
  <si>
    <t>пр.</t>
  </si>
  <si>
    <t>лев</t>
  </si>
  <si>
    <t>пасс.</t>
  </si>
  <si>
    <t>Хан.</t>
  </si>
  <si>
    <t>Прибытие/    предъявление</t>
  </si>
  <si>
    <t>Вес</t>
  </si>
  <si>
    <t>оси</t>
  </si>
  <si>
    <t>Готовность</t>
  </si>
  <si>
    <t>подкл. локом.</t>
  </si>
  <si>
    <t>Провожал</t>
  </si>
  <si>
    <t>Сходной вагон</t>
  </si>
  <si>
    <t>Хвостово вагон</t>
  </si>
  <si>
    <t>Локомотив</t>
  </si>
  <si>
    <t>Смена в день №</t>
  </si>
  <si>
    <t>Тех. аптечка  да/нет</t>
  </si>
  <si>
    <t>нет</t>
  </si>
  <si>
    <t>Наличие ЭПТ / причина</t>
  </si>
  <si>
    <t>оператор</t>
  </si>
  <si>
    <t>График исполненной работы ПТО _______________ Северной ж.д.</t>
  </si>
  <si>
    <t>Иваноффф</t>
  </si>
  <si>
    <t>Петрова</t>
  </si>
  <si>
    <t>Сидоров</t>
  </si>
  <si>
    <t>Сидоров мл.</t>
  </si>
  <si>
    <t>Иванов</t>
  </si>
  <si>
    <t>Сергегузнов</t>
  </si>
  <si>
    <t>Джексон</t>
  </si>
  <si>
    <t>№ п/п</t>
  </si>
  <si>
    <t>справки</t>
  </si>
  <si>
    <t>опр.</t>
  </si>
  <si>
    <t>вруч.</t>
  </si>
  <si>
    <t>2ТЭ10М</t>
  </si>
  <si>
    <t>*</t>
  </si>
  <si>
    <t>путь</t>
  </si>
  <si>
    <t>время</t>
  </si>
  <si>
    <t>Должность</t>
  </si>
  <si>
    <t>Ф.И.О.</t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</si>
  <si>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 часть)</t>
    </r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</si>
  <si>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(II часть)</t>
    </r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</si>
  <si>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(III часть)</t>
    </r>
  </si>
  <si>
    <t>статок дней</t>
  </si>
  <si>
    <t>Праздники</t>
  </si>
  <si>
    <t>Дней отп.</t>
  </si>
  <si>
    <t>Начало</t>
  </si>
  <si>
    <t>Окончание</t>
  </si>
  <si>
    <t>Всего дней</t>
  </si>
  <si>
    <t>Рабочих дней</t>
  </si>
  <si>
    <t>Петров</t>
  </si>
  <si>
    <t>Пример построенного графика</t>
  </si>
  <si>
    <t>окон.</t>
  </si>
</sst>
</file>

<file path=xl/styles.xml><?xml version="1.0" encoding="utf-8"?>
<styleSheet xmlns="http://schemas.openxmlformats.org/spreadsheetml/2006/main">
  <numFmts count="3">
    <numFmt numFmtId="164" formatCode=";;;"/>
    <numFmt numFmtId="165" formatCode="dd/mm/yy;&quot;–&quot;;&quot;–&quot;;_-@_-"/>
    <numFmt numFmtId="166" formatCode="#,##0;[Red]\-* #,##0_-;&quot;–&quot;;_-@_-"/>
  </numFmts>
  <fonts count="19">
    <font>
      <sz val="10"/>
      <name val="Arial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FF"/>
      <name val="Calibri"/>
      <family val="2"/>
      <charset val="204"/>
      <scheme val="minor"/>
    </font>
    <font>
      <sz val="11"/>
      <color rgb="FFCC0000"/>
      <name val="Calibri"/>
      <family val="2"/>
      <scheme val="minor"/>
    </font>
    <font>
      <sz val="9"/>
      <color indexed="61"/>
      <name val="Tahoma"/>
      <family val="2"/>
      <charset val="204"/>
    </font>
    <font>
      <b/>
      <sz val="12"/>
      <color rgb="FF00B0F0"/>
      <name val="Arial"/>
      <family val="2"/>
      <charset val="204"/>
    </font>
    <font>
      <sz val="10"/>
      <color rgb="FF00B0F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4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20" fontId="8" fillId="0" borderId="1" xfId="0" applyNumberFormat="1" applyFont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0" borderId="0" xfId="1" applyAlignment="1"/>
    <xf numFmtId="164" fontId="11" fillId="0" borderId="0" xfId="1" applyNumberFormat="1" applyFont="1" applyFill="1" applyAlignment="1" applyProtection="1">
      <alignment vertical="center"/>
      <protection locked="0"/>
    </xf>
    <xf numFmtId="0" fontId="12" fillId="0" borderId="0" xfId="1" applyFont="1" applyAlignment="1">
      <alignment horizontal="centerContinuous" vertical="center" readingOrder="1"/>
    </xf>
    <xf numFmtId="0" fontId="10" fillId="0" borderId="0" xfId="1"/>
    <xf numFmtId="0" fontId="13" fillId="4" borderId="6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Continuous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164" fontId="10" fillId="0" borderId="0" xfId="1" applyNumberFormat="1"/>
    <xf numFmtId="165" fontId="15" fillId="6" borderId="1" xfId="1" applyNumberFormat="1" applyFont="1" applyFill="1" applyBorder="1" applyAlignment="1" applyProtection="1">
      <alignment horizontal="center" vertical="center"/>
      <protection locked="0"/>
    </xf>
    <xf numFmtId="165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1" applyBorder="1" applyAlignment="1" applyProtection="1">
      <alignment horizontal="left" vertical="center" wrapText="1"/>
      <protection locked="0"/>
    </xf>
    <xf numFmtId="166" fontId="10" fillId="0" borderId="7" xfId="1" applyNumberFormat="1" applyFill="1" applyBorder="1" applyAlignment="1" applyProtection="1">
      <alignment horizontal="center" vertical="center"/>
      <protection locked="0"/>
    </xf>
    <xf numFmtId="165" fontId="10" fillId="0" borderId="7" xfId="1" applyNumberFormat="1" applyFill="1" applyBorder="1" applyAlignment="1" applyProtection="1">
      <alignment horizontal="center" vertical="center"/>
      <protection locked="0"/>
    </xf>
    <xf numFmtId="165" fontId="10" fillId="7" borderId="7" xfId="1" applyNumberFormat="1" applyFill="1" applyBorder="1" applyAlignment="1">
      <alignment horizontal="center" vertical="center"/>
    </xf>
    <xf numFmtId="166" fontId="10" fillId="7" borderId="7" xfId="1" applyNumberFormat="1" applyFill="1" applyBorder="1" applyAlignment="1">
      <alignment horizontal="center" vertical="center"/>
    </xf>
    <xf numFmtId="165" fontId="10" fillId="8" borderId="7" xfId="1" applyNumberFormat="1" applyFill="1" applyBorder="1" applyAlignment="1">
      <alignment horizontal="center" vertical="center"/>
    </xf>
    <xf numFmtId="166" fontId="10" fillId="8" borderId="7" xfId="1" applyNumberFormat="1" applyFill="1" applyBorder="1" applyAlignment="1">
      <alignment horizontal="center" vertical="center"/>
    </xf>
    <xf numFmtId="165" fontId="10" fillId="9" borderId="7" xfId="1" applyNumberFormat="1" applyFill="1" applyBorder="1" applyAlignment="1">
      <alignment horizontal="center" vertical="center"/>
    </xf>
    <xf numFmtId="166" fontId="10" fillId="9" borderId="7" xfId="1" applyNumberFormat="1" applyFill="1" applyBorder="1" applyAlignment="1">
      <alignment horizontal="center" vertical="center"/>
    </xf>
    <xf numFmtId="166" fontId="10" fillId="9" borderId="1" xfId="1" applyNumberFormat="1" applyFill="1" applyBorder="1" applyAlignment="1">
      <alignment horizontal="center" vertical="center"/>
    </xf>
    <xf numFmtId="0" fontId="15" fillId="6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 sz="3200"/>
              <a:t>График отпусков на 2016 год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5625279977832686E-2"/>
          <c:y val="0.11991815482114282"/>
          <c:w val="0.95656899192586198"/>
          <c:h val="0.7780358749392936"/>
        </c:manualLayout>
      </c:layout>
      <c:barChart>
        <c:barDir val="bar"/>
        <c:grouping val="stacked"/>
        <c:ser>
          <c:idx val="0"/>
          <c:order val="0"/>
          <c:tx>
            <c:strRef>
              <c:f>'График отпусков'!$E$3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отпусков'!$E$4:$E$15</c:f>
              <c:numCache>
                <c:formatCode>dd/mm/yy;"–";"–";_-@_-</c:formatCode>
                <c:ptCount val="12"/>
                <c:pt idx="0">
                  <c:v>42510</c:v>
                </c:pt>
                <c:pt idx="1">
                  <c:v>42495</c:v>
                </c:pt>
                <c:pt idx="2">
                  <c:v>42491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отпусков'!$G$3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FFCC00">
                <a:alpha val="99000"/>
              </a:srgbClr>
            </a:solidFill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отпусков'!$G$4:$G$15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ser>
          <c:idx val="2"/>
          <c:order val="2"/>
          <c:tx>
            <c:strRef>
              <c:f>'График отпусков'!$I$3</c:f>
              <c:strCache>
                <c:ptCount val="1"/>
              </c:strCache>
            </c:strRef>
          </c:tx>
          <c:spPr>
            <a:no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отпусков'!$I$4:$I$15</c:f>
              <c:numCache>
                <c:formatCode>;;;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отпусков'!$M$3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00FFCC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отпусков'!$M$4:$M$15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ser>
          <c:idx val="4"/>
          <c:order val="4"/>
          <c:tx>
            <c:strRef>
              <c:f>'График отпусков'!$O$3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отпусков'!$O$4:$O$15</c:f>
              <c:numCache>
                <c:formatCode>;;;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'График отпусков'!$S$3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66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отпусков'!$S$4:$S$15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gapWidth val="30"/>
        <c:overlap val="100"/>
        <c:axId val="117203712"/>
        <c:axId val="117205248"/>
      </c:barChart>
      <c:catAx>
        <c:axId val="117203712"/>
        <c:scaling>
          <c:orientation val="maxMin"/>
        </c:scaling>
        <c:axPos val="l"/>
        <c:majorGridlines>
          <c:spPr>
            <a:ln w="6350">
              <a:solidFill>
                <a:schemeClr val="bg2">
                  <a:lumMod val="75000"/>
                </a:schemeClr>
              </a:solidFill>
            </a:ln>
          </c:spPr>
        </c:majorGridlines>
        <c:numFmt formatCode="@" sourceLinked="0"/>
        <c:majorTickMark val="none"/>
        <c:tickLblPos val="nextTo"/>
        <c:spPr>
          <a:ln w="6350">
            <a:solidFill>
              <a:schemeClr val="bg2">
                <a:lumMod val="75000"/>
              </a:schemeClr>
            </a:solidFill>
          </a:ln>
        </c:spPr>
        <c:txPr>
          <a:bodyPr/>
          <a:lstStyle/>
          <a:p>
            <a:pPr>
              <a:defRPr b="0" i="0">
                <a:latin typeface="Arial Narrow" panose="020B0606020202030204" pitchFamily="34" charset="0"/>
              </a:defRPr>
            </a:pPr>
            <a:endParaRPr lang="ru-RU"/>
          </a:p>
        </c:txPr>
        <c:crossAx val="117205248"/>
        <c:crosses val="autoZero"/>
        <c:lblAlgn val="ctr"/>
        <c:lblOffset val="100"/>
      </c:catAx>
      <c:valAx>
        <c:axId val="117205248"/>
        <c:scaling>
          <c:orientation val="minMax"/>
          <c:max val="42735"/>
          <c:min val="42370"/>
        </c:scaling>
        <c:axPos val="b"/>
        <c:majorGridlines>
          <c:spPr>
            <a:ln w="6350">
              <a:solidFill>
                <a:schemeClr val="bg2">
                  <a:lumMod val="90000"/>
                </a:schemeClr>
              </a:solidFill>
            </a:ln>
          </c:spPr>
        </c:majorGridlines>
        <c:numFmt formatCode="[$-419]d\ mmm;@" sourceLinked="0"/>
        <c:majorTickMark val="none"/>
        <c:tickLblPos val="nextTo"/>
        <c:spPr>
          <a:noFill/>
          <a:ln w="9525">
            <a:noFill/>
          </a:ln>
        </c:spPr>
        <c:txPr>
          <a:bodyPr rot="-4020000" vert="horz" anchor="ctr" anchorCtr="1"/>
          <a:lstStyle/>
          <a:p>
            <a:pPr>
              <a:defRPr sz="900" baseline="0">
                <a:solidFill>
                  <a:schemeClr val="bg2">
                    <a:lumMod val="25000"/>
                  </a:schemeClr>
                </a:solidFill>
                <a:latin typeface="Arial Narrow" panose="020B0606020202030204" pitchFamily="34" charset="0"/>
              </a:defRPr>
            </a:pPr>
            <a:endParaRPr lang="ru-RU"/>
          </a:p>
        </c:txPr>
        <c:crossAx val="117203712"/>
        <c:crosses val="max"/>
        <c:crossBetween val="between"/>
        <c:majorUnit val="7"/>
        <c:minorUnit val="1"/>
      </c:valAx>
    </c:plotArea>
    <c:plotVisOnly val="1"/>
    <c:dispBlanksAs val="gap"/>
  </c:chart>
  <c:spPr>
    <a:noFill/>
    <a:ln w="38100">
      <a:noFill/>
    </a:ln>
  </c:spPr>
  <c:printSettings>
    <c:headerFooter/>
    <c:pageMargins b="0.75000000000000056" l="0.25" r="0.25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17</xdr:row>
      <xdr:rowOff>166687</xdr:rowOff>
    </xdr:from>
    <xdr:to>
      <xdr:col>23</xdr:col>
      <xdr:colOff>85725</xdr:colOff>
      <xdr:row>52</xdr:row>
      <xdr:rowOff>103187</xdr:rowOff>
    </xdr:to>
    <xdr:graphicFrame macro="">
      <xdr:nvGraphicFramePr>
        <xdr:cNvPr id="2" name="График отпусков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J39"/>
  <sheetViews>
    <sheetView tabSelected="1" view="pageBreakPreview" zoomScale="85" zoomScaleNormal="85" zoomScaleSheetLayoutView="85" workbookViewId="0">
      <selection activeCell="J17" sqref="J17"/>
    </sheetView>
  </sheetViews>
  <sheetFormatPr defaultRowHeight="12.75"/>
  <cols>
    <col min="1" max="2" width="6.28515625" customWidth="1"/>
    <col min="3" max="3" width="8" customWidth="1"/>
    <col min="4" max="4" width="11.85546875" customWidth="1"/>
    <col min="5" max="5" width="8" customWidth="1"/>
    <col min="6" max="6" width="7.85546875" customWidth="1"/>
    <col min="7" max="8" width="7.42578125" customWidth="1"/>
    <col min="9" max="10" width="7.140625" bestFit="1" customWidth="1"/>
    <col min="11" max="12" width="13.85546875" customWidth="1"/>
    <col min="13" max="13" width="9.140625" customWidth="1"/>
    <col min="14" max="14" width="14.7109375" customWidth="1"/>
    <col min="15" max="15" width="7.85546875" customWidth="1"/>
    <col min="16" max="16" width="8.7109375" customWidth="1"/>
    <col min="17" max="17" width="15.7109375" customWidth="1"/>
    <col min="18" max="18" width="9.5703125" customWidth="1"/>
    <col min="19" max="19" width="12.7109375" customWidth="1"/>
    <col min="20" max="20" width="5.85546875" customWidth="1"/>
    <col min="21" max="21" width="15" customWidth="1"/>
    <col min="22" max="22" width="2.7109375" customWidth="1"/>
  </cols>
  <sheetData>
    <row r="1" spans="1:36" ht="31.5" customHeight="1"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36" ht="22.5" customHeight="1">
      <c r="D2" s="3" t="s">
        <v>28</v>
      </c>
      <c r="E2" s="5">
        <v>3</v>
      </c>
      <c r="G2" s="4" t="s">
        <v>12</v>
      </c>
      <c r="H2" s="12" t="s">
        <v>34</v>
      </c>
      <c r="I2" s="12"/>
      <c r="J2" s="12"/>
      <c r="K2" s="12"/>
      <c r="L2" s="13" t="s">
        <v>32</v>
      </c>
      <c r="M2" s="13"/>
      <c r="N2" s="12" t="s">
        <v>35</v>
      </c>
      <c r="O2" s="12"/>
      <c r="P2" s="12"/>
      <c r="Q2" s="7" t="s">
        <v>2</v>
      </c>
      <c r="R2" s="18">
        <v>42125</v>
      </c>
      <c r="S2" s="18"/>
      <c r="T2" s="18"/>
      <c r="U2" s="18"/>
    </row>
    <row r="3" spans="1:36" s="10" customFormat="1" ht="26.25" customHeight="1">
      <c r="A3" s="8"/>
      <c r="B3" s="8" t="s">
        <v>13</v>
      </c>
      <c r="C3" s="15" t="s">
        <v>36</v>
      </c>
      <c r="D3" s="15"/>
      <c r="E3" s="15"/>
      <c r="F3" s="8" t="s">
        <v>14</v>
      </c>
      <c r="G3" s="15" t="s">
        <v>37</v>
      </c>
      <c r="H3" s="15"/>
      <c r="I3" s="8" t="s">
        <v>15</v>
      </c>
      <c r="J3" s="14" t="s">
        <v>38</v>
      </c>
      <c r="K3" s="14"/>
      <c r="L3" s="8" t="s">
        <v>16</v>
      </c>
      <c r="M3" s="15" t="s">
        <v>39</v>
      </c>
      <c r="N3" s="15"/>
      <c r="O3" s="9" t="s">
        <v>17</v>
      </c>
      <c r="P3" s="15"/>
      <c r="Q3" s="15"/>
      <c r="R3" s="8" t="s">
        <v>18</v>
      </c>
      <c r="S3" s="14" t="s">
        <v>40</v>
      </c>
      <c r="T3" s="14"/>
    </row>
    <row r="4" spans="1:36" s="11" customFormat="1"/>
    <row r="6" spans="1:36" s="2" customFormat="1" ht="18.75" customHeight="1">
      <c r="A6" s="17" t="s">
        <v>41</v>
      </c>
      <c r="B6" s="17" t="s">
        <v>0</v>
      </c>
      <c r="C6" s="17" t="s">
        <v>4</v>
      </c>
      <c r="D6" s="17" t="s">
        <v>20</v>
      </c>
      <c r="E6" s="17" t="s">
        <v>21</v>
      </c>
      <c r="F6" s="16" t="s">
        <v>1</v>
      </c>
      <c r="G6" s="16"/>
      <c r="H6" s="16"/>
      <c r="I6" s="16" t="s">
        <v>7</v>
      </c>
      <c r="J6" s="16"/>
      <c r="K6" s="17" t="s">
        <v>25</v>
      </c>
      <c r="L6" s="17" t="s">
        <v>26</v>
      </c>
      <c r="M6" s="16" t="s">
        <v>3</v>
      </c>
      <c r="N6" s="16"/>
      <c r="O6" s="16" t="s">
        <v>9</v>
      </c>
      <c r="P6" s="16"/>
      <c r="Q6" s="17" t="s">
        <v>27</v>
      </c>
      <c r="R6" s="17" t="s">
        <v>8</v>
      </c>
      <c r="S6" s="17" t="s">
        <v>31</v>
      </c>
      <c r="T6" s="17" t="s">
        <v>29</v>
      </c>
      <c r="U6" s="16" t="s">
        <v>24</v>
      </c>
    </row>
    <row r="7" spans="1:36" s="2" customFormat="1" ht="21" customHeight="1">
      <c r="A7" s="17"/>
      <c r="B7" s="17"/>
      <c r="C7" s="17"/>
      <c r="D7" s="17"/>
      <c r="E7" s="17"/>
      <c r="F7" s="17" t="s">
        <v>19</v>
      </c>
      <c r="G7" s="23" t="s">
        <v>10</v>
      </c>
      <c r="H7" s="17" t="s">
        <v>11</v>
      </c>
      <c r="I7" s="16"/>
      <c r="J7" s="16"/>
      <c r="K7" s="17"/>
      <c r="L7" s="17"/>
      <c r="M7" s="23" t="s">
        <v>22</v>
      </c>
      <c r="N7" s="16" t="s">
        <v>6</v>
      </c>
      <c r="O7" s="16" t="s">
        <v>1</v>
      </c>
      <c r="P7" s="16"/>
      <c r="Q7" s="17"/>
      <c r="R7" s="17"/>
      <c r="S7" s="17"/>
      <c r="T7" s="17"/>
      <c r="U7" s="16"/>
      <c r="W7" s="59" t="s">
        <v>62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s="2" customFormat="1" ht="35.25" customHeight="1">
      <c r="A8" s="17"/>
      <c r="B8" s="17"/>
      <c r="C8" s="17"/>
      <c r="D8" s="17"/>
      <c r="E8" s="17"/>
      <c r="F8" s="17"/>
      <c r="G8" s="23"/>
      <c r="H8" s="17"/>
      <c r="I8" s="16" t="s">
        <v>5</v>
      </c>
      <c r="J8" s="16" t="s">
        <v>63</v>
      </c>
      <c r="K8" s="17"/>
      <c r="L8" s="17"/>
      <c r="M8" s="23"/>
      <c r="N8" s="16"/>
      <c r="O8" s="6" t="s">
        <v>5</v>
      </c>
      <c r="P8" s="6" t="s">
        <v>44</v>
      </c>
      <c r="Q8" s="17"/>
      <c r="R8" s="17"/>
      <c r="S8" s="17"/>
      <c r="T8" s="17"/>
      <c r="U8" s="16"/>
    </row>
    <row r="9" spans="1:36" s="1" customFormat="1" ht="37.5" customHeight="1">
      <c r="A9" s="17"/>
      <c r="B9" s="17"/>
      <c r="C9" s="17"/>
      <c r="D9" s="17"/>
      <c r="E9" s="17"/>
      <c r="F9" s="17"/>
      <c r="G9" s="23"/>
      <c r="H9" s="17"/>
      <c r="I9" s="16"/>
      <c r="J9" s="16"/>
      <c r="K9" s="17"/>
      <c r="L9" s="17"/>
      <c r="M9" s="23"/>
      <c r="N9" s="6" t="s">
        <v>23</v>
      </c>
      <c r="O9" s="6" t="s">
        <v>43</v>
      </c>
      <c r="P9" s="6" t="s">
        <v>42</v>
      </c>
      <c r="Q9" s="17"/>
      <c r="R9" s="17"/>
      <c r="S9" s="17"/>
      <c r="T9" s="17"/>
      <c r="U9" s="16"/>
      <c r="W9" s="6" t="s">
        <v>48</v>
      </c>
      <c r="X9" s="58">
        <v>0.83333333333333337</v>
      </c>
      <c r="Y9" s="58">
        <v>0.875</v>
      </c>
      <c r="Z9" s="58">
        <v>0.91666666666666696</v>
      </c>
      <c r="AA9" s="58">
        <v>0.95833333333333304</v>
      </c>
      <c r="AB9" s="58">
        <v>1</v>
      </c>
      <c r="AC9" s="58">
        <v>1.0416666666666701</v>
      </c>
      <c r="AD9" s="58">
        <v>1.0833333333333299</v>
      </c>
      <c r="AE9" s="58">
        <v>1.125</v>
      </c>
      <c r="AF9" s="58">
        <v>1.1666666666666701</v>
      </c>
      <c r="AG9" s="58">
        <v>1.2083333333333299</v>
      </c>
      <c r="AH9" s="58">
        <v>1.25</v>
      </c>
      <c r="AI9" s="58">
        <v>1.2916666666666701</v>
      </c>
      <c r="AJ9" s="58">
        <v>1.3333333333333299</v>
      </c>
    </row>
    <row r="10" spans="1:36" ht="15.75">
      <c r="A10" s="22">
        <v>1</v>
      </c>
      <c r="B10" s="56">
        <v>10</v>
      </c>
      <c r="C10" s="22">
        <v>2012</v>
      </c>
      <c r="D10" s="22">
        <v>3251</v>
      </c>
      <c r="E10" s="22">
        <v>196</v>
      </c>
      <c r="F10" s="24">
        <v>0.79166666666666663</v>
      </c>
      <c r="G10" s="25">
        <v>0.83333333333333337</v>
      </c>
      <c r="H10" s="24">
        <v>0.84166666666666667</v>
      </c>
      <c r="I10" s="24">
        <v>0.82291666666666663</v>
      </c>
      <c r="J10" s="24">
        <v>0.82986111111111116</v>
      </c>
      <c r="K10" s="22">
        <v>11111111</v>
      </c>
      <c r="L10" s="22">
        <v>22222222</v>
      </c>
      <c r="M10" s="25">
        <v>0.875</v>
      </c>
      <c r="N10" s="24">
        <v>0.87847222222222221</v>
      </c>
      <c r="O10" s="24">
        <v>0.88194444444444453</v>
      </c>
      <c r="P10" s="24">
        <v>0.88888888888888884</v>
      </c>
      <c r="Q10" s="22" t="s">
        <v>45</v>
      </c>
      <c r="R10" s="24">
        <v>0.89583333333333337</v>
      </c>
      <c r="S10" s="22"/>
      <c r="T10" s="22" t="s">
        <v>30</v>
      </c>
      <c r="U10" s="22" t="s">
        <v>36</v>
      </c>
      <c r="W10" s="21" t="s">
        <v>47</v>
      </c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>
      <c r="A11" s="22">
        <v>2</v>
      </c>
      <c r="B11" s="56">
        <v>5</v>
      </c>
      <c r="C11" s="22">
        <v>1254</v>
      </c>
      <c r="D11" s="22">
        <v>1245</v>
      </c>
      <c r="E11" s="22">
        <v>200</v>
      </c>
      <c r="F11" s="24">
        <v>0.83333333333333337</v>
      </c>
      <c r="G11" s="25">
        <v>0.88194444444444453</v>
      </c>
      <c r="H11" s="22" t="s">
        <v>46</v>
      </c>
      <c r="I11" s="22" t="s">
        <v>46</v>
      </c>
      <c r="J11" s="22" t="s">
        <v>46</v>
      </c>
      <c r="K11" s="22" t="s">
        <v>46</v>
      </c>
      <c r="L11" s="22" t="s">
        <v>46</v>
      </c>
      <c r="M11" s="25">
        <v>0.91666666666666663</v>
      </c>
      <c r="N11" s="22" t="s">
        <v>46</v>
      </c>
      <c r="O11" s="22" t="s">
        <v>46</v>
      </c>
      <c r="P11" s="22" t="s">
        <v>46</v>
      </c>
      <c r="Q11" s="22" t="s">
        <v>46</v>
      </c>
      <c r="R11" s="22" t="s">
        <v>46</v>
      </c>
      <c r="S11" s="22" t="s">
        <v>46</v>
      </c>
      <c r="T11" s="22" t="s">
        <v>46</v>
      </c>
      <c r="U11" s="22" t="s">
        <v>46</v>
      </c>
      <c r="W11" s="57">
        <v>1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15.75">
      <c r="A12" s="22">
        <v>3</v>
      </c>
      <c r="B12" s="56">
        <v>3</v>
      </c>
      <c r="C12" s="22" t="s">
        <v>46</v>
      </c>
      <c r="D12" s="22" t="s">
        <v>46</v>
      </c>
      <c r="E12" s="22" t="s">
        <v>46</v>
      </c>
      <c r="F12" s="22" t="s">
        <v>46</v>
      </c>
      <c r="G12" s="25">
        <v>0.91666666666666663</v>
      </c>
      <c r="H12" s="22" t="s">
        <v>46</v>
      </c>
      <c r="I12" s="22" t="s">
        <v>46</v>
      </c>
      <c r="J12" s="22" t="s">
        <v>46</v>
      </c>
      <c r="K12" s="22" t="s">
        <v>46</v>
      </c>
      <c r="L12" s="22" t="s">
        <v>46</v>
      </c>
      <c r="M12" s="25">
        <v>0.95833333333333337</v>
      </c>
      <c r="N12" s="22" t="s">
        <v>46</v>
      </c>
      <c r="O12" s="22" t="s">
        <v>46</v>
      </c>
      <c r="P12" s="22" t="s">
        <v>46</v>
      </c>
      <c r="Q12" s="22" t="s">
        <v>46</v>
      </c>
      <c r="R12" s="22" t="s">
        <v>46</v>
      </c>
      <c r="S12" s="22" t="s">
        <v>46</v>
      </c>
      <c r="T12" s="22" t="s">
        <v>46</v>
      </c>
      <c r="U12" s="22" t="s">
        <v>46</v>
      </c>
      <c r="W12" s="57">
        <v>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15.75">
      <c r="A13" s="22">
        <v>4</v>
      </c>
      <c r="B13" s="56"/>
      <c r="C13" s="22"/>
      <c r="D13" s="22"/>
      <c r="E13" s="22"/>
      <c r="F13" s="22"/>
      <c r="G13" s="26"/>
      <c r="H13" s="22"/>
      <c r="I13" s="22"/>
      <c r="J13" s="22"/>
      <c r="K13" s="22"/>
      <c r="L13" s="22"/>
      <c r="M13" s="26"/>
      <c r="N13" s="22"/>
      <c r="O13" s="22"/>
      <c r="P13" s="22"/>
      <c r="Q13" s="22"/>
      <c r="R13" s="22"/>
      <c r="S13" s="22"/>
      <c r="T13" s="22"/>
      <c r="U13" s="22"/>
      <c r="W13" s="57">
        <v>3</v>
      </c>
      <c r="X13" s="21"/>
      <c r="Y13" s="21"/>
      <c r="Z13" s="27">
        <v>60</v>
      </c>
      <c r="AA13" s="28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15.75">
      <c r="A14" s="22">
        <v>5</v>
      </c>
      <c r="B14" s="56"/>
      <c r="C14" s="22"/>
      <c r="D14" s="22"/>
      <c r="E14" s="22"/>
      <c r="F14" s="22"/>
      <c r="G14" s="26"/>
      <c r="H14" s="22"/>
      <c r="I14" s="22"/>
      <c r="J14" s="22"/>
      <c r="K14" s="22"/>
      <c r="L14" s="22"/>
      <c r="M14" s="26"/>
      <c r="N14" s="22"/>
      <c r="O14" s="22"/>
      <c r="P14" s="22"/>
      <c r="Q14" s="22"/>
      <c r="R14" s="22"/>
      <c r="S14" s="22"/>
      <c r="T14" s="22"/>
      <c r="U14" s="22"/>
      <c r="W14" s="57">
        <v>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15.75">
      <c r="A15" s="22">
        <v>6</v>
      </c>
      <c r="B15" s="56"/>
      <c r="C15" s="22"/>
      <c r="D15" s="22"/>
      <c r="E15" s="22"/>
      <c r="F15" s="22"/>
      <c r="G15" s="26"/>
      <c r="H15" s="22"/>
      <c r="I15" s="22"/>
      <c r="J15" s="22"/>
      <c r="K15" s="22"/>
      <c r="L15" s="22"/>
      <c r="M15" s="26"/>
      <c r="N15" s="22"/>
      <c r="O15" s="22"/>
      <c r="P15" s="22"/>
      <c r="Q15" s="22"/>
      <c r="R15" s="22"/>
      <c r="S15" s="22"/>
      <c r="T15" s="22"/>
      <c r="U15" s="22"/>
      <c r="W15" s="57">
        <v>5</v>
      </c>
      <c r="X15" s="21"/>
      <c r="Y15" s="27">
        <v>50</v>
      </c>
      <c r="Z15" s="28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.75">
      <c r="A16" s="22">
        <v>7</v>
      </c>
      <c r="B16" s="56"/>
      <c r="C16" s="22"/>
      <c r="D16" s="22"/>
      <c r="E16" s="22"/>
      <c r="F16" s="22"/>
      <c r="G16" s="26"/>
      <c r="H16" s="22"/>
      <c r="I16" s="22"/>
      <c r="J16" s="22"/>
      <c r="K16" s="22"/>
      <c r="L16" s="22"/>
      <c r="M16" s="26"/>
      <c r="N16" s="22"/>
      <c r="O16" s="22"/>
      <c r="P16" s="22"/>
      <c r="Q16" s="22"/>
      <c r="R16" s="22"/>
      <c r="S16" s="22"/>
      <c r="T16" s="22"/>
      <c r="U16" s="22"/>
      <c r="W16" s="57">
        <v>6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5.75">
      <c r="A17" s="22">
        <v>8</v>
      </c>
      <c r="B17" s="56"/>
      <c r="C17" s="22"/>
      <c r="D17" s="22"/>
      <c r="E17" s="22"/>
      <c r="F17" s="22"/>
      <c r="G17" s="26"/>
      <c r="H17" s="22"/>
      <c r="I17" s="22"/>
      <c r="J17" s="22"/>
      <c r="K17" s="22"/>
      <c r="L17" s="22"/>
      <c r="M17" s="26"/>
      <c r="N17" s="22"/>
      <c r="O17" s="22"/>
      <c r="P17" s="22"/>
      <c r="Q17" s="22"/>
      <c r="R17" s="22"/>
      <c r="S17" s="22"/>
      <c r="T17" s="22"/>
      <c r="U17" s="22"/>
      <c r="W17" s="57">
        <v>7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15.75">
      <c r="A18" s="22">
        <v>9</v>
      </c>
      <c r="B18" s="56"/>
      <c r="C18" s="22"/>
      <c r="D18" s="22"/>
      <c r="E18" s="22"/>
      <c r="F18" s="22"/>
      <c r="G18" s="26"/>
      <c r="H18" s="22"/>
      <c r="I18" s="22"/>
      <c r="J18" s="22"/>
      <c r="K18" s="22"/>
      <c r="L18" s="22"/>
      <c r="M18" s="26"/>
      <c r="N18" s="22"/>
      <c r="O18" s="22"/>
      <c r="P18" s="22"/>
      <c r="Q18" s="22"/>
      <c r="R18" s="22"/>
      <c r="S18" s="22"/>
      <c r="T18" s="22"/>
      <c r="U18" s="22"/>
      <c r="W18" s="57">
        <v>8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15.75">
      <c r="A19" s="22">
        <v>10</v>
      </c>
      <c r="B19" s="56"/>
      <c r="C19" s="22"/>
      <c r="D19" s="22"/>
      <c r="E19" s="22"/>
      <c r="F19" s="22"/>
      <c r="G19" s="26"/>
      <c r="H19" s="22"/>
      <c r="I19" s="22"/>
      <c r="J19" s="22"/>
      <c r="K19" s="22"/>
      <c r="L19" s="22"/>
      <c r="M19" s="26"/>
      <c r="N19" s="22"/>
      <c r="O19" s="22"/>
      <c r="P19" s="22"/>
      <c r="Q19" s="22"/>
      <c r="R19" s="22"/>
      <c r="S19" s="22"/>
      <c r="T19" s="22"/>
      <c r="U19" s="22"/>
      <c r="W19" s="57">
        <v>9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15.75">
      <c r="A20" s="22">
        <v>11</v>
      </c>
      <c r="B20" s="56"/>
      <c r="C20" s="22"/>
      <c r="D20" s="22"/>
      <c r="E20" s="22"/>
      <c r="F20" s="22"/>
      <c r="G20" s="26"/>
      <c r="H20" s="22"/>
      <c r="I20" s="22"/>
      <c r="J20" s="22"/>
      <c r="K20" s="22"/>
      <c r="L20" s="22"/>
      <c r="M20" s="26"/>
      <c r="N20" s="22"/>
      <c r="O20" s="22"/>
      <c r="P20" s="22"/>
      <c r="Q20" s="22"/>
      <c r="R20" s="22"/>
      <c r="S20" s="22"/>
      <c r="T20" s="22"/>
      <c r="U20" s="22"/>
      <c r="W20" s="57">
        <v>10</v>
      </c>
      <c r="X20" s="29">
        <v>60</v>
      </c>
      <c r="Y20" s="3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15.75">
      <c r="A21" s="22">
        <v>12</v>
      </c>
      <c r="B21" s="56"/>
      <c r="C21" s="22"/>
      <c r="D21" s="22"/>
      <c r="E21" s="22"/>
      <c r="F21" s="22"/>
      <c r="G21" s="26"/>
      <c r="H21" s="22"/>
      <c r="I21" s="22"/>
      <c r="J21" s="22"/>
      <c r="K21" s="22"/>
      <c r="L21" s="22"/>
      <c r="M21" s="26"/>
      <c r="N21" s="22"/>
      <c r="O21" s="22"/>
      <c r="P21" s="22"/>
      <c r="Q21" s="22"/>
      <c r="R21" s="22"/>
      <c r="S21" s="22"/>
      <c r="T21" s="22"/>
      <c r="U21" s="22"/>
      <c r="W21" s="57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5.75">
      <c r="A22" s="22">
        <v>13</v>
      </c>
      <c r="B22" s="56"/>
      <c r="C22" s="22"/>
      <c r="D22" s="22"/>
      <c r="E22" s="22"/>
      <c r="F22" s="22"/>
      <c r="G22" s="26"/>
      <c r="H22" s="22"/>
      <c r="I22" s="22"/>
      <c r="J22" s="22"/>
      <c r="K22" s="22"/>
      <c r="L22" s="22"/>
      <c r="M22" s="26"/>
      <c r="N22" s="22"/>
      <c r="O22" s="22"/>
      <c r="P22" s="22"/>
      <c r="Q22" s="22"/>
      <c r="R22" s="22"/>
      <c r="S22" s="22"/>
      <c r="T22" s="22"/>
      <c r="U22" s="22"/>
      <c r="W22" s="57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15.75">
      <c r="A23" s="22">
        <v>14</v>
      </c>
      <c r="B23" s="56"/>
      <c r="C23" s="22"/>
      <c r="D23" s="22"/>
      <c r="E23" s="22"/>
      <c r="F23" s="22"/>
      <c r="G23" s="26"/>
      <c r="H23" s="22"/>
      <c r="I23" s="22"/>
      <c r="J23" s="22"/>
      <c r="K23" s="22"/>
      <c r="L23" s="22"/>
      <c r="M23" s="26"/>
      <c r="N23" s="22"/>
      <c r="O23" s="22"/>
      <c r="P23" s="22"/>
      <c r="Q23" s="22"/>
      <c r="R23" s="22"/>
      <c r="S23" s="22"/>
      <c r="T23" s="22"/>
      <c r="U23" s="22"/>
      <c r="W23" s="57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15.75">
      <c r="A24" s="22">
        <v>15</v>
      </c>
      <c r="B24" s="56"/>
      <c r="C24" s="22"/>
      <c r="D24" s="22"/>
      <c r="E24" s="22"/>
      <c r="F24" s="22"/>
      <c r="G24" s="26"/>
      <c r="H24" s="22"/>
      <c r="I24" s="22"/>
      <c r="J24" s="22"/>
      <c r="K24" s="22"/>
      <c r="L24" s="22"/>
      <c r="M24" s="26"/>
      <c r="N24" s="22"/>
      <c r="O24" s="22"/>
      <c r="P24" s="22"/>
      <c r="Q24" s="22"/>
      <c r="R24" s="22"/>
      <c r="S24" s="22"/>
      <c r="T24" s="22"/>
      <c r="U24" s="22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5.75">
      <c r="A25" s="22">
        <v>16</v>
      </c>
      <c r="B25" s="56"/>
      <c r="C25" s="22"/>
      <c r="D25" s="22"/>
      <c r="E25" s="22"/>
      <c r="F25" s="22"/>
      <c r="G25" s="26"/>
      <c r="H25" s="22"/>
      <c r="I25" s="22"/>
      <c r="J25" s="22"/>
      <c r="K25" s="22"/>
      <c r="L25" s="22"/>
      <c r="M25" s="26"/>
      <c r="N25" s="22"/>
      <c r="O25" s="22"/>
      <c r="P25" s="22"/>
      <c r="Q25" s="22"/>
      <c r="R25" s="22"/>
      <c r="S25" s="22"/>
      <c r="T25" s="22"/>
      <c r="U25" s="22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5.75">
      <c r="A26" s="22">
        <v>17</v>
      </c>
      <c r="B26" s="56"/>
      <c r="C26" s="22"/>
      <c r="D26" s="22"/>
      <c r="E26" s="22"/>
      <c r="F26" s="22"/>
      <c r="G26" s="26"/>
      <c r="H26" s="22"/>
      <c r="I26" s="22"/>
      <c r="J26" s="22"/>
      <c r="K26" s="22"/>
      <c r="L26" s="22"/>
      <c r="M26" s="26"/>
      <c r="N26" s="22"/>
      <c r="O26" s="22"/>
      <c r="P26" s="22"/>
      <c r="Q26" s="22"/>
      <c r="R26" s="22"/>
      <c r="S26" s="22"/>
      <c r="T26" s="22"/>
      <c r="U26" s="22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15.75">
      <c r="A27" s="22">
        <v>18</v>
      </c>
      <c r="B27" s="56"/>
      <c r="C27" s="22"/>
      <c r="D27" s="22"/>
      <c r="E27" s="22"/>
      <c r="F27" s="22"/>
      <c r="G27" s="26"/>
      <c r="H27" s="22"/>
      <c r="I27" s="22"/>
      <c r="J27" s="22"/>
      <c r="K27" s="22"/>
      <c r="L27" s="22"/>
      <c r="M27" s="26"/>
      <c r="N27" s="22"/>
      <c r="O27" s="22"/>
      <c r="P27" s="22"/>
      <c r="Q27" s="22"/>
      <c r="R27" s="22"/>
      <c r="S27" s="22"/>
      <c r="T27" s="22"/>
      <c r="U27" s="22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15.75">
      <c r="A28" s="22">
        <v>19</v>
      </c>
      <c r="B28" s="56"/>
      <c r="C28" s="22"/>
      <c r="D28" s="22"/>
      <c r="E28" s="22"/>
      <c r="F28" s="22"/>
      <c r="G28" s="26"/>
      <c r="H28" s="22"/>
      <c r="I28" s="22"/>
      <c r="J28" s="22"/>
      <c r="K28" s="22"/>
      <c r="L28" s="22"/>
      <c r="M28" s="26"/>
      <c r="N28" s="22"/>
      <c r="O28" s="22"/>
      <c r="P28" s="22"/>
      <c r="Q28" s="22"/>
      <c r="R28" s="22"/>
      <c r="S28" s="22"/>
      <c r="T28" s="22"/>
      <c r="U28" s="2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75">
      <c r="A29" s="22">
        <v>20</v>
      </c>
      <c r="B29" s="56"/>
      <c r="C29" s="22"/>
      <c r="D29" s="22"/>
      <c r="E29" s="22"/>
      <c r="F29" s="22"/>
      <c r="G29" s="26"/>
      <c r="H29" s="22"/>
      <c r="I29" s="22"/>
      <c r="J29" s="22"/>
      <c r="K29" s="22"/>
      <c r="L29" s="22"/>
      <c r="M29" s="26"/>
      <c r="N29" s="22"/>
      <c r="O29" s="22"/>
      <c r="P29" s="22"/>
      <c r="Q29" s="22"/>
      <c r="R29" s="22"/>
      <c r="S29" s="22"/>
      <c r="T29" s="22"/>
      <c r="U29" s="22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5.75">
      <c r="A30" s="22"/>
      <c r="B30" s="56"/>
      <c r="C30" s="22"/>
      <c r="D30" s="22"/>
      <c r="E30" s="22"/>
      <c r="F30" s="22"/>
      <c r="G30" s="26"/>
      <c r="H30" s="22"/>
      <c r="I30" s="22"/>
      <c r="J30" s="22"/>
      <c r="K30" s="22"/>
      <c r="L30" s="22"/>
      <c r="M30" s="26"/>
      <c r="N30" s="22"/>
      <c r="O30" s="22"/>
      <c r="P30" s="22"/>
      <c r="Q30" s="22"/>
      <c r="R30" s="22"/>
      <c r="S30" s="22"/>
      <c r="T30" s="22"/>
      <c r="U30" s="22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5.75">
      <c r="A31" s="22"/>
      <c r="B31" s="56"/>
      <c r="C31" s="22"/>
      <c r="D31" s="22"/>
      <c r="E31" s="22"/>
      <c r="F31" s="22"/>
      <c r="G31" s="26"/>
      <c r="H31" s="22"/>
      <c r="I31" s="22"/>
      <c r="J31" s="22"/>
      <c r="K31" s="22"/>
      <c r="L31" s="22"/>
      <c r="M31" s="26"/>
      <c r="N31" s="22"/>
      <c r="O31" s="22"/>
      <c r="P31" s="22"/>
      <c r="Q31" s="22"/>
      <c r="R31" s="22"/>
      <c r="S31" s="22"/>
      <c r="T31" s="22"/>
      <c r="U31" s="22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5.75">
      <c r="A32" s="22"/>
      <c r="B32" s="56"/>
      <c r="C32" s="22"/>
      <c r="D32" s="22"/>
      <c r="E32" s="22"/>
      <c r="F32" s="22"/>
      <c r="G32" s="26"/>
      <c r="H32" s="22"/>
      <c r="I32" s="22"/>
      <c r="J32" s="22"/>
      <c r="K32" s="22"/>
      <c r="L32" s="22"/>
      <c r="M32" s="26"/>
      <c r="N32" s="22"/>
      <c r="O32" s="22"/>
      <c r="P32" s="22"/>
      <c r="Q32" s="22"/>
      <c r="R32" s="22"/>
      <c r="S32" s="22"/>
      <c r="T32" s="22"/>
      <c r="U32" s="22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5.75">
      <c r="A33" s="22"/>
      <c r="B33" s="56"/>
      <c r="C33" s="22"/>
      <c r="D33" s="22"/>
      <c r="E33" s="22"/>
      <c r="F33" s="22"/>
      <c r="G33" s="26"/>
      <c r="H33" s="22"/>
      <c r="I33" s="22"/>
      <c r="J33" s="22"/>
      <c r="K33" s="22"/>
      <c r="L33" s="22"/>
      <c r="M33" s="26"/>
      <c r="N33" s="22"/>
      <c r="O33" s="22"/>
      <c r="P33" s="22"/>
      <c r="Q33" s="22"/>
      <c r="R33" s="22"/>
      <c r="S33" s="22"/>
      <c r="T33" s="22"/>
      <c r="U33" s="22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5.75">
      <c r="A34" s="22"/>
      <c r="B34" s="56"/>
      <c r="C34" s="22"/>
      <c r="D34" s="22"/>
      <c r="E34" s="22"/>
      <c r="F34" s="22"/>
      <c r="G34" s="26"/>
      <c r="H34" s="22"/>
      <c r="I34" s="22"/>
      <c r="J34" s="22"/>
      <c r="K34" s="22"/>
      <c r="L34" s="22"/>
      <c r="M34" s="26"/>
      <c r="N34" s="22"/>
      <c r="O34" s="22"/>
      <c r="P34" s="22"/>
      <c r="Q34" s="22"/>
      <c r="R34" s="22"/>
      <c r="S34" s="22"/>
      <c r="T34" s="22"/>
      <c r="U34" s="22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5.75">
      <c r="A35" s="22"/>
      <c r="B35" s="56"/>
      <c r="C35" s="22"/>
      <c r="D35" s="22"/>
      <c r="E35" s="22"/>
      <c r="F35" s="22"/>
      <c r="G35" s="26"/>
      <c r="H35" s="22"/>
      <c r="I35" s="22"/>
      <c r="J35" s="22"/>
      <c r="K35" s="22"/>
      <c r="L35" s="22"/>
      <c r="M35" s="26"/>
      <c r="N35" s="22"/>
      <c r="O35" s="22"/>
      <c r="P35" s="22"/>
      <c r="Q35" s="22"/>
      <c r="R35" s="22"/>
      <c r="S35" s="22"/>
      <c r="T35" s="22"/>
      <c r="U35" s="22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5.75">
      <c r="A36" s="22"/>
      <c r="B36" s="56"/>
      <c r="C36" s="22"/>
      <c r="D36" s="22"/>
      <c r="E36" s="22"/>
      <c r="F36" s="22"/>
      <c r="G36" s="26"/>
      <c r="H36" s="22"/>
      <c r="I36" s="22"/>
      <c r="J36" s="22"/>
      <c r="K36" s="22"/>
      <c r="L36" s="22"/>
      <c r="M36" s="26"/>
      <c r="N36" s="22"/>
      <c r="O36" s="22"/>
      <c r="P36" s="22"/>
      <c r="Q36" s="22"/>
      <c r="R36" s="22"/>
      <c r="S36" s="22"/>
      <c r="T36" s="22"/>
      <c r="U36" s="22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15.75">
      <c r="A37" s="22"/>
      <c r="B37" s="56"/>
      <c r="C37" s="22"/>
      <c r="D37" s="22"/>
      <c r="E37" s="22"/>
      <c r="F37" s="22"/>
      <c r="G37" s="26"/>
      <c r="H37" s="22"/>
      <c r="I37" s="22"/>
      <c r="J37" s="22"/>
      <c r="K37" s="22"/>
      <c r="L37" s="22"/>
      <c r="M37" s="26"/>
      <c r="N37" s="22"/>
      <c r="O37" s="22"/>
      <c r="P37" s="22"/>
      <c r="Q37" s="22"/>
      <c r="R37" s="22"/>
      <c r="S37" s="22"/>
      <c r="T37" s="22"/>
      <c r="U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5.75">
      <c r="A38" s="22"/>
      <c r="B38" s="56"/>
      <c r="C38" s="22"/>
      <c r="D38" s="22"/>
      <c r="E38" s="22"/>
      <c r="F38" s="22"/>
      <c r="G38" s="26"/>
      <c r="H38" s="22"/>
      <c r="I38" s="22"/>
      <c r="J38" s="22"/>
      <c r="K38" s="22"/>
      <c r="L38" s="22"/>
      <c r="M38" s="26"/>
      <c r="N38" s="22"/>
      <c r="O38" s="22"/>
      <c r="P38" s="22"/>
      <c r="Q38" s="22"/>
      <c r="R38" s="22"/>
      <c r="S38" s="22"/>
      <c r="T38" s="22"/>
      <c r="U38" s="2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5.75">
      <c r="A39" s="22"/>
      <c r="B39" s="56"/>
      <c r="C39" s="22"/>
      <c r="D39" s="22"/>
      <c r="E39" s="22"/>
      <c r="F39" s="22"/>
      <c r="G39" s="26"/>
      <c r="H39" s="22"/>
      <c r="I39" s="22"/>
      <c r="J39" s="22"/>
      <c r="K39" s="22"/>
      <c r="L39" s="22"/>
      <c r="M39" s="26"/>
      <c r="N39" s="22"/>
      <c r="O39" s="22"/>
      <c r="P39" s="22"/>
      <c r="Q39" s="22"/>
      <c r="R39" s="22"/>
      <c r="S39" s="22"/>
      <c r="T39" s="22"/>
      <c r="U39" s="2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</sheetData>
  <mergeCells count="52">
    <mergeCell ref="AD9:AD10"/>
    <mergeCell ref="AE9:AE10"/>
    <mergeCell ref="AF9:AF10"/>
    <mergeCell ref="AG9:AG10"/>
    <mergeCell ref="AH9:AH10"/>
    <mergeCell ref="AI9:AI10"/>
    <mergeCell ref="AJ9:AJ10"/>
    <mergeCell ref="W7:AJ7"/>
    <mergeCell ref="X20:Y20"/>
    <mergeCell ref="Y15:Z15"/>
    <mergeCell ref="Z13:AA13"/>
    <mergeCell ref="X9:X10"/>
    <mergeCell ref="Y9:Y10"/>
    <mergeCell ref="Z9:Z10"/>
    <mergeCell ref="AA9:AA10"/>
    <mergeCell ref="AB9:AB10"/>
    <mergeCell ref="AC9:AC10"/>
    <mergeCell ref="O6:P6"/>
    <mergeCell ref="B6:B9"/>
    <mergeCell ref="C6:C9"/>
    <mergeCell ref="D6:D9"/>
    <mergeCell ref="E6:E9"/>
    <mergeCell ref="R2:U2"/>
    <mergeCell ref="B1:U1"/>
    <mergeCell ref="I8:I9"/>
    <mergeCell ref="J8:J9"/>
    <mergeCell ref="A6:A9"/>
    <mergeCell ref="O7:P7"/>
    <mergeCell ref="Q6:Q9"/>
    <mergeCell ref="R6:R9"/>
    <mergeCell ref="S6:S9"/>
    <mergeCell ref="T6:T9"/>
    <mergeCell ref="F6:H6"/>
    <mergeCell ref="I6:J7"/>
    <mergeCell ref="K6:K9"/>
    <mergeCell ref="L6:L9"/>
    <mergeCell ref="M6:N6"/>
    <mergeCell ref="F7:F9"/>
    <mergeCell ref="G7:G9"/>
    <mergeCell ref="H7:H9"/>
    <mergeCell ref="M7:M9"/>
    <mergeCell ref="N7:N8"/>
    <mergeCell ref="C3:E3"/>
    <mergeCell ref="M3:N3"/>
    <mergeCell ref="U6:U9"/>
    <mergeCell ref="J3:K3"/>
    <mergeCell ref="S3:T3"/>
    <mergeCell ref="G3:H3"/>
    <mergeCell ref="P3:Q3"/>
    <mergeCell ref="H2:K2"/>
    <mergeCell ref="L2:M2"/>
    <mergeCell ref="N2:P2"/>
  </mergeCells>
  <pageMargins left="0.11811023622047245" right="0.19685039370078741" top="0.39370078740157483" bottom="0.11811023622047245" header="0.51181102362204722" footer="0.11811023622047245"/>
  <pageSetup paperSize="9" scale="44" fitToHeight="0" orientation="landscape" verticalDpi="300" r:id="rId1"/>
  <headerFooter alignWithMargins="0"/>
  <rowBreaks count="1" manualBreakCount="1">
    <brk id="3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VacationSchedule">
    <pageSetUpPr fitToPage="1"/>
  </sheetPr>
  <dimension ref="A1:W32"/>
  <sheetViews>
    <sheetView showGridLines="0" zoomScale="90" zoomScaleNormal="90" workbookViewId="0">
      <selection activeCell="C6" sqref="C6"/>
    </sheetView>
  </sheetViews>
  <sheetFormatPr defaultRowHeight="15"/>
  <cols>
    <col min="1" max="1" width="4.85546875" style="31" customWidth="1"/>
    <col min="2" max="2" width="12.7109375" style="34" customWidth="1"/>
    <col min="3" max="3" width="21.5703125" style="34" customWidth="1"/>
    <col min="4" max="8" width="11.28515625" style="34" customWidth="1"/>
    <col min="9" max="9" width="0.140625" style="34" customWidth="1"/>
    <col min="10" max="14" width="11.28515625" style="34" customWidth="1"/>
    <col min="15" max="15" width="0.140625" style="34" customWidth="1"/>
    <col min="16" max="20" width="11.28515625" style="34" customWidth="1"/>
    <col min="21" max="21" width="8.85546875" style="34" customWidth="1"/>
    <col min="22" max="23" width="11.42578125" style="34" customWidth="1"/>
    <col min="24" max="24" width="3" style="34" customWidth="1"/>
    <col min="25" max="16384" width="9.140625" style="34"/>
  </cols>
  <sheetData>
    <row r="1" spans="1:23" ht="18.75">
      <c r="B1" s="32">
        <v>2016</v>
      </c>
      <c r="C1" s="33"/>
      <c r="D1" s="33"/>
      <c r="E1" s="33"/>
      <c r="F1" s="33"/>
      <c r="G1" s="33"/>
      <c r="H1" s="33"/>
      <c r="J1" s="33"/>
      <c r="K1" s="33"/>
      <c r="L1" s="33"/>
      <c r="M1" s="33"/>
      <c r="N1" s="33"/>
      <c r="P1" s="33"/>
      <c r="Q1" s="33"/>
      <c r="R1" s="33"/>
      <c r="S1" s="33"/>
      <c r="T1" s="33"/>
    </row>
    <row r="2" spans="1:23" ht="15" customHeight="1">
      <c r="B2" s="35" t="s">
        <v>49</v>
      </c>
      <c r="C2" s="35" t="s">
        <v>50</v>
      </c>
      <c r="D2" s="36" t="s">
        <v>51</v>
      </c>
      <c r="E2" s="36"/>
      <c r="F2" s="36"/>
      <c r="G2" s="36"/>
      <c r="H2" s="36"/>
      <c r="J2" s="36" t="s">
        <v>52</v>
      </c>
      <c r="K2" s="36"/>
      <c r="L2" s="36"/>
      <c r="M2" s="36"/>
      <c r="N2" s="36"/>
      <c r="P2" s="36" t="s">
        <v>53</v>
      </c>
      <c r="Q2" s="36"/>
      <c r="R2" s="36"/>
      <c r="S2" s="36"/>
      <c r="T2" s="36"/>
      <c r="U2" s="37" t="s">
        <v>54</v>
      </c>
      <c r="V2" s="38" t="s">
        <v>55</v>
      </c>
      <c r="W2" s="38"/>
    </row>
    <row r="3" spans="1:23" ht="24">
      <c r="B3" s="39"/>
      <c r="C3" s="39"/>
      <c r="D3" s="40" t="s">
        <v>56</v>
      </c>
      <c r="E3" s="40" t="s">
        <v>57</v>
      </c>
      <c r="F3" s="40" t="s">
        <v>58</v>
      </c>
      <c r="G3" s="40" t="s">
        <v>59</v>
      </c>
      <c r="H3" s="40" t="s">
        <v>60</v>
      </c>
      <c r="I3" s="41" t="str">
        <f>D_2&amp;2</f>
        <v>Начало2</v>
      </c>
      <c r="J3" s="40" t="s">
        <v>56</v>
      </c>
      <c r="K3" s="40" t="s">
        <v>57</v>
      </c>
      <c r="L3" s="40" t="s">
        <v>58</v>
      </c>
      <c r="M3" s="40" t="s">
        <v>59</v>
      </c>
      <c r="N3" s="40" t="s">
        <v>60</v>
      </c>
      <c r="O3" s="41" t="str">
        <f>D_3&amp;3</f>
        <v>Начало3</v>
      </c>
      <c r="P3" s="40" t="s">
        <v>56</v>
      </c>
      <c r="Q3" s="40" t="s">
        <v>57</v>
      </c>
      <c r="R3" s="40" t="s">
        <v>58</v>
      </c>
      <c r="S3" s="40" t="s">
        <v>59</v>
      </c>
      <c r="T3" s="40" t="s">
        <v>60</v>
      </c>
      <c r="U3" s="37"/>
      <c r="V3" s="42">
        <v>42370</v>
      </c>
      <c r="W3" s="43">
        <v>42423</v>
      </c>
    </row>
    <row r="4" spans="1:23">
      <c r="A4" s="31">
        <v>1</v>
      </c>
      <c r="B4" s="44"/>
      <c r="C4" s="44" t="s">
        <v>38</v>
      </c>
      <c r="D4" s="45">
        <v>30</v>
      </c>
      <c r="E4" s="46">
        <v>42510</v>
      </c>
      <c r="F4" s="47" t="e">
        <f ca="1">ОТПУСК(E4,D4,Праздники)</f>
        <v>#NAME?</v>
      </c>
      <c r="G4" s="48" t="e">
        <f t="shared" ref="G4:G10" ca="1" si="0">IF(F4,F4-E4+1,)</f>
        <v>#NAME?</v>
      </c>
      <c r="H4" s="48" t="e">
        <f t="shared" ref="H4:H15" ca="1" si="1">IF(F4,NETWORKDAYS(E4,F4,Праздники),)</f>
        <v>#NAME?</v>
      </c>
      <c r="I4" s="41" t="e">
        <f ca="1">MAX(K4-F4,0)</f>
        <v>#NAME?</v>
      </c>
      <c r="J4" s="45">
        <v>22</v>
      </c>
      <c r="K4" s="46">
        <v>42614</v>
      </c>
      <c r="L4" s="49" t="e">
        <f t="shared" ref="L4:L13" ca="1" si="2">ОТПУСК(K4,J4,Праздники)</f>
        <v>#NAME?</v>
      </c>
      <c r="M4" s="50" t="e">
        <f ca="1">IF(L4,L4-K4+1,)</f>
        <v>#NAME?</v>
      </c>
      <c r="N4" s="50" t="e">
        <f t="shared" ref="N4:N15" ca="1" si="3">IF(L4,NETWORKDAYS(K4,L4,Праздники),)</f>
        <v>#NAME?</v>
      </c>
      <c r="O4" s="41" t="e">
        <f ca="1">MAX(Q4-L4,0)</f>
        <v>#NAME?</v>
      </c>
      <c r="P4" s="45">
        <v>0</v>
      </c>
      <c r="Q4" s="46">
        <v>0</v>
      </c>
      <c r="R4" s="51" t="e">
        <f t="shared" ref="R4:R11" ca="1" si="4">ОТПУСК(Q4,P4,Праздники)</f>
        <v>#NAME?</v>
      </c>
      <c r="S4" s="52" t="e">
        <f ca="1">IF(R4,R4-Q4+1,)</f>
        <v>#NAME?</v>
      </c>
      <c r="T4" s="52" t="e">
        <f t="shared" ref="T4:T15" ca="1" si="5">IF(R4,NETWORKDAYS(Q4,R4,Праздники),)</f>
        <v>#NAME?</v>
      </c>
      <c r="U4" s="53">
        <f>D4+J4-52</f>
        <v>0</v>
      </c>
      <c r="V4" s="42">
        <v>42371</v>
      </c>
      <c r="W4" s="43">
        <v>42437</v>
      </c>
    </row>
    <row r="5" spans="1:23">
      <c r="A5" s="31">
        <v>2</v>
      </c>
      <c r="B5" s="44"/>
      <c r="C5" s="44" t="s">
        <v>61</v>
      </c>
      <c r="D5" s="45">
        <v>30</v>
      </c>
      <c r="E5" s="46">
        <v>42495</v>
      </c>
      <c r="F5" s="47" t="e">
        <f t="shared" ref="F5:F15" ca="1" si="6">ОТПУСК(E5,D5,Праздники)</f>
        <v>#NAME?</v>
      </c>
      <c r="G5" s="48" t="e">
        <f t="shared" ca="1" si="0"/>
        <v>#NAME?</v>
      </c>
      <c r="H5" s="48" t="e">
        <f t="shared" ca="1" si="1"/>
        <v>#NAME?</v>
      </c>
      <c r="I5" s="41" t="e">
        <f t="shared" ref="I5:I15" ca="1" si="7">MAX(K5-F5,0)</f>
        <v>#NAME?</v>
      </c>
      <c r="J5" s="45">
        <v>22</v>
      </c>
      <c r="K5" s="46">
        <v>42583</v>
      </c>
      <c r="L5" s="49" t="e">
        <f t="shared" ca="1" si="2"/>
        <v>#NAME?</v>
      </c>
      <c r="M5" s="50" t="e">
        <f t="shared" ref="M5:M15" ca="1" si="8">IF(L5,L5-K5+1,)</f>
        <v>#NAME?</v>
      </c>
      <c r="N5" s="50" t="e">
        <f t="shared" ca="1" si="3"/>
        <v>#NAME?</v>
      </c>
      <c r="O5" s="41" t="e">
        <f t="shared" ref="O5:O15" ca="1" si="9">MAX(Q5-L5,0)</f>
        <v>#NAME?</v>
      </c>
      <c r="P5" s="45">
        <v>0</v>
      </c>
      <c r="Q5" s="46">
        <v>0</v>
      </c>
      <c r="R5" s="51" t="e">
        <f t="shared" ca="1" si="4"/>
        <v>#NAME?</v>
      </c>
      <c r="S5" s="52" t="e">
        <f t="shared" ref="S5:S15" ca="1" si="10">IF(R5,R5-Q5+1,)</f>
        <v>#NAME?</v>
      </c>
      <c r="T5" s="52" t="e">
        <f t="shared" ca="1" si="5"/>
        <v>#NAME?</v>
      </c>
      <c r="U5" s="53">
        <f t="shared" ref="U5:U15" si="11">D5+J5-52</f>
        <v>0</v>
      </c>
      <c r="V5" s="42">
        <v>42372</v>
      </c>
      <c r="W5" s="43">
        <v>42491</v>
      </c>
    </row>
    <row r="6" spans="1:23">
      <c r="A6" s="31">
        <v>3</v>
      </c>
      <c r="B6" s="44"/>
      <c r="C6" s="44" t="s">
        <v>36</v>
      </c>
      <c r="D6" s="45">
        <v>25</v>
      </c>
      <c r="E6" s="46">
        <v>42491</v>
      </c>
      <c r="F6" s="47" t="e">
        <f t="shared" ca="1" si="6"/>
        <v>#NAME?</v>
      </c>
      <c r="G6" s="48" t="e">
        <f t="shared" ca="1" si="0"/>
        <v>#NAME?</v>
      </c>
      <c r="H6" s="48" t="e">
        <f t="shared" ca="1" si="1"/>
        <v>#NAME?</v>
      </c>
      <c r="I6" s="41" t="e">
        <f t="shared" ca="1" si="7"/>
        <v>#NAME?</v>
      </c>
      <c r="J6" s="45">
        <v>10</v>
      </c>
      <c r="K6" s="46">
        <v>42653</v>
      </c>
      <c r="L6" s="49" t="e">
        <f t="shared" ca="1" si="2"/>
        <v>#NAME?</v>
      </c>
      <c r="M6" s="50" t="e">
        <f t="shared" ca="1" si="8"/>
        <v>#NAME?</v>
      </c>
      <c r="N6" s="50" t="e">
        <f t="shared" ca="1" si="3"/>
        <v>#NAME?</v>
      </c>
      <c r="O6" s="41" t="e">
        <f t="shared" ca="1" si="9"/>
        <v>#NAME?</v>
      </c>
      <c r="P6" s="45">
        <v>17</v>
      </c>
      <c r="Q6" s="46">
        <v>42705</v>
      </c>
      <c r="R6" s="51" t="e">
        <f t="shared" ca="1" si="4"/>
        <v>#NAME?</v>
      </c>
      <c r="S6" s="52" t="e">
        <f t="shared" ca="1" si="10"/>
        <v>#NAME?</v>
      </c>
      <c r="T6" s="52" t="e">
        <f t="shared" ca="1" si="5"/>
        <v>#NAME?</v>
      </c>
      <c r="U6" s="53">
        <f t="shared" si="11"/>
        <v>-17</v>
      </c>
      <c r="V6" s="42">
        <v>42373</v>
      </c>
      <c r="W6" s="43">
        <v>42492</v>
      </c>
    </row>
    <row r="7" spans="1:23">
      <c r="A7" s="31">
        <v>4</v>
      </c>
      <c r="B7" s="44"/>
      <c r="C7" s="44"/>
      <c r="D7" s="45">
        <v>0</v>
      </c>
      <c r="E7" s="46">
        <v>0</v>
      </c>
      <c r="F7" s="47" t="e">
        <f t="shared" ca="1" si="6"/>
        <v>#NAME?</v>
      </c>
      <c r="G7" s="48" t="e">
        <f t="shared" ca="1" si="0"/>
        <v>#NAME?</v>
      </c>
      <c r="H7" s="48" t="e">
        <f t="shared" ca="1" si="1"/>
        <v>#NAME?</v>
      </c>
      <c r="I7" s="41" t="e">
        <f t="shared" ca="1" si="7"/>
        <v>#NAME?</v>
      </c>
      <c r="J7" s="45">
        <v>0</v>
      </c>
      <c r="K7" s="46">
        <v>0</v>
      </c>
      <c r="L7" s="49" t="e">
        <f t="shared" ca="1" si="2"/>
        <v>#NAME?</v>
      </c>
      <c r="M7" s="50" t="e">
        <f t="shared" ca="1" si="8"/>
        <v>#NAME?</v>
      </c>
      <c r="N7" s="50" t="e">
        <f t="shared" ca="1" si="3"/>
        <v>#NAME?</v>
      </c>
      <c r="O7" s="41" t="e">
        <f t="shared" ca="1" si="9"/>
        <v>#NAME?</v>
      </c>
      <c r="P7" s="45">
        <v>0</v>
      </c>
      <c r="Q7" s="46">
        <v>0</v>
      </c>
      <c r="R7" s="51" t="e">
        <f t="shared" ca="1" si="4"/>
        <v>#NAME?</v>
      </c>
      <c r="S7" s="52" t="e">
        <f t="shared" ca="1" si="10"/>
        <v>#NAME?</v>
      </c>
      <c r="T7" s="52" t="e">
        <f t="shared" ca="1" si="5"/>
        <v>#NAME?</v>
      </c>
      <c r="U7" s="53">
        <f t="shared" si="11"/>
        <v>-52</v>
      </c>
      <c r="V7" s="42">
        <v>42374</v>
      </c>
      <c r="W7" s="43">
        <v>42499</v>
      </c>
    </row>
    <row r="8" spans="1:23">
      <c r="A8" s="31">
        <v>5</v>
      </c>
      <c r="B8" s="44"/>
      <c r="C8" s="44"/>
      <c r="D8" s="45">
        <v>0</v>
      </c>
      <c r="E8" s="46">
        <v>0</v>
      </c>
      <c r="F8" s="47" t="e">
        <f t="shared" ca="1" si="6"/>
        <v>#NAME?</v>
      </c>
      <c r="G8" s="48" t="e">
        <f t="shared" ca="1" si="0"/>
        <v>#NAME?</v>
      </c>
      <c r="H8" s="48" t="e">
        <f t="shared" ca="1" si="1"/>
        <v>#NAME?</v>
      </c>
      <c r="I8" s="41" t="e">
        <f t="shared" ca="1" si="7"/>
        <v>#NAME?</v>
      </c>
      <c r="J8" s="45">
        <v>0</v>
      </c>
      <c r="K8" s="46">
        <v>0</v>
      </c>
      <c r="L8" s="49" t="e">
        <f t="shared" ca="1" si="2"/>
        <v>#NAME?</v>
      </c>
      <c r="M8" s="50" t="e">
        <f t="shared" ca="1" si="8"/>
        <v>#NAME?</v>
      </c>
      <c r="N8" s="50" t="e">
        <f t="shared" ca="1" si="3"/>
        <v>#NAME?</v>
      </c>
      <c r="O8" s="41" t="e">
        <f t="shared" ca="1" si="9"/>
        <v>#NAME?</v>
      </c>
      <c r="P8" s="45">
        <v>0</v>
      </c>
      <c r="Q8" s="46">
        <v>0</v>
      </c>
      <c r="R8" s="51" t="e">
        <f t="shared" ca="1" si="4"/>
        <v>#NAME?</v>
      </c>
      <c r="S8" s="52" t="e">
        <f t="shared" ca="1" si="10"/>
        <v>#NAME?</v>
      </c>
      <c r="T8" s="52" t="e">
        <f t="shared" ca="1" si="5"/>
        <v>#NAME?</v>
      </c>
      <c r="U8" s="53">
        <f t="shared" si="11"/>
        <v>-52</v>
      </c>
      <c r="V8" s="42">
        <v>42375</v>
      </c>
      <c r="W8" s="43">
        <v>42533</v>
      </c>
    </row>
    <row r="9" spans="1:23">
      <c r="A9" s="31">
        <v>6</v>
      </c>
      <c r="B9" s="44"/>
      <c r="C9" s="44"/>
      <c r="D9" s="45">
        <v>0</v>
      </c>
      <c r="E9" s="46">
        <v>0</v>
      </c>
      <c r="F9" s="47" t="e">
        <f t="shared" ca="1" si="6"/>
        <v>#NAME?</v>
      </c>
      <c r="G9" s="48" t="e">
        <f t="shared" ca="1" si="0"/>
        <v>#NAME?</v>
      </c>
      <c r="H9" s="48" t="e">
        <f t="shared" ca="1" si="1"/>
        <v>#NAME?</v>
      </c>
      <c r="I9" s="41" t="e">
        <f t="shared" ca="1" si="7"/>
        <v>#NAME?</v>
      </c>
      <c r="J9" s="45">
        <v>0</v>
      </c>
      <c r="K9" s="46">
        <v>0</v>
      </c>
      <c r="L9" s="49" t="e">
        <f t="shared" ca="1" si="2"/>
        <v>#NAME?</v>
      </c>
      <c r="M9" s="50" t="e">
        <f t="shared" ca="1" si="8"/>
        <v>#NAME?</v>
      </c>
      <c r="N9" s="50" t="e">
        <f t="shared" ca="1" si="3"/>
        <v>#NAME?</v>
      </c>
      <c r="O9" s="41" t="e">
        <f t="shared" ca="1" si="9"/>
        <v>#NAME?</v>
      </c>
      <c r="P9" s="45">
        <v>0</v>
      </c>
      <c r="Q9" s="46">
        <v>0</v>
      </c>
      <c r="R9" s="51" t="e">
        <f t="shared" ca="1" si="4"/>
        <v>#NAME?</v>
      </c>
      <c r="S9" s="52" t="e">
        <f t="shared" ca="1" si="10"/>
        <v>#NAME?</v>
      </c>
      <c r="T9" s="52" t="e">
        <f t="shared" ca="1" si="5"/>
        <v>#NAME?</v>
      </c>
      <c r="U9" s="53">
        <f t="shared" si="11"/>
        <v>-52</v>
      </c>
      <c r="V9" s="42">
        <v>42376</v>
      </c>
      <c r="W9" s="43">
        <v>42678</v>
      </c>
    </row>
    <row r="10" spans="1:23">
      <c r="A10" s="31">
        <v>7</v>
      </c>
      <c r="B10" s="44"/>
      <c r="C10" s="44"/>
      <c r="D10" s="45">
        <v>0</v>
      </c>
      <c r="E10" s="46">
        <v>0</v>
      </c>
      <c r="F10" s="47" t="e">
        <f t="shared" ref="F10:F14" ca="1" si="12">ОТПУСК(E10,D10,Праздники)</f>
        <v>#NAME?</v>
      </c>
      <c r="G10" s="48" t="e">
        <f t="shared" ca="1" si="0"/>
        <v>#NAME?</v>
      </c>
      <c r="H10" s="48" t="e">
        <f t="shared" ca="1" si="1"/>
        <v>#NAME?</v>
      </c>
      <c r="I10" s="41" t="e">
        <f t="shared" ca="1" si="7"/>
        <v>#NAME?</v>
      </c>
      <c r="J10" s="45">
        <v>0</v>
      </c>
      <c r="K10" s="46">
        <v>0</v>
      </c>
      <c r="L10" s="49" t="e">
        <f t="shared" ca="1" si="2"/>
        <v>#NAME?</v>
      </c>
      <c r="M10" s="50" t="e">
        <f t="shared" ca="1" si="8"/>
        <v>#NAME?</v>
      </c>
      <c r="N10" s="50" t="e">
        <f t="shared" ca="1" si="3"/>
        <v>#NAME?</v>
      </c>
      <c r="O10" s="41" t="e">
        <f t="shared" ca="1" si="9"/>
        <v>#NAME?</v>
      </c>
      <c r="P10" s="45">
        <v>0</v>
      </c>
      <c r="Q10" s="46">
        <v>0</v>
      </c>
      <c r="R10" s="51" t="e">
        <f t="shared" ca="1" si="4"/>
        <v>#NAME?</v>
      </c>
      <c r="S10" s="52" t="e">
        <f t="shared" ca="1" si="10"/>
        <v>#NAME?</v>
      </c>
      <c r="T10" s="52" t="e">
        <f t="shared" ca="1" si="5"/>
        <v>#NAME?</v>
      </c>
      <c r="U10" s="53">
        <f t="shared" si="11"/>
        <v>-52</v>
      </c>
      <c r="V10" s="42">
        <v>42377</v>
      </c>
      <c r="W10" s="54"/>
    </row>
    <row r="11" spans="1:23">
      <c r="A11" s="31">
        <v>8</v>
      </c>
      <c r="B11" s="44"/>
      <c r="C11" s="44"/>
      <c r="D11" s="45">
        <v>0</v>
      </c>
      <c r="E11" s="46">
        <v>0</v>
      </c>
      <c r="F11" s="47" t="e">
        <f ca="1">ОТПУСК(E11,D11,Праздники)</f>
        <v>#NAME?</v>
      </c>
      <c r="G11" s="48" t="e">
        <f ca="1">IF(F11,F11-E11+1,)</f>
        <v>#NAME?</v>
      </c>
      <c r="H11" s="48" t="e">
        <f t="shared" ca="1" si="1"/>
        <v>#NAME?</v>
      </c>
      <c r="I11" s="41" t="e">
        <f t="shared" ca="1" si="7"/>
        <v>#NAME?</v>
      </c>
      <c r="J11" s="45">
        <v>0</v>
      </c>
      <c r="K11" s="46">
        <v>0</v>
      </c>
      <c r="L11" s="49" t="e">
        <f t="shared" ca="1" si="2"/>
        <v>#NAME?</v>
      </c>
      <c r="M11" s="50" t="e">
        <f t="shared" ca="1" si="8"/>
        <v>#NAME?</v>
      </c>
      <c r="N11" s="50" t="e">
        <f t="shared" ca="1" si="3"/>
        <v>#NAME?</v>
      </c>
      <c r="O11" s="41" t="e">
        <f t="shared" ca="1" si="9"/>
        <v>#NAME?</v>
      </c>
      <c r="P11" s="45">
        <v>0</v>
      </c>
      <c r="Q11" s="46">
        <v>0</v>
      </c>
      <c r="R11" s="51" t="e">
        <f t="shared" ca="1" si="4"/>
        <v>#NAME?</v>
      </c>
      <c r="S11" s="52" t="e">
        <f t="shared" ca="1" si="10"/>
        <v>#NAME?</v>
      </c>
      <c r="T11" s="52" t="e">
        <f t="shared" ca="1" si="5"/>
        <v>#NAME?</v>
      </c>
      <c r="U11" s="53">
        <f t="shared" si="11"/>
        <v>-52</v>
      </c>
      <c r="V11" s="42">
        <v>42378</v>
      </c>
      <c r="W11" s="54"/>
    </row>
    <row r="12" spans="1:23">
      <c r="A12" s="31">
        <v>9</v>
      </c>
      <c r="B12" s="44"/>
      <c r="C12" s="44"/>
      <c r="D12" s="45">
        <v>0</v>
      </c>
      <c r="E12" s="46">
        <v>0</v>
      </c>
      <c r="F12" s="47" t="e">
        <f t="shared" ca="1" si="12"/>
        <v>#NAME?</v>
      </c>
      <c r="G12" s="48" t="e">
        <f t="shared" ref="G12:G15" ca="1" si="13">IF(F12,F12-E12+1,)</f>
        <v>#NAME?</v>
      </c>
      <c r="H12" s="48" t="e">
        <f t="shared" ca="1" si="1"/>
        <v>#NAME?</v>
      </c>
      <c r="I12" s="41" t="e">
        <f t="shared" ca="1" si="7"/>
        <v>#NAME?</v>
      </c>
      <c r="J12" s="45">
        <v>0</v>
      </c>
      <c r="K12" s="46">
        <v>0</v>
      </c>
      <c r="L12" s="49" t="e">
        <f t="shared" ca="1" si="2"/>
        <v>#NAME?</v>
      </c>
      <c r="M12" s="50" t="e">
        <f t="shared" ca="1" si="8"/>
        <v>#NAME?</v>
      </c>
      <c r="N12" s="50" t="e">
        <f t="shared" ca="1" si="3"/>
        <v>#NAME?</v>
      </c>
      <c r="O12" s="41" t="e">
        <f t="shared" ca="1" si="9"/>
        <v>#NAME?</v>
      </c>
      <c r="P12" s="45">
        <v>0</v>
      </c>
      <c r="Q12" s="46">
        <v>0</v>
      </c>
      <c r="R12" s="51" t="e">
        <f t="shared" ref="R12:R15" ca="1" si="14">ОТПУСК(Q12,P12,Праздники)</f>
        <v>#NAME?</v>
      </c>
      <c r="S12" s="52" t="e">
        <f t="shared" ca="1" si="10"/>
        <v>#NAME?</v>
      </c>
      <c r="T12" s="52" t="e">
        <f t="shared" ca="1" si="5"/>
        <v>#NAME?</v>
      </c>
      <c r="U12" s="53">
        <f t="shared" si="11"/>
        <v>-52</v>
      </c>
      <c r="V12" s="42"/>
      <c r="W12" s="54"/>
    </row>
    <row r="13" spans="1:23">
      <c r="A13" s="31">
        <v>10</v>
      </c>
      <c r="B13" s="44"/>
      <c r="C13" s="44"/>
      <c r="D13" s="45">
        <v>0</v>
      </c>
      <c r="E13" s="46">
        <v>0</v>
      </c>
      <c r="F13" s="47" t="e">
        <f t="shared" ca="1" si="12"/>
        <v>#NAME?</v>
      </c>
      <c r="G13" s="48" t="e">
        <f t="shared" ca="1" si="13"/>
        <v>#NAME?</v>
      </c>
      <c r="H13" s="48" t="e">
        <f t="shared" ca="1" si="1"/>
        <v>#NAME?</v>
      </c>
      <c r="I13" s="41" t="e">
        <f t="shared" ca="1" si="7"/>
        <v>#NAME?</v>
      </c>
      <c r="J13" s="45">
        <v>0</v>
      </c>
      <c r="K13" s="46">
        <v>0</v>
      </c>
      <c r="L13" s="49" t="e">
        <f t="shared" ca="1" si="2"/>
        <v>#NAME?</v>
      </c>
      <c r="M13" s="50" t="e">
        <f t="shared" ca="1" si="8"/>
        <v>#NAME?</v>
      </c>
      <c r="N13" s="50" t="e">
        <f t="shared" ca="1" si="3"/>
        <v>#NAME?</v>
      </c>
      <c r="O13" s="41" t="e">
        <f t="shared" ca="1" si="9"/>
        <v>#NAME?</v>
      </c>
      <c r="P13" s="45">
        <v>0</v>
      </c>
      <c r="Q13" s="46">
        <v>0</v>
      </c>
      <c r="R13" s="51" t="e">
        <f t="shared" ca="1" si="14"/>
        <v>#NAME?</v>
      </c>
      <c r="S13" s="52" t="e">
        <f t="shared" ca="1" si="10"/>
        <v>#NAME?</v>
      </c>
      <c r="T13" s="52" t="e">
        <f t="shared" ca="1" si="5"/>
        <v>#NAME?</v>
      </c>
      <c r="U13" s="53">
        <f t="shared" si="11"/>
        <v>-52</v>
      </c>
      <c r="V13" s="42"/>
      <c r="W13" s="54"/>
    </row>
    <row r="14" spans="1:23">
      <c r="A14" s="31">
        <v>11</v>
      </c>
      <c r="B14" s="44"/>
      <c r="C14" s="44"/>
      <c r="D14" s="45">
        <v>0</v>
      </c>
      <c r="E14" s="46">
        <v>0</v>
      </c>
      <c r="F14" s="47" t="e">
        <f t="shared" ca="1" si="12"/>
        <v>#NAME?</v>
      </c>
      <c r="G14" s="48" t="e">
        <f t="shared" ca="1" si="13"/>
        <v>#NAME?</v>
      </c>
      <c r="H14" s="48" t="e">
        <f t="shared" ref="H14" ca="1" si="15">IF(F14,NETWORKDAYS(E14,F14,Праздники),)</f>
        <v>#NAME?</v>
      </c>
      <c r="I14" s="41" t="e">
        <f t="shared" ca="1" si="7"/>
        <v>#NAME?</v>
      </c>
      <c r="J14" s="45">
        <v>0</v>
      </c>
      <c r="K14" s="46">
        <v>0</v>
      </c>
      <c r="L14" s="49" t="e">
        <f t="shared" ref="L14" ca="1" si="16">ОТПУСК(K14,J14,Праздники)</f>
        <v>#NAME?</v>
      </c>
      <c r="M14" s="50" t="e">
        <f t="shared" ca="1" si="8"/>
        <v>#NAME?</v>
      </c>
      <c r="N14" s="50" t="e">
        <f t="shared" ref="N14" ca="1" si="17">IF(L14,NETWORKDAYS(K14,L14,Праздники),)</f>
        <v>#NAME?</v>
      </c>
      <c r="O14" s="41" t="e">
        <f t="shared" ca="1" si="9"/>
        <v>#NAME?</v>
      </c>
      <c r="P14" s="45">
        <v>0</v>
      </c>
      <c r="Q14" s="46">
        <v>0</v>
      </c>
      <c r="R14" s="51" t="e">
        <f t="shared" ref="R14" ca="1" si="18">ОТПУСК(Q14,P14,Праздники)</f>
        <v>#NAME?</v>
      </c>
      <c r="S14" s="52" t="e">
        <f t="shared" ca="1" si="10"/>
        <v>#NAME?</v>
      </c>
      <c r="T14" s="52" t="e">
        <f t="shared" ref="T14" ca="1" si="19">IF(R14,NETWORKDAYS(Q14,R14,Праздники),)</f>
        <v>#NAME?</v>
      </c>
      <c r="U14" s="53">
        <f t="shared" si="11"/>
        <v>-52</v>
      </c>
      <c r="V14" s="42"/>
      <c r="W14" s="54"/>
    </row>
    <row r="15" spans="1:23">
      <c r="A15" s="31">
        <v>12</v>
      </c>
      <c r="B15" s="44"/>
      <c r="C15" s="44"/>
      <c r="D15" s="45">
        <v>0</v>
      </c>
      <c r="E15" s="46">
        <v>0</v>
      </c>
      <c r="F15" s="47" t="e">
        <f t="shared" ca="1" si="6"/>
        <v>#NAME?</v>
      </c>
      <c r="G15" s="48" t="e">
        <f t="shared" ca="1" si="13"/>
        <v>#NAME?</v>
      </c>
      <c r="H15" s="48" t="e">
        <f t="shared" ca="1" si="1"/>
        <v>#NAME?</v>
      </c>
      <c r="I15" s="41" t="e">
        <f t="shared" ca="1" si="7"/>
        <v>#NAME?</v>
      </c>
      <c r="J15" s="45">
        <v>0</v>
      </c>
      <c r="K15" s="46">
        <v>0</v>
      </c>
      <c r="L15" s="49" t="e">
        <f t="shared" ref="L15" ca="1" si="20">ОТПУСК(K15,J15,Праздники)</f>
        <v>#NAME?</v>
      </c>
      <c r="M15" s="50" t="e">
        <f t="shared" ca="1" si="8"/>
        <v>#NAME?</v>
      </c>
      <c r="N15" s="50" t="e">
        <f t="shared" ca="1" si="3"/>
        <v>#NAME?</v>
      </c>
      <c r="O15" s="41" t="e">
        <f t="shared" ca="1" si="9"/>
        <v>#NAME?</v>
      </c>
      <c r="P15" s="45">
        <v>0</v>
      </c>
      <c r="Q15" s="46">
        <v>0</v>
      </c>
      <c r="R15" s="51" t="e">
        <f t="shared" ca="1" si="14"/>
        <v>#NAME?</v>
      </c>
      <c r="S15" s="52" t="e">
        <f t="shared" ca="1" si="10"/>
        <v>#NAME?</v>
      </c>
      <c r="T15" s="52" t="e">
        <f t="shared" ca="1" si="5"/>
        <v>#NAME?</v>
      </c>
      <c r="U15" s="53">
        <f t="shared" si="11"/>
        <v>-52</v>
      </c>
      <c r="V15" s="42"/>
      <c r="W15" s="54"/>
    </row>
    <row r="26" spans="23:23">
      <c r="W26" s="55"/>
    </row>
    <row r="27" spans="23:23">
      <c r="W27" s="55"/>
    </row>
    <row r="28" spans="23:23">
      <c r="W28" s="55"/>
    </row>
    <row r="29" spans="23:23">
      <c r="W29" s="55"/>
    </row>
    <row r="30" spans="23:23">
      <c r="W30" s="55"/>
    </row>
    <row r="31" spans="23:23">
      <c r="W31" s="55"/>
    </row>
    <row r="32" spans="23:23">
      <c r="W32" s="55"/>
    </row>
  </sheetData>
  <autoFilter ref="B3:C15"/>
  <mergeCells count="4">
    <mergeCell ref="B2:B3"/>
    <mergeCell ref="C2:C3"/>
    <mergeCell ref="U2:U3"/>
    <mergeCell ref="V2:W2"/>
  </mergeCells>
  <pageMargins left="0.39370078740157483" right="0.19685039370078741" top="0.39370078740157483" bottom="0.39370078740157483" header="0.19685039370078741" footer="0.19685039370078741"/>
  <pageSetup paperSize="9" scale="5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1</vt:lpstr>
      <vt:lpstr>График отпусков</vt:lpstr>
      <vt:lpstr>'График отпусков'!D_1</vt:lpstr>
      <vt:lpstr>'График отпусков'!D_2</vt:lpstr>
      <vt:lpstr>'График отпусков'!D_3</vt:lpstr>
      <vt:lpstr>'График отпусков'!FIO</vt:lpstr>
      <vt:lpstr>'График отпусков'!Holidays</vt:lpstr>
      <vt:lpstr>'График отпусков'!N_1</vt:lpstr>
      <vt:lpstr>'График отпусков'!N_2</vt:lpstr>
      <vt:lpstr>'График отпусков'!N_3</vt:lpstr>
      <vt:lpstr>'График отпусков'!Гoд</vt:lpstr>
      <vt:lpstr>'1'!Область_печати</vt:lpstr>
      <vt:lpstr>'График отпусков'!Праздники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VIT</cp:lastModifiedBy>
  <cp:lastPrinted>2015-10-27T15:47:28Z</cp:lastPrinted>
  <dcterms:created xsi:type="dcterms:W3CDTF">1996-10-08T23:32:33Z</dcterms:created>
  <dcterms:modified xsi:type="dcterms:W3CDTF">2015-10-27T16:19:00Z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-309792116</vt:i4>
  </property>
  <property fmtid="{D5CDD505-2E9C-101B-9397-08002B2CF9AE}" pid="3" name="_NewReviewCycle">
    <vt:lpwstr/>
  </property>
  <property fmtid="{D5CDD505-2E9C-101B-9397-08002B2CF9AE}" pid="4" name="_EmailSubject">
    <vt:lpwstr>График на 7 групп, 3 бригады бланк.xls</vt:lpwstr>
  </property>
  <property fmtid="{D5CDD505-2E9C-101B-9397-08002B2CF9AE}" pid="5" name="_AuthorEmail">
    <vt:lpwstr>nod4-KhromovVV@nrr.rzd</vt:lpwstr>
  </property>
  <property fmtid="{D5CDD505-2E9C-101B-9397-08002B2CF9AE}" pid="6" name="_AuthorEmailDisplayName">
    <vt:lpwstr>Хромов Владислав Владимирович</vt:lpwstr>
  </property>
  <property fmtid="{D5CDD505-2E9C-101B-9397-08002B2CF9AE}" pid="7" name="_ReviewingToolsShownOnce">
    <vt:lpwstr/>
  </property>
</Properties>
</file>