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" windowWidth="15180" windowHeight="11640" activeTab="0"/>
  </bookViews>
  <sheets>
    <sheet name="Grav" sheetId="1" r:id="rId1"/>
    <sheet name="P61" sheetId="2" r:id="rId2"/>
    <sheet name="Dnom" sheetId="3" r:id="rId3"/>
  </sheets>
  <definedNames/>
  <calcPr fullCalcOnLoad="1" refMode="R1C1"/>
</workbook>
</file>

<file path=xl/sharedStrings.xml><?xml version="1.0" encoding="utf-8"?>
<sst xmlns="http://schemas.openxmlformats.org/spreadsheetml/2006/main" count="81" uniqueCount="37">
  <si>
    <t>G21</t>
  </si>
  <si>
    <t>M03 S18000</t>
  </si>
  <si>
    <t>G0Z30.000</t>
  </si>
  <si>
    <t>G0X70.595Y70.595Z30.000</t>
  </si>
  <si>
    <t>G1Z-5.750F3000.0</t>
  </si>
  <si>
    <t>X70.595</t>
  </si>
  <si>
    <t>Y70.595</t>
  </si>
  <si>
    <t>G1Z-11.200F3000.0</t>
  </si>
  <si>
    <t>G0X65.595Y65.595</t>
  </si>
  <si>
    <t>X65.595</t>
  </si>
  <si>
    <t>Y65.595</t>
  </si>
  <si>
    <t>G0X0.000Y1200.000</t>
  </si>
  <si>
    <t>M30</t>
  </si>
  <si>
    <t xml:space="preserve"> </t>
  </si>
  <si>
    <t>DNOM</t>
  </si>
  <si>
    <t>http://bestpog.ru/forum/viewtopic.php?f=39&amp;t=126</t>
  </si>
  <si>
    <t>G0X76.595Y76.595Z30.000</t>
  </si>
  <si>
    <t>X76.595</t>
  </si>
  <si>
    <t>Y76.595</t>
  </si>
  <si>
    <t>P61</t>
  </si>
  <si>
    <t>X45.100Y45.100Z-0.077</t>
  </si>
  <si>
    <t>Z-0.093</t>
  </si>
  <si>
    <t>Z-0.077</t>
  </si>
  <si>
    <t>G0X40.500Y40.500</t>
  </si>
  <si>
    <t>G1Z-1.200F3000.0</t>
  </si>
  <si>
    <t>X40.500</t>
  </si>
  <si>
    <t>Y40.500</t>
  </si>
  <si>
    <t>Grav</t>
  </si>
  <si>
    <t>`</t>
  </si>
  <si>
    <t>X59.57</t>
  </si>
  <si>
    <t>Y59.57</t>
  </si>
  <si>
    <t>G1X59.57Y59.57Z-11.200F5000.0</t>
  </si>
  <si>
    <t>G0X59.57Y59.57Z30.000</t>
  </si>
  <si>
    <t>G0X59.57Y59.571</t>
  </si>
  <si>
    <t>G1Z-8.000F3000.0</t>
  </si>
  <si>
    <t xml:space="preserve"> ;</t>
  </si>
  <si>
    <t>;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</si>
</sst>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3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2" fillId="0" borderId="0" xfId="42" applyAlignment="1" applyProtection="1">
      <alignment/>
      <protection/>
    </xf>
    <xf numFmtId="0" fontId="0" fillId="0" borderId="0" xfId="0" applyNumberFormat="1" applyAlignment="1">
      <alignment/>
    </xf>
    <xf numFmtId="0" fontId="0" fillId="0" borderId="0" xfId="0" applyAlignment="1" applyProtection="1">
      <alignment/>
      <protection hidden="1"/>
    </xf>
    <xf numFmtId="49" fontId="0" fillId="0" borderId="0" xfId="0" applyNumberForma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7</xdr:row>
      <xdr:rowOff>9525</xdr:rowOff>
    </xdr:from>
    <xdr:to>
      <xdr:col>8</xdr:col>
      <xdr:colOff>0</xdr:colOff>
      <xdr:row>7</xdr:row>
      <xdr:rowOff>161925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53275" y="1143000"/>
          <a:ext cx="6858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bestpog.ru/forum/viewtopic.php?f=39&amp;t=126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L48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37.125" style="0" customWidth="1"/>
    <col min="2" max="2" width="11.75390625" style="0" customWidth="1"/>
  </cols>
  <sheetData>
    <row r="1" ht="12.75">
      <c r="A1" t="s">
        <v>0</v>
      </c>
    </row>
    <row r="2" spans="1:7" ht="12.75">
      <c r="A2" t="s">
        <v>1</v>
      </c>
      <c r="F2" s="5" t="s">
        <v>36</v>
      </c>
      <c r="G2" t="s">
        <v>27</v>
      </c>
    </row>
    <row r="3" ht="12.75">
      <c r="A3" t="s">
        <v>2</v>
      </c>
    </row>
    <row r="4" ht="12.75">
      <c r="A4" t="s">
        <v>32</v>
      </c>
    </row>
    <row r="5" ht="12.75">
      <c r="A5" t="s">
        <v>7</v>
      </c>
    </row>
    <row r="6" ht="12.75">
      <c r="A6" t="str">
        <f>"G1X"&amp;140.41+($H$7-200)&amp;"F5000"</f>
        <v>G1X260,41F5000</v>
      </c>
    </row>
    <row r="7" spans="1:8" ht="12.75">
      <c r="A7" t="str">
        <f>"Y"&amp;186.41+($G$7-246)</f>
        <v>Y656,41</v>
      </c>
      <c r="B7" s="1"/>
      <c r="F7" s="5" t="s">
        <v>35</v>
      </c>
      <c r="G7">
        <v>716</v>
      </c>
      <c r="H7">
        <v>320</v>
      </c>
    </row>
    <row r="8" ht="12.75">
      <c r="A8" t="s">
        <v>29</v>
      </c>
    </row>
    <row r="9" ht="12.75">
      <c r="A9" t="s">
        <v>30</v>
      </c>
    </row>
    <row r="10" ht="12.75">
      <c r="A10" t="s">
        <v>2</v>
      </c>
    </row>
    <row r="11" ht="12.75">
      <c r="A11" t="s">
        <v>33</v>
      </c>
    </row>
    <row r="12" spans="1:9" ht="12.75">
      <c r="A12" t="s">
        <v>7</v>
      </c>
      <c r="I12" s="1"/>
    </row>
    <row r="13" ht="12.75">
      <c r="A13" t="s">
        <v>31</v>
      </c>
    </row>
    <row r="14" spans="1:3" ht="12.75">
      <c r="A14" t="s">
        <v>20</v>
      </c>
      <c r="C14" t="s">
        <v>13</v>
      </c>
    </row>
    <row r="15" spans="1:7" ht="12.75">
      <c r="A15" t="s">
        <v>21</v>
      </c>
      <c r="G15" s="1"/>
    </row>
    <row r="16" ht="12.75">
      <c r="A16" t="s">
        <v>22</v>
      </c>
    </row>
    <row r="17" ht="12.75">
      <c r="A17" t="s">
        <v>2</v>
      </c>
    </row>
    <row r="18" ht="12.75">
      <c r="A18" t="str">
        <f>"G0X"&amp;140.41+($H$7-200)&amp;"Y59.57"</f>
        <v>G0X260,41Y59.57</v>
      </c>
    </row>
    <row r="19" ht="12.75">
      <c r="A19" t="s">
        <v>7</v>
      </c>
    </row>
    <row r="20" ht="12.75">
      <c r="A20" t="str">
        <f>"G1X"&amp;140.43+($H$7-200)&amp;"Y59.575Z-11.200F5000.0"</f>
        <v>G1X260,43Y59.575Z-11.200F5000.0</v>
      </c>
    </row>
    <row r="21" spans="1:11" ht="12.75">
      <c r="A21" t="str">
        <f>"X"&amp;155+($H$7-200)&amp;"Y45.100Z-0.077"</f>
        <v>X275Y45.100Z-0.077</v>
      </c>
      <c r="K21" s="3"/>
    </row>
    <row r="22" ht="12.75">
      <c r="A22" t="s">
        <v>21</v>
      </c>
    </row>
    <row r="23" spans="1:12" ht="12.75">
      <c r="A23" t="s">
        <v>22</v>
      </c>
      <c r="L23" s="4"/>
    </row>
    <row r="24" ht="12.75">
      <c r="A24" t="s">
        <v>2</v>
      </c>
    </row>
    <row r="25" spans="1:3" ht="12.75">
      <c r="A25" t="str">
        <f>"G0X"&amp;140.43+($H$7-200)&amp;"Y"&amp;186.43+($G$7-246)</f>
        <v>G0X260,43Y656,43</v>
      </c>
      <c r="C25" t="s">
        <v>28</v>
      </c>
    </row>
    <row r="26" ht="12.75">
      <c r="A26" t="s">
        <v>7</v>
      </c>
    </row>
    <row r="27" ht="12.75">
      <c r="A27" t="str">
        <f>"G1X"&amp;140.41+($H$7-200)&amp;"Y"&amp;186.43+($G$7-246)&amp;"Z-11.200F5000.0"</f>
        <v>G1X260,41Y656,43Z-11.200F5000.0</v>
      </c>
    </row>
    <row r="28" spans="1:4" ht="12.75">
      <c r="A28" t="str">
        <f>"X"&amp;155+($H$7-200)&amp;"Y"&amp;201+($G$7-246)&amp;"Z-0.077"</f>
        <v>X275Y671Z-0.077</v>
      </c>
      <c r="D28" s="1"/>
    </row>
    <row r="29" ht="12.75">
      <c r="A29" t="s">
        <v>21</v>
      </c>
    </row>
    <row r="30" spans="1:4" ht="12.75">
      <c r="A30" t="s">
        <v>22</v>
      </c>
      <c r="D30" s="1"/>
    </row>
    <row r="31" ht="12.75">
      <c r="A31" t="s">
        <v>2</v>
      </c>
    </row>
    <row r="32" ht="12.75">
      <c r="A32" t="str">
        <f>"G0X59.57Y"&amp;186.43+($G$7-246)</f>
        <v>G0X59.57Y656,43</v>
      </c>
    </row>
    <row r="33" ht="12.75">
      <c r="A33" t="s">
        <v>7</v>
      </c>
    </row>
    <row r="34" ht="12.75">
      <c r="A34" t="str">
        <f>"G1X59.57"&amp;"Y"&amp;186.43+($G$7-246)&amp;"Z-11.200F5000.0"</f>
        <v>G1X59.57Y656,43Z-11.200F5000.0</v>
      </c>
    </row>
    <row r="35" ht="12.75">
      <c r="A35" t="str">
        <f>"X45.100Y"&amp;201+($G$7-246)&amp;"Z-0.077"</f>
        <v>X45.100Y671Z-0.077</v>
      </c>
    </row>
    <row r="36" spans="1:3" ht="12.75">
      <c r="A36" t="s">
        <v>21</v>
      </c>
      <c r="C36" s="1"/>
    </row>
    <row r="37" ht="12.75">
      <c r="A37" t="s">
        <v>22</v>
      </c>
    </row>
    <row r="38" spans="1:3" ht="12.75">
      <c r="A38" t="s">
        <v>2</v>
      </c>
      <c r="C38" s="1"/>
    </row>
    <row r="39" ht="12.75">
      <c r="A39" t="s">
        <v>23</v>
      </c>
    </row>
    <row r="40" ht="12.75">
      <c r="A40" t="s">
        <v>24</v>
      </c>
    </row>
    <row r="41" ht="12.75">
      <c r="A41" t="str">
        <f>"G1X"&amp;159.5+($H$7-200)&amp;"F5000"</f>
        <v>G1X279,5F5000</v>
      </c>
    </row>
    <row r="42" ht="12.75">
      <c r="A42" t="str">
        <f>"Y"&amp;205.5+($G$7-246)</f>
        <v>Y675,5</v>
      </c>
    </row>
    <row r="43" ht="12.75">
      <c r="A43" t="s">
        <v>25</v>
      </c>
    </row>
    <row r="44" ht="12.75">
      <c r="A44" t="s">
        <v>26</v>
      </c>
    </row>
    <row r="45" ht="12.75">
      <c r="A45" t="s">
        <v>2</v>
      </c>
    </row>
    <row r="46" ht="12.75">
      <c r="A46" t="s">
        <v>11</v>
      </c>
    </row>
    <row r="47" spans="1:2" ht="12.75">
      <c r="A47" t="s">
        <v>2</v>
      </c>
      <c r="B47" s="1"/>
    </row>
    <row r="48" ht="12.75">
      <c r="A48" t="s">
        <v>12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H18"/>
  <sheetViews>
    <sheetView zoomScalePageLayoutView="0" workbookViewId="0" topLeftCell="A1">
      <selection activeCell="I18" sqref="I18"/>
    </sheetView>
  </sheetViews>
  <sheetFormatPr defaultColWidth="9.00390625" defaultRowHeight="12.75"/>
  <cols>
    <col min="1" max="1" width="26.125" style="0" customWidth="1"/>
  </cols>
  <sheetData>
    <row r="1" ht="12.75">
      <c r="A1" t="s">
        <v>0</v>
      </c>
    </row>
    <row r="2" spans="1:7" ht="12.75">
      <c r="A2" t="s">
        <v>1</v>
      </c>
      <c r="G2" t="s">
        <v>19</v>
      </c>
    </row>
    <row r="3" ht="12.75">
      <c r="A3" t="s">
        <v>2</v>
      </c>
    </row>
    <row r="4" ht="12.75">
      <c r="A4" t="s">
        <v>16</v>
      </c>
    </row>
    <row r="5" ht="12.75">
      <c r="A5" t="s">
        <v>34</v>
      </c>
    </row>
    <row r="6" ht="12.75">
      <c r="A6" t="str">
        <f>"G1X"&amp;123.41+($H$7-200)&amp;"F4000"</f>
        <v>G1X520,41F4000</v>
      </c>
    </row>
    <row r="7" spans="1:8" ht="12.75">
      <c r="A7" t="str">
        <f>"Y"&amp;169.41+($G$7-246)</f>
        <v>Y1279,41</v>
      </c>
      <c r="B7" s="1"/>
      <c r="G7">
        <v>1356</v>
      </c>
      <c r="H7">
        <v>597</v>
      </c>
    </row>
    <row r="8" ht="12.75">
      <c r="A8" t="s">
        <v>17</v>
      </c>
    </row>
    <row r="9" ht="12.75">
      <c r="A9" t="s">
        <v>18</v>
      </c>
    </row>
    <row r="10" ht="12.75">
      <c r="A10" t="s">
        <v>7</v>
      </c>
    </row>
    <row r="11" ht="12.75">
      <c r="A11" t="str">
        <f>"G1X"&amp;123.41+($H$7-200)&amp;"F4000"</f>
        <v>G1X520,41F4000</v>
      </c>
    </row>
    <row r="12" spans="1:2" ht="12.75">
      <c r="A12" t="str">
        <f>"Y"&amp;169.41+($G$7-246)</f>
        <v>Y1279,41</v>
      </c>
      <c r="B12" s="1"/>
    </row>
    <row r="13" ht="12.75">
      <c r="A13" t="s">
        <v>17</v>
      </c>
    </row>
    <row r="14" ht="12.75">
      <c r="A14" t="s">
        <v>18</v>
      </c>
    </row>
    <row r="15" ht="12.75">
      <c r="A15" t="s">
        <v>2</v>
      </c>
    </row>
    <row r="16" ht="12.75">
      <c r="A16" t="s">
        <v>11</v>
      </c>
    </row>
    <row r="17" ht="12.75">
      <c r="A17" t="s">
        <v>2</v>
      </c>
    </row>
    <row r="18" ht="12.75">
      <c r="A18" t="s">
        <v>12</v>
      </c>
    </row>
  </sheetData>
  <sheetProtection/>
  <printOptions/>
  <pageMargins left="0.75" right="0.75" top="1" bottom="1" header="0.5" footer="0.5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J33"/>
  <sheetViews>
    <sheetView zoomScalePageLayoutView="0" workbookViewId="0" topLeftCell="A1">
      <selection activeCell="F21" sqref="F21"/>
    </sheetView>
  </sheetViews>
  <sheetFormatPr defaultColWidth="9.00390625" defaultRowHeight="12.75"/>
  <cols>
    <col min="1" max="1" width="36.25390625" style="0" customWidth="1"/>
  </cols>
  <sheetData>
    <row r="1" ht="12.75">
      <c r="A1" t="s">
        <v>0</v>
      </c>
    </row>
    <row r="2" spans="1:7" ht="12.75">
      <c r="A2" t="s">
        <v>1</v>
      </c>
      <c r="G2" t="s">
        <v>14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tr">
        <f>"G1X"&amp;129.41+($H$7-200)&amp;"F5000"</f>
        <v>G1X175,41F5000</v>
      </c>
    </row>
    <row r="7" spans="1:10" ht="12.75">
      <c r="A7" t="str">
        <f>"Y"&amp;175.41+($G$7-246)</f>
        <v>Y687,41</v>
      </c>
      <c r="B7" s="1"/>
      <c r="G7">
        <v>758</v>
      </c>
      <c r="H7">
        <v>246</v>
      </c>
      <c r="J7" s="2" t="s">
        <v>15</v>
      </c>
    </row>
    <row r="8" ht="12.75">
      <c r="A8" t="s">
        <v>5</v>
      </c>
    </row>
    <row r="9" ht="12.75">
      <c r="A9" t="s">
        <v>6</v>
      </c>
    </row>
    <row r="10" ht="12.75">
      <c r="A10" t="s">
        <v>7</v>
      </c>
    </row>
    <row r="11" ht="12.75">
      <c r="A11" t="str">
        <f>"G1X"&amp;129.41+($H$7-200)&amp;"F5000"</f>
        <v>G1X175,41F5000</v>
      </c>
    </row>
    <row r="12" spans="1:2" ht="12.75">
      <c r="A12" t="str">
        <f>"Y"&amp;175.41+($G$7-246)</f>
        <v>Y687,41</v>
      </c>
      <c r="B12" s="1"/>
    </row>
    <row r="13" ht="12.75">
      <c r="A13" t="s">
        <v>5</v>
      </c>
    </row>
    <row r="14" ht="12.75">
      <c r="A14" t="s">
        <v>6</v>
      </c>
    </row>
    <row r="15" ht="12.75">
      <c r="A15" t="s">
        <v>2</v>
      </c>
    </row>
    <row r="16" ht="12.75">
      <c r="A16" t="s">
        <v>8</v>
      </c>
    </row>
    <row r="17" ht="12.75">
      <c r="A17" t="s">
        <v>4</v>
      </c>
    </row>
    <row r="18" ht="12.75">
      <c r="A18" t="str">
        <f>"G1X"&amp;134.41+($H$7-200)&amp;"F5000"</f>
        <v>G1X180,41F5000</v>
      </c>
    </row>
    <row r="19" spans="1:2" ht="12.75">
      <c r="A19" t="str">
        <f>"Y"&amp;180.41+($G$7-246)</f>
        <v>Y692,41</v>
      </c>
      <c r="B19" s="1"/>
    </row>
    <row r="20" ht="12.75">
      <c r="A20" t="s">
        <v>9</v>
      </c>
    </row>
    <row r="21" ht="12.75">
      <c r="A21" t="s">
        <v>10</v>
      </c>
    </row>
    <row r="22" ht="12.75">
      <c r="A22" t="s">
        <v>7</v>
      </c>
    </row>
    <row r="23" ht="12.75">
      <c r="A23" t="str">
        <f>"G1X"&amp;134.41+($H$7-200)&amp;"F5000"</f>
        <v>G1X180,41F5000</v>
      </c>
    </row>
    <row r="24" spans="1:2" ht="12.75">
      <c r="A24" t="str">
        <f>"Y"&amp;180.41+($G$7-246)</f>
        <v>Y692,41</v>
      </c>
      <c r="B24" s="1"/>
    </row>
    <row r="25" ht="12.75">
      <c r="A25" t="s">
        <v>9</v>
      </c>
    </row>
    <row r="26" ht="12.75">
      <c r="A26" t="s">
        <v>10</v>
      </c>
    </row>
    <row r="27" ht="12.75">
      <c r="A27" t="s">
        <v>2</v>
      </c>
    </row>
    <row r="28" ht="12.75">
      <c r="A28" t="s">
        <v>11</v>
      </c>
    </row>
    <row r="29" ht="12.75">
      <c r="A29" t="s">
        <v>2</v>
      </c>
    </row>
    <row r="30" ht="12.75">
      <c r="A30" t="s">
        <v>12</v>
      </c>
    </row>
    <row r="31" ht="12.75">
      <c r="A31" t="s">
        <v>13</v>
      </c>
    </row>
    <row r="33" ht="12.75">
      <c r="C33" t="s">
        <v>13</v>
      </c>
    </row>
  </sheetData>
  <sheetProtection/>
  <hyperlinks>
    <hyperlink ref="J7" r:id="rId1" display="http://bestpog.ru/forum/viewtopic.php?f=39&amp;t=126"/>
  </hyperlinks>
  <printOptions/>
  <pageMargins left="0.75" right="0.75" top="1" bottom="1" header="0.5" footer="0.5"/>
  <pageSetup horizontalDpi="200" verticalDpi="2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User91</cp:lastModifiedBy>
  <dcterms:created xsi:type="dcterms:W3CDTF">2015-10-18T06:36:44Z</dcterms:created>
  <dcterms:modified xsi:type="dcterms:W3CDTF">2015-10-26T11:28:39Z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