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705" yWindow="510" windowWidth="19095" windowHeight="9750" tabRatio="676"/>
  </bookViews>
  <sheets>
    <sheet name="Лист3" sheetId="55" r:id="rId1"/>
  </sheets>
  <definedNames>
    <definedName name="марка">Лист3!$B$76:$B$79</definedName>
    <definedName name="месторабот">Лист3!$C$76:$C$79</definedName>
    <definedName name="_xlnm.Print_Area" localSheetId="0">Лист3!$A$1:$R$153</definedName>
  </definedNames>
  <calcPr calcId="145621"/>
  <customWorkbookViews>
    <customWorkbookView name="www.PHILka.RU - Личное представление" guid="{4072D052-FA7F-4404-B979-12BA9DAD4886}" mergeInterval="0" personalView="1" maximized="1" windowWidth="1276" windowHeight="863" tabRatio="836" activeSheetId="15"/>
    <customWorkbookView name="Admin - Личное представление" guid="{09B17493-756B-4F4D-96E8-0809886E6DCE}" mergeInterval="0" personalView="1" maximized="1" xWindow="1" yWindow="1" windowWidth="1920" windowHeight="818" tabRatio="881" activeSheetId="24"/>
    <customWorkbookView name="econ - Личное представление" guid="{02F3A698-9CE3-44C2-AB26-514C80E91BB6}" mergeInterval="0" personalView="1" maximized="1" windowWidth="1916" windowHeight="915" tabRatio="836" activeSheetId="15" showComments="commIndAndComment"/>
    <customWorkbookView name="Pto - Личное представление" guid="{AFEAE690-6611-4E0F-ADE3-61427B46901F}" mergeInterval="0" personalView="1" maximized="1" windowWidth="1276" windowHeight="859" tabRatio="836" activeSheetId="10"/>
  </customWorkbookViews>
</workbook>
</file>

<file path=xl/calcChain.xml><?xml version="1.0" encoding="utf-8"?>
<calcChain xmlns="http://schemas.openxmlformats.org/spreadsheetml/2006/main">
  <c r="F69" i="55" l="1"/>
  <c r="F65" i="55"/>
  <c r="F61" i="55"/>
  <c r="F57" i="55"/>
  <c r="F53" i="55"/>
  <c r="F49" i="55"/>
  <c r="F45" i="55"/>
  <c r="F41" i="55"/>
  <c r="H136" i="55"/>
  <c r="I136" i="55"/>
  <c r="J136" i="55"/>
  <c r="K136" i="55"/>
  <c r="L136" i="55"/>
  <c r="M136" i="55"/>
  <c r="N136" i="55"/>
  <c r="N135" i="55" s="1"/>
  <c r="O136" i="55"/>
  <c r="P136" i="55"/>
  <c r="Q136" i="55"/>
  <c r="R136" i="55"/>
  <c r="R135" i="55" s="1"/>
  <c r="H137" i="55"/>
  <c r="F137" i="55" s="1"/>
  <c r="I137" i="55"/>
  <c r="I135" i="55" s="1"/>
  <c r="J137" i="55"/>
  <c r="K137" i="55"/>
  <c r="L137" i="55"/>
  <c r="L135" i="55" s="1"/>
  <c r="M137" i="55"/>
  <c r="M135" i="55" s="1"/>
  <c r="N137" i="55"/>
  <c r="O137" i="55"/>
  <c r="P137" i="55"/>
  <c r="P135" i="55" s="1"/>
  <c r="Q137" i="55"/>
  <c r="Q135" i="55" s="1"/>
  <c r="R137" i="55"/>
  <c r="H138" i="55"/>
  <c r="F138" i="55" s="1"/>
  <c r="I138" i="55"/>
  <c r="J138" i="55"/>
  <c r="K138" i="55"/>
  <c r="L138" i="55"/>
  <c r="M138" i="55"/>
  <c r="N138" i="55"/>
  <c r="O138" i="55"/>
  <c r="P138" i="55"/>
  <c r="Q138" i="55"/>
  <c r="R138" i="55"/>
  <c r="H139" i="55"/>
  <c r="I139" i="55"/>
  <c r="F139" i="55" s="1"/>
  <c r="J139" i="55"/>
  <c r="J135" i="55" s="1"/>
  <c r="K139" i="55"/>
  <c r="L139" i="55"/>
  <c r="M139" i="55"/>
  <c r="N139" i="55"/>
  <c r="O139" i="55"/>
  <c r="P139" i="55"/>
  <c r="Q139" i="55"/>
  <c r="R139" i="55"/>
  <c r="G137" i="55"/>
  <c r="G138" i="55"/>
  <c r="G139" i="55"/>
  <c r="G136" i="55"/>
  <c r="R153" i="55"/>
  <c r="Q153" i="55"/>
  <c r="P153" i="55"/>
  <c r="O153" i="55"/>
  <c r="N153" i="55"/>
  <c r="M153" i="55"/>
  <c r="L153" i="55"/>
  <c r="K153" i="55"/>
  <c r="J153" i="55"/>
  <c r="I153" i="55"/>
  <c r="H153" i="55"/>
  <c r="G153" i="55"/>
  <c r="R152" i="55"/>
  <c r="Q152" i="55"/>
  <c r="P152" i="55"/>
  <c r="O152" i="55"/>
  <c r="N152" i="55"/>
  <c r="M152" i="55"/>
  <c r="L152" i="55"/>
  <c r="K152" i="55"/>
  <c r="J152" i="55"/>
  <c r="I152" i="55"/>
  <c r="F152" i="55" s="1"/>
  <c r="H152" i="55"/>
  <c r="G152" i="55"/>
  <c r="R151" i="55"/>
  <c r="Q151" i="55"/>
  <c r="P151" i="55"/>
  <c r="O151" i="55"/>
  <c r="N151" i="55"/>
  <c r="M151" i="55"/>
  <c r="L151" i="55"/>
  <c r="K151" i="55"/>
  <c r="J151" i="55"/>
  <c r="I151" i="55"/>
  <c r="H151" i="55"/>
  <c r="G151" i="55"/>
  <c r="R150" i="55"/>
  <c r="Q150" i="55"/>
  <c r="Q149" i="55" s="1"/>
  <c r="P150" i="55"/>
  <c r="O150" i="55"/>
  <c r="O149" i="55" s="1"/>
  <c r="N150" i="55"/>
  <c r="M150" i="55"/>
  <c r="M149" i="55" s="1"/>
  <c r="L150" i="55"/>
  <c r="K150" i="55"/>
  <c r="K149" i="55" s="1"/>
  <c r="J150" i="55"/>
  <c r="I150" i="55"/>
  <c r="I149" i="55" s="1"/>
  <c r="H150" i="55"/>
  <c r="G150" i="55"/>
  <c r="F150" i="55" s="1"/>
  <c r="R146" i="55"/>
  <c r="Q146" i="55"/>
  <c r="P146" i="55"/>
  <c r="O146" i="55"/>
  <c r="N146" i="55"/>
  <c r="M146" i="55"/>
  <c r="L146" i="55"/>
  <c r="K146" i="55"/>
  <c r="J146" i="55"/>
  <c r="I146" i="55"/>
  <c r="H146" i="55"/>
  <c r="G146" i="55"/>
  <c r="F146" i="55" s="1"/>
  <c r="R145" i="55"/>
  <c r="Q145" i="55"/>
  <c r="P145" i="55"/>
  <c r="O145" i="55"/>
  <c r="N145" i="55"/>
  <c r="M145" i="55"/>
  <c r="L145" i="55"/>
  <c r="K145" i="55"/>
  <c r="J145" i="55"/>
  <c r="I145" i="55"/>
  <c r="H145" i="55"/>
  <c r="G145" i="55"/>
  <c r="F145" i="55" s="1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 s="1"/>
  <c r="R143" i="55"/>
  <c r="Q143" i="55"/>
  <c r="P143" i="55"/>
  <c r="O143" i="55"/>
  <c r="N143" i="55"/>
  <c r="M143" i="55"/>
  <c r="L143" i="55"/>
  <c r="K143" i="55"/>
  <c r="J143" i="55"/>
  <c r="I143" i="55"/>
  <c r="H143" i="55"/>
  <c r="G143" i="55"/>
  <c r="R132" i="55"/>
  <c r="Q132" i="55"/>
  <c r="P132" i="55"/>
  <c r="O132" i="55"/>
  <c r="N132" i="55"/>
  <c r="M132" i="55"/>
  <c r="L132" i="55"/>
  <c r="K132" i="55"/>
  <c r="J132" i="55"/>
  <c r="I132" i="55"/>
  <c r="H132" i="55"/>
  <c r="G132" i="55"/>
  <c r="R131" i="55"/>
  <c r="Q131" i="55"/>
  <c r="P131" i="55"/>
  <c r="O131" i="55"/>
  <c r="N131" i="55"/>
  <c r="M131" i="55"/>
  <c r="L131" i="55"/>
  <c r="K131" i="55"/>
  <c r="J131" i="55"/>
  <c r="I131" i="55"/>
  <c r="H131" i="55"/>
  <c r="G131" i="55"/>
  <c r="F131" i="55" s="1"/>
  <c r="R130" i="55"/>
  <c r="Q130" i="55"/>
  <c r="P130" i="55"/>
  <c r="O130" i="55"/>
  <c r="N130" i="55"/>
  <c r="M130" i="55"/>
  <c r="L130" i="55"/>
  <c r="K130" i="55"/>
  <c r="J130" i="55"/>
  <c r="I130" i="55"/>
  <c r="H130" i="55"/>
  <c r="G130" i="55"/>
  <c r="R129" i="55"/>
  <c r="Q129" i="55"/>
  <c r="Q128" i="55" s="1"/>
  <c r="P129" i="55"/>
  <c r="O129" i="55"/>
  <c r="N129" i="55"/>
  <c r="N128" i="55" s="1"/>
  <c r="M129" i="55"/>
  <c r="M128" i="55" s="1"/>
  <c r="L129" i="55"/>
  <c r="K129" i="55"/>
  <c r="J129" i="55"/>
  <c r="J128" i="55" s="1"/>
  <c r="I129" i="55"/>
  <c r="I128" i="55" s="1"/>
  <c r="H129" i="55"/>
  <c r="G129" i="55"/>
  <c r="F129" i="55" s="1"/>
  <c r="F136" i="55"/>
  <c r="O135" i="55"/>
  <c r="K135" i="55"/>
  <c r="G135" i="55"/>
  <c r="F134" i="55"/>
  <c r="H122" i="55"/>
  <c r="I122" i="55"/>
  <c r="I121" i="55" s="1"/>
  <c r="J122" i="55"/>
  <c r="K122" i="55"/>
  <c r="L122" i="55"/>
  <c r="M122" i="55"/>
  <c r="N122" i="55"/>
  <c r="N121" i="55" s="1"/>
  <c r="O122" i="55"/>
  <c r="O121" i="55" s="1"/>
  <c r="P122" i="55"/>
  <c r="Q122" i="55"/>
  <c r="R122" i="55"/>
  <c r="H123" i="55"/>
  <c r="H121" i="55" s="1"/>
  <c r="I123" i="55"/>
  <c r="J123" i="55"/>
  <c r="K123" i="55"/>
  <c r="L123" i="55"/>
  <c r="L121" i="55" s="1"/>
  <c r="M123" i="55"/>
  <c r="N123" i="55"/>
  <c r="O123" i="55"/>
  <c r="P123" i="55"/>
  <c r="P121" i="55" s="1"/>
  <c r="Q123" i="55"/>
  <c r="R123" i="55"/>
  <c r="H124" i="55"/>
  <c r="I124" i="55"/>
  <c r="J124" i="55"/>
  <c r="K124" i="55"/>
  <c r="L124" i="55"/>
  <c r="M124" i="55"/>
  <c r="M121" i="55" s="1"/>
  <c r="N124" i="55"/>
  <c r="O124" i="55"/>
  <c r="P124" i="55"/>
  <c r="Q124" i="55"/>
  <c r="R124" i="55"/>
  <c r="H125" i="55"/>
  <c r="I125" i="55"/>
  <c r="J125" i="55"/>
  <c r="K125" i="55"/>
  <c r="L125" i="55"/>
  <c r="M125" i="55"/>
  <c r="N125" i="55"/>
  <c r="O125" i="55"/>
  <c r="P125" i="55"/>
  <c r="Q125" i="55"/>
  <c r="R125" i="55"/>
  <c r="R121" i="55" s="1"/>
  <c r="G123" i="55"/>
  <c r="G124" i="55"/>
  <c r="G125" i="55"/>
  <c r="H85" i="55"/>
  <c r="I85" i="55"/>
  <c r="J85" i="55"/>
  <c r="K85" i="55"/>
  <c r="L85" i="55"/>
  <c r="M85" i="55"/>
  <c r="N85" i="55"/>
  <c r="O85" i="55"/>
  <c r="P85" i="55"/>
  <c r="Q85" i="55"/>
  <c r="R85" i="55"/>
  <c r="H86" i="55"/>
  <c r="I86" i="55"/>
  <c r="J86" i="55"/>
  <c r="K86" i="55"/>
  <c r="L86" i="55"/>
  <c r="M86" i="55"/>
  <c r="N86" i="55"/>
  <c r="O86" i="55"/>
  <c r="P86" i="55"/>
  <c r="Q86" i="55"/>
  <c r="R86" i="55"/>
  <c r="H87" i="55"/>
  <c r="I87" i="55"/>
  <c r="J87" i="55"/>
  <c r="K87" i="55"/>
  <c r="L87" i="55"/>
  <c r="M87" i="55"/>
  <c r="N87" i="55"/>
  <c r="O87" i="55"/>
  <c r="P87" i="55"/>
  <c r="Q87" i="55"/>
  <c r="R87" i="55"/>
  <c r="H88" i="55"/>
  <c r="I88" i="55"/>
  <c r="J88" i="55"/>
  <c r="K88" i="55"/>
  <c r="L88" i="55"/>
  <c r="M88" i="55"/>
  <c r="N88" i="55"/>
  <c r="O88" i="55"/>
  <c r="P88" i="55"/>
  <c r="Q88" i="55"/>
  <c r="R88" i="55"/>
  <c r="G86" i="55"/>
  <c r="G87" i="55"/>
  <c r="G88" i="55"/>
  <c r="G122" i="55"/>
  <c r="H99" i="55"/>
  <c r="I99" i="55"/>
  <c r="J99" i="55"/>
  <c r="K99" i="55"/>
  <c r="K98" i="55" s="1"/>
  <c r="L99" i="55"/>
  <c r="M99" i="55"/>
  <c r="N99" i="55"/>
  <c r="N98" i="55" s="1"/>
  <c r="O99" i="55"/>
  <c r="O98" i="55" s="1"/>
  <c r="P99" i="55"/>
  <c r="Q99" i="55"/>
  <c r="R99" i="55"/>
  <c r="H100" i="55"/>
  <c r="H98" i="55" s="1"/>
  <c r="I100" i="55"/>
  <c r="I98" i="55" s="1"/>
  <c r="J100" i="55"/>
  <c r="K100" i="55"/>
  <c r="L100" i="55"/>
  <c r="L98" i="55" s="1"/>
  <c r="M100" i="55"/>
  <c r="N100" i="55"/>
  <c r="O100" i="55"/>
  <c r="P100" i="55"/>
  <c r="P98" i="55" s="1"/>
  <c r="Q100" i="55"/>
  <c r="Q98" i="55" s="1"/>
  <c r="R100" i="55"/>
  <c r="H101" i="55"/>
  <c r="F101" i="55" s="1"/>
  <c r="I101" i="55"/>
  <c r="J101" i="55"/>
  <c r="K101" i="55"/>
  <c r="L101" i="55"/>
  <c r="M101" i="55"/>
  <c r="N101" i="55"/>
  <c r="O101" i="55"/>
  <c r="P101" i="55"/>
  <c r="Q101" i="55"/>
  <c r="R101" i="55"/>
  <c r="H102" i="55"/>
  <c r="I102" i="55"/>
  <c r="F102" i="55" s="1"/>
  <c r="J102" i="55"/>
  <c r="K102" i="55"/>
  <c r="L102" i="55"/>
  <c r="M102" i="55"/>
  <c r="N102" i="55"/>
  <c r="O102" i="55"/>
  <c r="P102" i="55"/>
  <c r="Q102" i="55"/>
  <c r="R102" i="55"/>
  <c r="G100" i="55"/>
  <c r="G101" i="55"/>
  <c r="G102" i="55"/>
  <c r="G99" i="55"/>
  <c r="R98" i="55"/>
  <c r="J98" i="55"/>
  <c r="M98" i="55"/>
  <c r="G98" i="55"/>
  <c r="F97" i="55"/>
  <c r="K121" i="55"/>
  <c r="R116" i="55"/>
  <c r="Q116" i="55"/>
  <c r="P116" i="55"/>
  <c r="O116" i="55"/>
  <c r="N116" i="55"/>
  <c r="M116" i="55"/>
  <c r="L116" i="55"/>
  <c r="K116" i="55"/>
  <c r="J116" i="55"/>
  <c r="I116" i="55"/>
  <c r="H116" i="55"/>
  <c r="G116" i="55"/>
  <c r="F116" i="55" s="1"/>
  <c r="R115" i="55"/>
  <c r="Q115" i="55"/>
  <c r="P115" i="55"/>
  <c r="O115" i="55"/>
  <c r="N115" i="55"/>
  <c r="M115" i="55"/>
  <c r="L115" i="55"/>
  <c r="K115" i="55"/>
  <c r="J115" i="55"/>
  <c r="I115" i="55"/>
  <c r="H115" i="55"/>
  <c r="G115" i="55"/>
  <c r="F115" i="55" s="1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R113" i="55"/>
  <c r="R112" i="55" s="1"/>
  <c r="Q113" i="55"/>
  <c r="Q112" i="55" s="1"/>
  <c r="P113" i="55"/>
  <c r="P112" i="55" s="1"/>
  <c r="O113" i="55"/>
  <c r="O112" i="55" s="1"/>
  <c r="N113" i="55"/>
  <c r="M113" i="55"/>
  <c r="L113" i="55"/>
  <c r="L112" i="55" s="1"/>
  <c r="K113" i="55"/>
  <c r="K112" i="55" s="1"/>
  <c r="J113" i="55"/>
  <c r="I113" i="55"/>
  <c r="I112" i="55" s="1"/>
  <c r="H113" i="55"/>
  <c r="H112" i="55" s="1"/>
  <c r="G113" i="55"/>
  <c r="G112" i="55" s="1"/>
  <c r="R109" i="55"/>
  <c r="Q109" i="55"/>
  <c r="P109" i="55"/>
  <c r="O109" i="55"/>
  <c r="N109" i="55"/>
  <c r="M109" i="55"/>
  <c r="L109" i="55"/>
  <c r="K109" i="55"/>
  <c r="J109" i="55"/>
  <c r="I109" i="55"/>
  <c r="H109" i="55"/>
  <c r="G109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R106" i="55"/>
  <c r="Q106" i="55"/>
  <c r="Q105" i="55" s="1"/>
  <c r="P106" i="55"/>
  <c r="P105" i="55" s="1"/>
  <c r="O106" i="55"/>
  <c r="O105" i="55" s="1"/>
  <c r="N106" i="55"/>
  <c r="M106" i="55"/>
  <c r="M105" i="55" s="1"/>
  <c r="L106" i="55"/>
  <c r="K106" i="55"/>
  <c r="K105" i="55" s="1"/>
  <c r="J106" i="55"/>
  <c r="I106" i="55"/>
  <c r="I105" i="55" s="1"/>
  <c r="H106" i="55"/>
  <c r="G106" i="55"/>
  <c r="G105" i="55" s="1"/>
  <c r="R95" i="55"/>
  <c r="Q95" i="55"/>
  <c r="P95" i="55"/>
  <c r="O95" i="55"/>
  <c r="N95" i="55"/>
  <c r="M95" i="55"/>
  <c r="L95" i="55"/>
  <c r="K95" i="55"/>
  <c r="J95" i="55"/>
  <c r="I95" i="55"/>
  <c r="H95" i="55"/>
  <c r="G95" i="55"/>
  <c r="F95" i="55" s="1"/>
  <c r="R94" i="55"/>
  <c r="Q94" i="55"/>
  <c r="P94" i="55"/>
  <c r="O94" i="55"/>
  <c r="N94" i="55"/>
  <c r="M94" i="55"/>
  <c r="L94" i="55"/>
  <c r="K94" i="55"/>
  <c r="J94" i="55"/>
  <c r="I94" i="55"/>
  <c r="H94" i="55"/>
  <c r="G94" i="55"/>
  <c r="F94" i="55" s="1"/>
  <c r="R93" i="55"/>
  <c r="Q93" i="55"/>
  <c r="P93" i="55"/>
  <c r="O93" i="55"/>
  <c r="N93" i="55"/>
  <c r="M93" i="55"/>
  <c r="L93" i="55"/>
  <c r="K93" i="55"/>
  <c r="J93" i="55"/>
  <c r="I93" i="55"/>
  <c r="H93" i="55"/>
  <c r="G93" i="55"/>
  <c r="R92" i="55"/>
  <c r="Q92" i="55"/>
  <c r="Q91" i="55" s="1"/>
  <c r="P92" i="55"/>
  <c r="O92" i="55"/>
  <c r="N92" i="55"/>
  <c r="M92" i="55"/>
  <c r="M91" i="55" s="1"/>
  <c r="L92" i="55"/>
  <c r="K92" i="55"/>
  <c r="J92" i="55"/>
  <c r="I92" i="55"/>
  <c r="I91" i="55" s="1"/>
  <c r="H92" i="55"/>
  <c r="G92" i="55"/>
  <c r="G91" i="55" s="1"/>
  <c r="F91" i="55" s="1"/>
  <c r="G85" i="55"/>
  <c r="F153" i="55"/>
  <c r="F151" i="55"/>
  <c r="R149" i="55"/>
  <c r="P149" i="55"/>
  <c r="N149" i="55"/>
  <c r="L149" i="55"/>
  <c r="J149" i="55"/>
  <c r="H149" i="55"/>
  <c r="F148" i="55"/>
  <c r="F143" i="55"/>
  <c r="R142" i="55"/>
  <c r="Q142" i="55"/>
  <c r="P142" i="55"/>
  <c r="O142" i="55"/>
  <c r="N142" i="55"/>
  <c r="M142" i="55"/>
  <c r="L142" i="55"/>
  <c r="K142" i="55"/>
  <c r="J142" i="55"/>
  <c r="I142" i="55"/>
  <c r="H142" i="55"/>
  <c r="G142" i="55"/>
  <c r="F141" i="55"/>
  <c r="F132" i="55"/>
  <c r="F130" i="55"/>
  <c r="R128" i="55"/>
  <c r="P128" i="55"/>
  <c r="O128" i="55"/>
  <c r="L128" i="55"/>
  <c r="K128" i="55"/>
  <c r="H128" i="55"/>
  <c r="F127" i="55"/>
  <c r="Q121" i="55"/>
  <c r="F120" i="55"/>
  <c r="R34" i="55"/>
  <c r="M34" i="55"/>
  <c r="K34" i="55"/>
  <c r="J34" i="55"/>
  <c r="I34" i="55"/>
  <c r="R33" i="55"/>
  <c r="M33" i="55"/>
  <c r="K33" i="55"/>
  <c r="J33" i="55"/>
  <c r="I33" i="55"/>
  <c r="R32" i="55"/>
  <c r="R30" i="55" s="1"/>
  <c r="R35" i="55" s="1"/>
  <c r="M32" i="55"/>
  <c r="K32" i="55"/>
  <c r="J32" i="55"/>
  <c r="I32" i="55"/>
  <c r="I30" i="55" s="1"/>
  <c r="I35" i="55" s="1"/>
  <c r="R31" i="55"/>
  <c r="M31" i="55"/>
  <c r="M30" i="55" s="1"/>
  <c r="K31" i="55"/>
  <c r="J31" i="55"/>
  <c r="I31" i="55"/>
  <c r="R26" i="55"/>
  <c r="Q26" i="55"/>
  <c r="P26" i="55"/>
  <c r="O26" i="55"/>
  <c r="N26" i="55"/>
  <c r="L26" i="55"/>
  <c r="K26" i="55"/>
  <c r="J26" i="55"/>
  <c r="I26" i="55"/>
  <c r="H26" i="55"/>
  <c r="G26" i="55"/>
  <c r="G22" i="55" s="1"/>
  <c r="G27" i="55" s="1"/>
  <c r="R25" i="55"/>
  <c r="Q25" i="55"/>
  <c r="P25" i="55"/>
  <c r="O25" i="55"/>
  <c r="N25" i="55"/>
  <c r="L25" i="55"/>
  <c r="K25" i="55"/>
  <c r="J25" i="55"/>
  <c r="I25" i="55"/>
  <c r="H25" i="55"/>
  <c r="G25" i="55"/>
  <c r="R24" i="55"/>
  <c r="Q24" i="55"/>
  <c r="P24" i="55"/>
  <c r="O24" i="55"/>
  <c r="N24" i="55"/>
  <c r="L24" i="55"/>
  <c r="K24" i="55"/>
  <c r="I24" i="55"/>
  <c r="H24" i="55"/>
  <c r="G24" i="55"/>
  <c r="R23" i="55"/>
  <c r="R22" i="55" s="1"/>
  <c r="Q23" i="55"/>
  <c r="P23" i="55"/>
  <c r="P22" i="55" s="1"/>
  <c r="P27" i="55" s="1"/>
  <c r="O23" i="55"/>
  <c r="O22" i="55" s="1"/>
  <c r="O27" i="55" s="1"/>
  <c r="N23" i="55"/>
  <c r="L23" i="55"/>
  <c r="K23" i="55"/>
  <c r="I23" i="55"/>
  <c r="I22" i="55" s="1"/>
  <c r="I27" i="55" s="1"/>
  <c r="H23" i="55"/>
  <c r="H22" i="55"/>
  <c r="H27" i="55" s="1"/>
  <c r="G23" i="55"/>
  <c r="R18" i="55"/>
  <c r="Q18" i="55"/>
  <c r="P18" i="55"/>
  <c r="O18" i="55"/>
  <c r="N18" i="55"/>
  <c r="M18" i="55"/>
  <c r="L18" i="55"/>
  <c r="K18" i="55"/>
  <c r="I18" i="55"/>
  <c r="H18" i="55"/>
  <c r="G18" i="55"/>
  <c r="R17" i="55"/>
  <c r="Q17" i="55"/>
  <c r="P17" i="55"/>
  <c r="O17" i="55"/>
  <c r="N17" i="55"/>
  <c r="M17" i="55"/>
  <c r="L17" i="55"/>
  <c r="K17" i="55"/>
  <c r="I17" i="55"/>
  <c r="H17" i="55"/>
  <c r="H14" i="55" s="1"/>
  <c r="H19" i="55" s="1"/>
  <c r="G17" i="55"/>
  <c r="R16" i="55"/>
  <c r="Q16" i="55"/>
  <c r="P16" i="55"/>
  <c r="O16" i="55"/>
  <c r="N16" i="55"/>
  <c r="M16" i="55"/>
  <c r="L16" i="55"/>
  <c r="K16" i="55"/>
  <c r="I16" i="55"/>
  <c r="H16" i="55"/>
  <c r="G16" i="55"/>
  <c r="R15" i="55"/>
  <c r="Q15" i="55"/>
  <c r="P15" i="55"/>
  <c r="O15" i="55"/>
  <c r="O14" i="55" s="1"/>
  <c r="O19" i="55" s="1"/>
  <c r="N15" i="55"/>
  <c r="M15" i="55"/>
  <c r="M14" i="55" s="1"/>
  <c r="L15" i="55"/>
  <c r="K15" i="55"/>
  <c r="I15" i="55"/>
  <c r="I14" i="55"/>
  <c r="I19" i="55" s="1"/>
  <c r="H15" i="55"/>
  <c r="G15" i="55"/>
  <c r="C69" i="55"/>
  <c r="C65" i="55"/>
  <c r="C61" i="55"/>
  <c r="C57" i="55"/>
  <c r="C53" i="55"/>
  <c r="C49" i="55"/>
  <c r="C50" i="55"/>
  <c r="C45" i="55"/>
  <c r="Q10" i="55"/>
  <c r="P10" i="55"/>
  <c r="P6" i="55" s="1"/>
  <c r="O10" i="55"/>
  <c r="N10" i="55"/>
  <c r="N6" i="55" s="1"/>
  <c r="M10" i="55"/>
  <c r="L10" i="55"/>
  <c r="L6" i="55" s="1"/>
  <c r="J10" i="55"/>
  <c r="H10" i="55"/>
  <c r="G10" i="55"/>
  <c r="Q9" i="55"/>
  <c r="P9" i="55"/>
  <c r="O9" i="55"/>
  <c r="N9" i="55"/>
  <c r="M9" i="55"/>
  <c r="L9" i="55"/>
  <c r="J9" i="55"/>
  <c r="H9" i="55"/>
  <c r="G9" i="55"/>
  <c r="Q8" i="55"/>
  <c r="P8" i="55"/>
  <c r="O8" i="55"/>
  <c r="N8" i="55"/>
  <c r="M8" i="55"/>
  <c r="L8" i="55"/>
  <c r="J8" i="55"/>
  <c r="H8" i="55"/>
  <c r="G8" i="55"/>
  <c r="Q7" i="55"/>
  <c r="Q6" i="55" s="1"/>
  <c r="Q11" i="55" s="1"/>
  <c r="P7" i="55"/>
  <c r="O7" i="55"/>
  <c r="O6" i="55" s="1"/>
  <c r="O11" i="55" s="1"/>
  <c r="N7" i="55"/>
  <c r="M7" i="55"/>
  <c r="M6" i="55" s="1"/>
  <c r="L7" i="55"/>
  <c r="J7" i="55"/>
  <c r="J6" i="55" s="1"/>
  <c r="H7" i="55"/>
  <c r="G7" i="55"/>
  <c r="G6" i="55" s="1"/>
  <c r="G11" i="55" s="1"/>
  <c r="C41" i="55"/>
  <c r="C70" i="55"/>
  <c r="C66" i="55"/>
  <c r="C62" i="55"/>
  <c r="C58" i="55"/>
  <c r="C54" i="55"/>
  <c r="C46" i="55"/>
  <c r="C42" i="55"/>
  <c r="B40" i="55"/>
  <c r="F111" i="55"/>
  <c r="L105" i="55"/>
  <c r="H105" i="55"/>
  <c r="F104" i="55"/>
  <c r="R91" i="55"/>
  <c r="N91" i="55"/>
  <c r="J91" i="55"/>
  <c r="F93" i="55"/>
  <c r="O91" i="55"/>
  <c r="K91" i="55"/>
  <c r="F92" i="55"/>
  <c r="P91" i="55"/>
  <c r="H91" i="55"/>
  <c r="F90" i="55"/>
  <c r="F83" i="55"/>
  <c r="J30" i="55"/>
  <c r="K22" i="55"/>
  <c r="K27" i="55" s="1"/>
  <c r="R14" i="55"/>
  <c r="L14" i="55"/>
  <c r="L19" i="55" s="1"/>
  <c r="R29" i="55"/>
  <c r="Q29" i="55"/>
  <c r="P29" i="55"/>
  <c r="O29" i="55"/>
  <c r="N29" i="55"/>
  <c r="M29" i="55"/>
  <c r="L29" i="55"/>
  <c r="K29" i="55"/>
  <c r="J29" i="55"/>
  <c r="J35" i="55" s="1"/>
  <c r="I29" i="55"/>
  <c r="H29" i="55"/>
  <c r="G29" i="55"/>
  <c r="F29" i="55" s="1"/>
  <c r="R21" i="55"/>
  <c r="R27" i="55" s="1"/>
  <c r="Q21" i="55"/>
  <c r="P21" i="55"/>
  <c r="O21" i="55"/>
  <c r="N21" i="55"/>
  <c r="M21" i="55"/>
  <c r="L21" i="55"/>
  <c r="K21" i="55"/>
  <c r="J21" i="55"/>
  <c r="I21" i="55"/>
  <c r="H21" i="55"/>
  <c r="G21" i="55"/>
  <c r="F67" i="55"/>
  <c r="C67" i="55"/>
  <c r="F64" i="55"/>
  <c r="B64" i="55"/>
  <c r="F63" i="55"/>
  <c r="C63" i="55"/>
  <c r="F60" i="55"/>
  <c r="B60" i="55"/>
  <c r="F59" i="55"/>
  <c r="C59" i="55"/>
  <c r="F56" i="55"/>
  <c r="B56" i="55"/>
  <c r="F55" i="55"/>
  <c r="C55" i="55"/>
  <c r="F52" i="55"/>
  <c r="B52" i="55"/>
  <c r="F51" i="55"/>
  <c r="C51" i="55"/>
  <c r="R8" i="55" s="1"/>
  <c r="F48" i="55"/>
  <c r="B48" i="55"/>
  <c r="G5" i="55"/>
  <c r="H5" i="55"/>
  <c r="I5" i="55"/>
  <c r="J5" i="55"/>
  <c r="K5" i="55"/>
  <c r="L5" i="55"/>
  <c r="M5" i="55"/>
  <c r="N5" i="55"/>
  <c r="O5" i="55"/>
  <c r="P5" i="55"/>
  <c r="Q5" i="55"/>
  <c r="R5" i="55"/>
  <c r="G13" i="55"/>
  <c r="H13" i="55"/>
  <c r="F13" i="55" s="1"/>
  <c r="I13" i="55"/>
  <c r="J13" i="55"/>
  <c r="K13" i="55"/>
  <c r="L13" i="55"/>
  <c r="M13" i="55"/>
  <c r="N13" i="55"/>
  <c r="O13" i="55"/>
  <c r="P13" i="55"/>
  <c r="Q13" i="55"/>
  <c r="R13" i="55"/>
  <c r="F39" i="55"/>
  <c r="F40" i="55"/>
  <c r="C43" i="55"/>
  <c r="Q34" i="55" s="1"/>
  <c r="F43" i="55"/>
  <c r="B44" i="55"/>
  <c r="F44" i="55"/>
  <c r="C47" i="55"/>
  <c r="F47" i="55"/>
  <c r="B68" i="55"/>
  <c r="F68" i="55"/>
  <c r="C71" i="55"/>
  <c r="F71" i="55"/>
  <c r="G75" i="55"/>
  <c r="H75" i="55"/>
  <c r="F75" i="55" s="1"/>
  <c r="I75" i="55"/>
  <c r="J75" i="55"/>
  <c r="K75" i="55"/>
  <c r="L75" i="55"/>
  <c r="M75" i="55"/>
  <c r="N75" i="55"/>
  <c r="O75" i="55"/>
  <c r="P75" i="55"/>
  <c r="Q75" i="55"/>
  <c r="R75" i="55"/>
  <c r="F76" i="55"/>
  <c r="F77" i="55"/>
  <c r="F78" i="55"/>
  <c r="F79" i="55"/>
  <c r="M112" i="55"/>
  <c r="J112" i="55"/>
  <c r="N112" i="55"/>
  <c r="J105" i="55"/>
  <c r="N105" i="55"/>
  <c r="R105" i="55"/>
  <c r="L91" i="55"/>
  <c r="J11" i="55"/>
  <c r="G14" i="55"/>
  <c r="K10" i="55"/>
  <c r="R7" i="55"/>
  <c r="R9" i="55"/>
  <c r="I7" i="55"/>
  <c r="I9" i="55"/>
  <c r="F5" i="55"/>
  <c r="M11" i="55"/>
  <c r="K8" i="55"/>
  <c r="M35" i="55"/>
  <c r="G19" i="55"/>
  <c r="H135" i="55" l="1"/>
  <c r="F135" i="55"/>
  <c r="G149" i="55"/>
  <c r="F149" i="55" s="1"/>
  <c r="F142" i="55"/>
  <c r="G128" i="55"/>
  <c r="F128" i="55" s="1"/>
  <c r="F124" i="55"/>
  <c r="H6" i="55"/>
  <c r="H11" i="55" s="1"/>
  <c r="P14" i="55"/>
  <c r="P19" i="55" s="1"/>
  <c r="R19" i="55"/>
  <c r="K14" i="55"/>
  <c r="K19" i="55" s="1"/>
  <c r="N22" i="55"/>
  <c r="N27" i="55" s="1"/>
  <c r="Q22" i="55"/>
  <c r="Q27" i="55" s="1"/>
  <c r="K30" i="55"/>
  <c r="K35" i="55" s="1"/>
  <c r="N14" i="55"/>
  <c r="N19" i="55" s="1"/>
  <c r="L22" i="55"/>
  <c r="P11" i="55"/>
  <c r="L11" i="55"/>
  <c r="Q14" i="55"/>
  <c r="Q19" i="55" s="1"/>
  <c r="F100" i="55"/>
  <c r="F98" i="55"/>
  <c r="F99" i="55"/>
  <c r="F107" i="55"/>
  <c r="F108" i="55"/>
  <c r="F109" i="55"/>
  <c r="F114" i="55"/>
  <c r="F113" i="55"/>
  <c r="F106" i="55"/>
  <c r="F112" i="55"/>
  <c r="F123" i="55"/>
  <c r="F125" i="55"/>
  <c r="J121" i="55"/>
  <c r="N11" i="55"/>
  <c r="F21" i="55"/>
  <c r="F105" i="55"/>
  <c r="M19" i="55"/>
  <c r="L27" i="55"/>
  <c r="J15" i="55"/>
  <c r="J18" i="55"/>
  <c r="F18" i="55" s="1"/>
  <c r="M23" i="55"/>
  <c r="M24" i="55"/>
  <c r="G31" i="55"/>
  <c r="P31" i="55"/>
  <c r="G32" i="55"/>
  <c r="O32" i="55"/>
  <c r="N33" i="55"/>
  <c r="N34" i="55"/>
  <c r="K7" i="55"/>
  <c r="F7" i="55" s="1"/>
  <c r="I10" i="55"/>
  <c r="R10" i="55"/>
  <c r="R6" i="55" s="1"/>
  <c r="R11" i="55" s="1"/>
  <c r="N84" i="55"/>
  <c r="Q84" i="55"/>
  <c r="I84" i="55"/>
  <c r="J23" i="55"/>
  <c r="J22" i="55" s="1"/>
  <c r="J27" i="55" s="1"/>
  <c r="J24" i="55"/>
  <c r="M25" i="55"/>
  <c r="F25" i="55" s="1"/>
  <c r="M26" i="55"/>
  <c r="F26" i="55" s="1"/>
  <c r="N31" i="55"/>
  <c r="Q31" i="55"/>
  <c r="H32" i="55"/>
  <c r="L32" i="55"/>
  <c r="P32" i="55"/>
  <c r="G33" i="55"/>
  <c r="O33" i="55"/>
  <c r="G34" i="55"/>
  <c r="O34" i="55"/>
  <c r="H84" i="55"/>
  <c r="O84" i="55"/>
  <c r="R84" i="55"/>
  <c r="F87" i="55"/>
  <c r="M84" i="55"/>
  <c r="H31" i="55"/>
  <c r="O31" i="55"/>
  <c r="Q32" i="55"/>
  <c r="H33" i="55"/>
  <c r="L33" i="55"/>
  <c r="P33" i="55"/>
  <c r="H34" i="55"/>
  <c r="L34" i="55"/>
  <c r="P34" i="55"/>
  <c r="K9" i="55"/>
  <c r="F9" i="55" s="1"/>
  <c r="I8" i="55"/>
  <c r="L84" i="55"/>
  <c r="P84" i="55"/>
  <c r="K84" i="55"/>
  <c r="J16" i="55"/>
  <c r="F16" i="55" s="1"/>
  <c r="J17" i="55"/>
  <c r="F17" i="55" s="1"/>
  <c r="L31" i="55"/>
  <c r="N32" i="55"/>
  <c r="Q33" i="55"/>
  <c r="F24" i="55" l="1"/>
  <c r="F88" i="55"/>
  <c r="N30" i="55"/>
  <c r="N35" i="55" s="1"/>
  <c r="P30" i="55"/>
  <c r="P35" i="55" s="1"/>
  <c r="J84" i="55"/>
  <c r="L30" i="55"/>
  <c r="L35" i="55" s="1"/>
  <c r="O30" i="55"/>
  <c r="O35" i="55" s="1"/>
  <c r="F34" i="55"/>
  <c r="F31" i="55"/>
  <c r="G30" i="55"/>
  <c r="J14" i="55"/>
  <c r="F86" i="55"/>
  <c r="H30" i="55"/>
  <c r="H35" i="55" s="1"/>
  <c r="K6" i="55"/>
  <c r="K11" i="55" s="1"/>
  <c r="G84" i="55"/>
  <c r="F85" i="55"/>
  <c r="F10" i="55"/>
  <c r="F8" i="55"/>
  <c r="I6" i="55"/>
  <c r="F33" i="55"/>
  <c r="Q30" i="55"/>
  <c r="Q35" i="55" s="1"/>
  <c r="F23" i="55"/>
  <c r="F32" i="55"/>
  <c r="M22" i="55"/>
  <c r="M27" i="55" s="1"/>
  <c r="F27" i="55" s="1"/>
  <c r="F15" i="55"/>
  <c r="F84" i="55" l="1"/>
  <c r="I11" i="55"/>
  <c r="F11" i="55" s="1"/>
  <c r="F6" i="55"/>
  <c r="F14" i="55"/>
  <c r="J19" i="55"/>
  <c r="F19" i="55" s="1"/>
  <c r="F22" i="55"/>
  <c r="F30" i="55"/>
  <c r="G35" i="55"/>
  <c r="F35" i="55" s="1"/>
  <c r="F122" i="55" l="1"/>
  <c r="G121" i="55"/>
  <c r="F121" i="55" s="1"/>
</calcChain>
</file>

<file path=xl/sharedStrings.xml><?xml version="1.0" encoding="utf-8"?>
<sst xmlns="http://schemas.openxmlformats.org/spreadsheetml/2006/main" count="380" uniqueCount="37">
  <si>
    <t>январь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</si>
  <si>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</si>
  <si>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</si>
  <si>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</si>
  <si>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</si>
  <si>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</si>
  <si>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</si>
  <si>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</si>
  <si>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</si>
  <si>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ед.</t>
  </si>
  <si>
    <t>тн</t>
  </si>
  <si>
    <t>июнь</t>
  </si>
  <si>
    <t>декабрь</t>
  </si>
  <si>
    <t>Год</t>
  </si>
  <si>
    <t xml:space="preserve">февраль </t>
  </si>
  <si>
    <t xml:space="preserve">ед. изм. </t>
  </si>
  <si>
    <t xml:space="preserve">марка </t>
  </si>
  <si>
    <t>наим.</t>
  </si>
  <si>
    <t xml:space="preserve">Место работы </t>
  </si>
  <si>
    <t xml:space="preserve">Объем производства </t>
  </si>
  <si>
    <t>по программе</t>
  </si>
  <si>
    <t xml:space="preserve">распределено </t>
  </si>
  <si>
    <t xml:space="preserve">Остаток к распределению </t>
  </si>
  <si>
    <t>ZZZ</t>
  </si>
  <si>
    <t>DDD</t>
  </si>
  <si>
    <t>TTT</t>
  </si>
  <si>
    <t>WWW</t>
  </si>
  <si>
    <t>магазин</t>
  </si>
  <si>
    <t>киоск</t>
  </si>
  <si>
    <t>ангар</t>
  </si>
  <si>
    <t>бокс</t>
  </si>
  <si>
    <t>итого</t>
  </si>
  <si>
    <t>TTT + WWW</t>
  </si>
  <si>
    <t>Часы работы</t>
  </si>
  <si>
    <t>час.</t>
  </si>
  <si>
    <t>Объем работ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</si>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</sst>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7" formatCode="_-* #,##0.0_р_._-;\-* #,##0.0_р_._-;_-* &quot;-&quot;?_р_._-;_-@_-"/>
  </numFmts>
  <fonts count="8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008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E1E7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vertical="center"/>
    </xf>
    <xf numFmtId="41" fontId="1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41" fontId="0" fillId="3" borderId="2" xfId="0" applyNumberForma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5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1" fontId="0" fillId="4" borderId="1" xfId="0" applyNumberForma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1"/>
    </xf>
    <xf numFmtId="41" fontId="0" fillId="6" borderId="1" xfId="0" applyNumberFormat="1" applyFill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0" fillId="0" borderId="0" xfId="0" applyNumberFormat="1" applyBorder="1" applyAlignment="1">
      <alignment vertical="center"/>
    </xf>
    <xf numFmtId="41" fontId="0" fillId="6" borderId="0" xfId="0" applyNumberForma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0" fillId="7" borderId="1" xfId="0" applyNumberFormat="1" applyFill="1" applyBorder="1" applyAlignment="1">
      <alignment vertical="center"/>
    </xf>
  </cellXfs>
  <cellStyles count="10">
    <cellStyle name="Обычный" xfId="0" builtinId="0"/>
    <cellStyle name="Обычный 2" xfId="1"/>
    <cellStyle name="Обычный 23" xfId="2"/>
    <cellStyle name="Обычный 25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</cellStyles>
  <dxfs count="99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53"/>
  <sheetViews>
    <sheetView tabSelected="1" topLeftCell="A50" zoomScaleNormal="100" zoomScaleSheetLayoutView="100" workbookViewId="0">
      <selection activeCell="G74" sqref="G74"/>
    </sheetView>
  </sheetViews>
  <sheetFormatPr defaultRowHeight="12.75" outlineLevelRow="1" outlineLevelCol="1"/>
  <cols>
    <col min="1" max="1" width="10.7109375" style="6" customWidth="1"/>
    <col min="2" max="2" width="27.28515625" style="4" customWidth="1"/>
    <col min="3" max="3" width="11" style="5" customWidth="1" outlineLevel="1"/>
    <col min="4" max="4" width="20.7109375" style="5" customWidth="1" outlineLevel="1"/>
    <col min="5" max="5" width="11.42578125" style="5" customWidth="1"/>
    <col min="6" max="6" width="10.5703125" customWidth="1"/>
    <col min="7" max="7" width="9.28515625" customWidth="1"/>
    <col min="8" max="8" width="9.42578125" customWidth="1"/>
    <col min="9" max="18" width="10.85546875" bestFit="1" customWidth="1"/>
    <col min="19" max="19" width="29.42578125" customWidth="1"/>
    <col min="20" max="20" width="13.28515625" customWidth="1"/>
  </cols>
  <sheetData>
    <row r="1" spans="1:20" ht="15.75" customHeight="1">
      <c r="A1" s="8"/>
      <c r="B1" s="2"/>
    </row>
    <row r="2" spans="1:20" ht="21" customHeight="1"/>
    <row r="3" spans="1:20" ht="16.5" customHeight="1">
      <c r="A3" s="12"/>
      <c r="B3" s="12"/>
      <c r="C3" s="13"/>
      <c r="D3" s="13"/>
      <c r="E3" s="57" t="s">
        <v>15</v>
      </c>
      <c r="F3" s="14" t="s">
        <v>13</v>
      </c>
      <c r="G3" s="14" t="s">
        <v>0</v>
      </c>
      <c r="H3" s="14" t="s">
        <v>14</v>
      </c>
      <c r="I3" s="14" t="s">
        <v>1</v>
      </c>
      <c r="J3" s="14" t="s">
        <v>2</v>
      </c>
      <c r="K3" s="14" t="s">
        <v>3</v>
      </c>
      <c r="L3" s="14" t="s">
        <v>11</v>
      </c>
      <c r="M3" s="14" t="s">
        <v>4</v>
      </c>
      <c r="N3" s="14" t="s">
        <v>5</v>
      </c>
      <c r="O3" s="14" t="s">
        <v>6</v>
      </c>
      <c r="P3" s="14" t="s">
        <v>7</v>
      </c>
      <c r="Q3" s="14" t="s">
        <v>8</v>
      </c>
      <c r="R3" s="14" t="s">
        <v>12</v>
      </c>
      <c r="S3" s="1"/>
    </row>
    <row r="4" spans="1:20" s="9" customFormat="1" ht="16.5" customHeight="1">
      <c r="A4" s="15"/>
      <c r="B4" s="15" t="s">
        <v>28</v>
      </c>
      <c r="C4" s="16"/>
      <c r="D4" s="16"/>
      <c r="E4" s="5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s="2" customFormat="1" ht="16.5" customHeight="1">
      <c r="A5" s="18"/>
      <c r="B5" s="18" t="s">
        <v>20</v>
      </c>
      <c r="C5" s="19"/>
      <c r="D5" s="19"/>
      <c r="E5" s="14" t="s">
        <v>10</v>
      </c>
      <c r="F5" s="20">
        <f t="shared" ref="F5:F19" si="0">SUM(G5:R5)</f>
        <v>60</v>
      </c>
      <c r="G5" s="20">
        <f t="shared" ref="G5:R5" si="1">SUMIF(месторабот,$B$4,G$76:G$79)</f>
        <v>5</v>
      </c>
      <c r="H5" s="20">
        <f t="shared" si="1"/>
        <v>5</v>
      </c>
      <c r="I5" s="20">
        <f t="shared" si="1"/>
        <v>5</v>
      </c>
      <c r="J5" s="20">
        <f t="shared" si="1"/>
        <v>5</v>
      </c>
      <c r="K5" s="20">
        <f t="shared" si="1"/>
        <v>5</v>
      </c>
      <c r="L5" s="20">
        <f t="shared" si="1"/>
        <v>5</v>
      </c>
      <c r="M5" s="20">
        <f t="shared" si="1"/>
        <v>5</v>
      </c>
      <c r="N5" s="20">
        <f t="shared" si="1"/>
        <v>5</v>
      </c>
      <c r="O5" s="20">
        <f t="shared" si="1"/>
        <v>5</v>
      </c>
      <c r="P5" s="20">
        <f t="shared" si="1"/>
        <v>5</v>
      </c>
      <c r="Q5" s="20">
        <f t="shared" si="1"/>
        <v>5</v>
      </c>
      <c r="R5" s="20">
        <f t="shared" si="1"/>
        <v>5</v>
      </c>
    </row>
    <row r="6" spans="1:20" s="10" customFormat="1" ht="16.5" customHeight="1">
      <c r="A6" s="21"/>
      <c r="B6" s="21" t="s">
        <v>21</v>
      </c>
      <c r="C6" s="22"/>
      <c r="D6" s="22"/>
      <c r="E6" s="14" t="s">
        <v>10</v>
      </c>
      <c r="F6" s="23">
        <f t="shared" si="0"/>
        <v>40</v>
      </c>
      <c r="G6" s="23">
        <f>SUM(G7:G10)</f>
        <v>0</v>
      </c>
      <c r="H6" s="23">
        <f t="shared" ref="H6:R6" si="2">SUM(H7:H10)</f>
        <v>0</v>
      </c>
      <c r="I6" s="23">
        <f t="shared" si="2"/>
        <v>15</v>
      </c>
      <c r="J6" s="23">
        <f t="shared" si="2"/>
        <v>0</v>
      </c>
      <c r="K6" s="23">
        <f t="shared" si="2"/>
        <v>10</v>
      </c>
      <c r="L6" s="23">
        <f t="shared" si="2"/>
        <v>0</v>
      </c>
      <c r="M6" s="23">
        <f t="shared" si="2"/>
        <v>0</v>
      </c>
      <c r="N6" s="23">
        <f t="shared" si="2"/>
        <v>0</v>
      </c>
      <c r="O6" s="23">
        <f t="shared" si="2"/>
        <v>0</v>
      </c>
      <c r="P6" s="23">
        <f t="shared" si="2"/>
        <v>0</v>
      </c>
      <c r="Q6" s="23">
        <f t="shared" si="2"/>
        <v>0</v>
      </c>
      <c r="R6" s="23">
        <f t="shared" si="2"/>
        <v>15</v>
      </c>
    </row>
    <row r="7" spans="1:20" s="2" customFormat="1" ht="16.5" customHeight="1">
      <c r="A7" s="24"/>
      <c r="B7" s="24" t="s">
        <v>23</v>
      </c>
      <c r="C7" s="19"/>
      <c r="D7" s="19"/>
      <c r="E7" s="14" t="s">
        <v>10</v>
      </c>
      <c r="F7" s="20">
        <f t="shared" si="0"/>
        <v>4</v>
      </c>
      <c r="G7" s="44">
        <f>SUMIFS(G$41:G$72,G$40:G$71,LOOKUP(1,-$E$3:$E6,$B$3:$B6),$C$41:$C$72,$B7)</f>
        <v>0</v>
      </c>
      <c r="H7" s="44">
        <f>SUMIFS(H$41:H$72,H$40:H$71,LOOKUP(1,-$E$3:$E6,$B$3:$B6),$C$41:$C$72,$B7)</f>
        <v>0</v>
      </c>
      <c r="I7" s="44">
        <f>SUMIFS(I$41:I$72,I$40:I$71,LOOKUP(1,-$E$3:$E6,$B$3:$B6),$C$41:$C$72,$B7)</f>
        <v>1</v>
      </c>
      <c r="J7" s="44">
        <f>SUMIFS(J$41:J$72,J$40:J$71,LOOKUP(1,-$E$3:$E6,$B$3:$B6),$C$41:$C$72,$B7)</f>
        <v>0</v>
      </c>
      <c r="K7" s="44">
        <f>SUMIFS(K$41:K$72,K$40:K$71,LOOKUP(1,-$E$3:$E6,$B$3:$B6),$C$41:$C$72,$B7)</f>
        <v>2</v>
      </c>
      <c r="L7" s="44">
        <f>SUMIFS(L$41:L$72,L$40:L$71,LOOKUP(1,-$E$3:$E6,$B$3:$B6),$C$41:$C$72,$B7)</f>
        <v>0</v>
      </c>
      <c r="M7" s="44">
        <f>SUMIFS(M$41:M$72,M$40:M$71,LOOKUP(1,-$E$3:$E6,$B$3:$B6),$C$41:$C$72,$B7)</f>
        <v>0</v>
      </c>
      <c r="N7" s="44">
        <f>SUMIFS(N$41:N$72,N$40:N$71,LOOKUP(1,-$E$3:$E6,$B$3:$B6),$C$41:$C$72,$B7)</f>
        <v>0</v>
      </c>
      <c r="O7" s="44">
        <f>SUMIFS(O$41:O$72,O$40:O$71,LOOKUP(1,-$E$3:$E6,$B$3:$B6),$C$41:$C$72,$B7)</f>
        <v>0</v>
      </c>
      <c r="P7" s="44">
        <f>SUMIFS(P$41:P$72,P$40:P$71,LOOKUP(1,-$E$3:$E6,$B$3:$B6),$C$41:$C$72,$B7)</f>
        <v>0</v>
      </c>
      <c r="Q7" s="44">
        <f>SUMIFS(Q$41:Q$72,Q$40:Q$71,LOOKUP(1,-$E$3:$E6,$B$3:$B6),$C$41:$C$72,$B7)</f>
        <v>0</v>
      </c>
      <c r="R7" s="44">
        <f>SUMIFS(R$41:R$72,R$40:R$71,LOOKUP(1,-$E$3:$E6,$B$3:$B6),$C$41:$C$72,$B7)</f>
        <v>1</v>
      </c>
      <c r="S7" s="7"/>
      <c r="T7" s="10"/>
    </row>
    <row r="8" spans="1:20" s="2" customFormat="1" ht="16.5" customHeight="1">
      <c r="A8" s="24"/>
      <c r="B8" s="24" t="s">
        <v>25</v>
      </c>
      <c r="C8" s="19"/>
      <c r="D8" s="19"/>
      <c r="E8" s="14" t="s">
        <v>10</v>
      </c>
      <c r="F8" s="20">
        <f t="shared" si="0"/>
        <v>11</v>
      </c>
      <c r="G8" s="44">
        <f>SUMIFS(G$41:G$72,G$40:G$71,LOOKUP(1,-$E$3:$E7,$B$3:$B7),$C$41:$C$72,$B8)</f>
        <v>0</v>
      </c>
      <c r="H8" s="44">
        <f>SUMIFS(H$41:H$72,H$40:H$71,LOOKUP(1,-$E$3:$E7,$B$3:$B7),$C$41:$C$72,$B8)</f>
        <v>0</v>
      </c>
      <c r="I8" s="44">
        <f>SUMIFS(I$41:I$72,I$40:I$71,LOOKUP(1,-$E$3:$E7,$B$3:$B7),$C$41:$C$72,$B8)</f>
        <v>4</v>
      </c>
      <c r="J8" s="44">
        <f>SUMIFS(J$41:J$72,J$40:J$71,LOOKUP(1,-$E$3:$E7,$B$3:$B7),$C$41:$C$72,$B8)</f>
        <v>0</v>
      </c>
      <c r="K8" s="44">
        <f>SUMIFS(K$41:K$72,K$40:K$71,LOOKUP(1,-$E$3:$E7,$B$3:$B7),$C$41:$C$72,$B8)</f>
        <v>3</v>
      </c>
      <c r="L8" s="44">
        <f>SUMIFS(L$41:L$72,L$40:L$71,LOOKUP(1,-$E$3:$E7,$B$3:$B7),$C$41:$C$72,$B8)</f>
        <v>0</v>
      </c>
      <c r="M8" s="44">
        <f>SUMIFS(M$41:M$72,M$40:M$71,LOOKUP(1,-$E$3:$E7,$B$3:$B7),$C$41:$C$72,$B8)</f>
        <v>0</v>
      </c>
      <c r="N8" s="44">
        <f>SUMIFS(N$41:N$72,N$40:N$71,LOOKUP(1,-$E$3:$E7,$B$3:$B7),$C$41:$C$72,$B8)</f>
        <v>0</v>
      </c>
      <c r="O8" s="44">
        <f>SUMIFS(O$41:O$72,O$40:O$71,LOOKUP(1,-$E$3:$E7,$B$3:$B7),$C$41:$C$72,$B8)</f>
        <v>0</v>
      </c>
      <c r="P8" s="44">
        <f>SUMIFS(P$41:P$72,P$40:P$71,LOOKUP(1,-$E$3:$E7,$B$3:$B7),$C$41:$C$72,$B8)</f>
        <v>0</v>
      </c>
      <c r="Q8" s="44">
        <f>SUMIFS(Q$41:Q$72,Q$40:Q$71,LOOKUP(1,-$E$3:$E7,$B$3:$B7),$C$41:$C$72,$B8)</f>
        <v>0</v>
      </c>
      <c r="R8" s="44">
        <f>SUMIFS(R$41:R$72,R$40:R$71,LOOKUP(1,-$E$3:$E7,$B$3:$B7),$C$41:$C$72,$B8)</f>
        <v>4</v>
      </c>
    </row>
    <row r="9" spans="1:20" s="2" customFormat="1" ht="16.5" customHeight="1">
      <c r="A9" s="24"/>
      <c r="B9" s="24" t="s">
        <v>24</v>
      </c>
      <c r="C9" s="19"/>
      <c r="D9" s="19"/>
      <c r="E9" s="14" t="s">
        <v>10</v>
      </c>
      <c r="F9" s="20">
        <f t="shared" si="0"/>
        <v>20</v>
      </c>
      <c r="G9" s="44">
        <f>SUMIFS(G$41:G$72,G$40:G$71,LOOKUP(1,-$E$3:$E8,$B$3:$B8),$C$41:$C$72,$B9)</f>
        <v>0</v>
      </c>
      <c r="H9" s="44">
        <f>SUMIFS(H$41:H$72,H$40:H$71,LOOKUP(1,-$E$3:$E8,$B$3:$B8),$C$41:$C$72,$B9)</f>
        <v>0</v>
      </c>
      <c r="I9" s="44">
        <f>SUMIFS(I$41:I$72,I$40:I$71,LOOKUP(1,-$E$3:$E8,$B$3:$B8),$C$41:$C$72,$B9)</f>
        <v>8</v>
      </c>
      <c r="J9" s="44">
        <f>SUMIFS(J$41:J$72,J$40:J$71,LOOKUP(1,-$E$3:$E8,$B$3:$B8),$C$41:$C$72,$B9)</f>
        <v>0</v>
      </c>
      <c r="K9" s="44">
        <f>SUMIFS(K$41:K$72,K$40:K$71,LOOKUP(1,-$E$3:$E8,$B$3:$B8),$C$41:$C$72,$B9)</f>
        <v>4</v>
      </c>
      <c r="L9" s="44">
        <f>SUMIFS(L$41:L$72,L$40:L$71,LOOKUP(1,-$E$3:$E8,$B$3:$B8),$C$41:$C$72,$B9)</f>
        <v>0</v>
      </c>
      <c r="M9" s="44">
        <f>SUMIFS(M$41:M$72,M$40:M$71,LOOKUP(1,-$E$3:$E8,$B$3:$B8),$C$41:$C$72,$B9)</f>
        <v>0</v>
      </c>
      <c r="N9" s="44">
        <f>SUMIFS(N$41:N$72,N$40:N$71,LOOKUP(1,-$E$3:$E8,$B$3:$B8),$C$41:$C$72,$B9)</f>
        <v>0</v>
      </c>
      <c r="O9" s="44">
        <f>SUMIFS(O$41:O$72,O$40:O$71,LOOKUP(1,-$E$3:$E8,$B$3:$B8),$C$41:$C$72,$B9)</f>
        <v>0</v>
      </c>
      <c r="P9" s="44">
        <f>SUMIFS(P$41:P$72,P$40:P$71,LOOKUP(1,-$E$3:$E8,$B$3:$B8),$C$41:$C$72,$B9)</f>
        <v>0</v>
      </c>
      <c r="Q9" s="44">
        <f>SUMIFS(Q$41:Q$72,Q$40:Q$71,LOOKUP(1,-$E$3:$E8,$B$3:$B8),$C$41:$C$72,$B9)</f>
        <v>0</v>
      </c>
      <c r="R9" s="44">
        <f>SUMIFS(R$41:R$72,R$40:R$71,LOOKUP(1,-$E$3:$E8,$B$3:$B8),$C$41:$C$72,$B9)</f>
        <v>8</v>
      </c>
    </row>
    <row r="10" spans="1:20" s="2" customFormat="1" ht="16.5" customHeight="1">
      <c r="A10" s="24"/>
      <c r="B10" s="45" t="s">
        <v>26</v>
      </c>
      <c r="C10" s="19"/>
      <c r="D10" s="19"/>
      <c r="E10" s="14" t="s">
        <v>10</v>
      </c>
      <c r="F10" s="20">
        <f t="shared" si="0"/>
        <v>5</v>
      </c>
      <c r="G10" s="44">
        <f>SUMIFS(G$41:G$72,G$40:G$71,LOOKUP(1,-$E$3:$E9,$B$3:$B9),$C$41:$C$72,$B10)</f>
        <v>0</v>
      </c>
      <c r="H10" s="44">
        <f>SUMIFS(H$41:H$72,H$40:H$71,LOOKUP(1,-$E$3:$E9,$B$3:$B9),$C$41:$C$72,$B10)</f>
        <v>0</v>
      </c>
      <c r="I10" s="44">
        <f>SUMIFS(I$41:I$72,I$40:I$71,LOOKUP(1,-$E$3:$E9,$B$3:$B9),$C$41:$C$72,$B10)</f>
        <v>2</v>
      </c>
      <c r="J10" s="44">
        <f>SUMIFS(J$41:J$72,J$40:J$71,LOOKUP(1,-$E$3:$E9,$B$3:$B9),$C$41:$C$72,$B10)</f>
        <v>0</v>
      </c>
      <c r="K10" s="44">
        <f>SUMIFS(K$41:K$72,K$40:K$71,LOOKUP(1,-$E$3:$E9,$B$3:$B9),$C$41:$C$72,$B10)</f>
        <v>1</v>
      </c>
      <c r="L10" s="44">
        <f>SUMIFS(L$41:L$72,L$40:L$71,LOOKUP(1,-$E$3:$E9,$B$3:$B9),$C$41:$C$72,$B10)</f>
        <v>0</v>
      </c>
      <c r="M10" s="44">
        <f>SUMIFS(M$41:M$72,M$40:M$71,LOOKUP(1,-$E$3:$E9,$B$3:$B9),$C$41:$C$72,$B10)</f>
        <v>0</v>
      </c>
      <c r="N10" s="44">
        <f>SUMIFS(N$41:N$72,N$40:N$71,LOOKUP(1,-$E$3:$E9,$B$3:$B9),$C$41:$C$72,$B10)</f>
        <v>0</v>
      </c>
      <c r="O10" s="44">
        <f>SUMIFS(O$41:O$72,O$40:O$71,LOOKUP(1,-$E$3:$E9,$B$3:$B9),$C$41:$C$72,$B10)</f>
        <v>0</v>
      </c>
      <c r="P10" s="44">
        <f>SUMIFS(P$41:P$72,P$40:P$71,LOOKUP(1,-$E$3:$E9,$B$3:$B9),$C$41:$C$72,$B10)</f>
        <v>0</v>
      </c>
      <c r="Q10" s="44">
        <f>SUMIFS(Q$41:Q$72,Q$40:Q$71,LOOKUP(1,-$E$3:$E9,$B$3:$B9),$C$41:$C$72,$B10)</f>
        <v>0</v>
      </c>
      <c r="R10" s="44">
        <f>SUMIFS(R$41:R$72,R$40:R$71,LOOKUP(1,-$E$3:$E9,$B$3:$B9),$C$41:$C$72,$B10)</f>
        <v>2</v>
      </c>
    </row>
    <row r="11" spans="1:20" s="11" customFormat="1" ht="16.5" customHeight="1">
      <c r="A11" s="25"/>
      <c r="B11" s="25" t="s">
        <v>22</v>
      </c>
      <c r="C11" s="26"/>
      <c r="D11" s="26"/>
      <c r="E11" s="14" t="s">
        <v>10</v>
      </c>
      <c r="F11" s="27">
        <f>SUM(G11:R11)</f>
        <v>20</v>
      </c>
      <c r="G11" s="27">
        <f>G5-G6</f>
        <v>5</v>
      </c>
      <c r="H11" s="27">
        <f t="shared" ref="H11:R11" si="3">H5-H6</f>
        <v>5</v>
      </c>
      <c r="I11" s="27">
        <f t="shared" si="3"/>
        <v>-10</v>
      </c>
      <c r="J11" s="27">
        <f t="shared" si="3"/>
        <v>5</v>
      </c>
      <c r="K11" s="27">
        <f t="shared" si="3"/>
        <v>-5</v>
      </c>
      <c r="L11" s="27">
        <f t="shared" si="3"/>
        <v>5</v>
      </c>
      <c r="M11" s="27">
        <f t="shared" si="3"/>
        <v>5</v>
      </c>
      <c r="N11" s="27">
        <f t="shared" si="3"/>
        <v>5</v>
      </c>
      <c r="O11" s="27">
        <f t="shared" si="3"/>
        <v>5</v>
      </c>
      <c r="P11" s="27">
        <f t="shared" si="3"/>
        <v>5</v>
      </c>
      <c r="Q11" s="27">
        <f t="shared" si="3"/>
        <v>5</v>
      </c>
      <c r="R11" s="27">
        <f t="shared" si="3"/>
        <v>-10</v>
      </c>
    </row>
    <row r="12" spans="1:20" s="9" customFormat="1" ht="16.5" customHeight="1">
      <c r="A12" s="15"/>
      <c r="B12" s="15" t="s">
        <v>29</v>
      </c>
      <c r="C12" s="16"/>
      <c r="D12" s="16"/>
      <c r="E12" s="1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0" s="2" customFormat="1" ht="16.5" customHeight="1">
      <c r="A13" s="18"/>
      <c r="B13" s="18" t="s">
        <v>20</v>
      </c>
      <c r="C13" s="19"/>
      <c r="D13" s="19"/>
      <c r="E13" s="14" t="s">
        <v>10</v>
      </c>
      <c r="F13" s="20">
        <f t="shared" ref="F13:F18" si="4">SUM(G13:R13)</f>
        <v>240</v>
      </c>
      <c r="G13" s="20">
        <f t="shared" ref="G13:R13" si="5">SUMIF(месторабот,$B$12,G$76:G$79)</f>
        <v>20</v>
      </c>
      <c r="H13" s="20">
        <f t="shared" si="5"/>
        <v>20</v>
      </c>
      <c r="I13" s="20">
        <f t="shared" si="5"/>
        <v>20</v>
      </c>
      <c r="J13" s="20">
        <f t="shared" si="5"/>
        <v>20</v>
      </c>
      <c r="K13" s="20">
        <f t="shared" si="5"/>
        <v>20</v>
      </c>
      <c r="L13" s="20">
        <f t="shared" si="5"/>
        <v>20</v>
      </c>
      <c r="M13" s="20">
        <f t="shared" si="5"/>
        <v>20</v>
      </c>
      <c r="N13" s="20">
        <f t="shared" si="5"/>
        <v>20</v>
      </c>
      <c r="O13" s="20">
        <f t="shared" si="5"/>
        <v>20</v>
      </c>
      <c r="P13" s="20">
        <f t="shared" si="5"/>
        <v>20</v>
      </c>
      <c r="Q13" s="20">
        <f t="shared" si="5"/>
        <v>20</v>
      </c>
      <c r="R13" s="20">
        <f t="shared" si="5"/>
        <v>20</v>
      </c>
    </row>
    <row r="14" spans="1:20" s="10" customFormat="1" ht="16.5" customHeight="1">
      <c r="A14" s="21"/>
      <c r="B14" s="21" t="s">
        <v>21</v>
      </c>
      <c r="C14" s="22"/>
      <c r="D14" s="22"/>
      <c r="E14" s="14" t="s">
        <v>10</v>
      </c>
      <c r="F14" s="23">
        <f t="shared" si="4"/>
        <v>60</v>
      </c>
      <c r="G14" s="23">
        <f>SUM(G15:G18)</f>
        <v>0</v>
      </c>
      <c r="H14" s="23">
        <f t="shared" ref="H14:R14" si="6">SUM(H15:H18)</f>
        <v>0</v>
      </c>
      <c r="I14" s="23">
        <f t="shared" si="6"/>
        <v>0</v>
      </c>
      <c r="J14" s="23">
        <f t="shared" si="6"/>
        <v>60</v>
      </c>
      <c r="K14" s="23">
        <f t="shared" si="6"/>
        <v>0</v>
      </c>
      <c r="L14" s="23">
        <f t="shared" si="6"/>
        <v>0</v>
      </c>
      <c r="M14" s="23">
        <f t="shared" si="6"/>
        <v>0</v>
      </c>
      <c r="N14" s="23">
        <f t="shared" si="6"/>
        <v>0</v>
      </c>
      <c r="O14" s="23">
        <f t="shared" si="6"/>
        <v>0</v>
      </c>
      <c r="P14" s="23">
        <f t="shared" si="6"/>
        <v>0</v>
      </c>
      <c r="Q14" s="23">
        <f t="shared" si="6"/>
        <v>0</v>
      </c>
      <c r="R14" s="23">
        <f t="shared" si="6"/>
        <v>0</v>
      </c>
    </row>
    <row r="15" spans="1:20" s="2" customFormat="1" ht="16.5" customHeight="1">
      <c r="A15" s="24"/>
      <c r="B15" s="24" t="s">
        <v>23</v>
      </c>
      <c r="C15" s="19"/>
      <c r="D15" s="19"/>
      <c r="E15" s="14" t="s">
        <v>10</v>
      </c>
      <c r="F15" s="20">
        <f t="shared" si="4"/>
        <v>5</v>
      </c>
      <c r="G15" s="44">
        <f>SUMIFS(G$41:G$72,G$40:G$71,LOOKUP(1,-$E$3:$E14,$B$3:$B14),$C$41:$C$72,$B15)</f>
        <v>0</v>
      </c>
      <c r="H15" s="44">
        <f>SUMIFS(H$41:H$72,H$40:H$71,LOOKUP(1,-$E$3:$E14,$B$3:$B14),$C$41:$C$72,$B15)</f>
        <v>0</v>
      </c>
      <c r="I15" s="44">
        <f>SUMIFS(I$41:I$72,I$40:I$71,LOOKUP(1,-$E$3:$E14,$B$3:$B14),$C$41:$C$72,$B15)</f>
        <v>0</v>
      </c>
      <c r="J15" s="44">
        <f>SUMIFS(J$41:J$72,J$40:J$71,LOOKUP(1,-$E$3:$E14,$B$3:$B14),$C$41:$C$72,$B15)</f>
        <v>5</v>
      </c>
      <c r="K15" s="44">
        <f>SUMIFS(K$41:K$72,K$40:K$71,LOOKUP(1,-$E$3:$E14,$B$3:$B14),$C$41:$C$72,$B15)</f>
        <v>0</v>
      </c>
      <c r="L15" s="44">
        <f>SUMIFS(L$41:L$72,L$40:L$71,LOOKUP(1,-$E$3:$E14,$B$3:$B14),$C$41:$C$72,$B15)</f>
        <v>0</v>
      </c>
      <c r="M15" s="44">
        <f>SUMIFS(M$41:M$72,M$40:M$71,LOOKUP(1,-$E$3:$E14,$B$3:$B14),$C$41:$C$72,$B15)</f>
        <v>0</v>
      </c>
      <c r="N15" s="44">
        <f>SUMIFS(N$41:N$72,N$40:N$71,LOOKUP(1,-$E$3:$E14,$B$3:$B14),$C$41:$C$72,$B15)</f>
        <v>0</v>
      </c>
      <c r="O15" s="44">
        <f>SUMIFS(O$41:O$72,O$40:O$71,LOOKUP(1,-$E$3:$E14,$B$3:$B14),$C$41:$C$72,$B15)</f>
        <v>0</v>
      </c>
      <c r="P15" s="44">
        <f>SUMIFS(P$41:P$72,P$40:P$71,LOOKUP(1,-$E$3:$E14,$B$3:$B14),$C$41:$C$72,$B15)</f>
        <v>0</v>
      </c>
      <c r="Q15" s="44">
        <f>SUMIFS(Q$41:Q$72,Q$40:Q$71,LOOKUP(1,-$E$3:$E14,$B$3:$B14),$C$41:$C$72,$B15)</f>
        <v>0</v>
      </c>
      <c r="R15" s="44">
        <f>SUMIFS(R$41:R$72,R$40:R$71,LOOKUP(1,-$E$3:$E14,$B$3:$B14),$C$41:$C$72,$B15)</f>
        <v>0</v>
      </c>
      <c r="S15" s="7"/>
      <c r="T15" s="10"/>
    </row>
    <row r="16" spans="1:20" s="2" customFormat="1" ht="16.5" customHeight="1">
      <c r="A16" s="24"/>
      <c r="B16" s="24" t="s">
        <v>24</v>
      </c>
      <c r="C16" s="19"/>
      <c r="D16" s="19"/>
      <c r="E16" s="14" t="s">
        <v>10</v>
      </c>
      <c r="F16" s="20">
        <f t="shared" si="4"/>
        <v>30</v>
      </c>
      <c r="G16" s="44">
        <f>SUMIFS(G$41:G$72,G$40:G$71,LOOKUP(1,-$E$3:$E15,$B$3:$B15),$C$41:$C$72,$B16)</f>
        <v>0</v>
      </c>
      <c r="H16" s="44">
        <f>SUMIFS(H$41:H$72,H$40:H$71,LOOKUP(1,-$E$3:$E15,$B$3:$B15),$C$41:$C$72,$B16)</f>
        <v>0</v>
      </c>
      <c r="I16" s="44">
        <f>SUMIFS(I$41:I$72,I$40:I$71,LOOKUP(1,-$E$3:$E15,$B$3:$B15),$C$41:$C$72,$B16)</f>
        <v>0</v>
      </c>
      <c r="J16" s="44">
        <f>SUMIFS(J$41:J$72,J$40:J$71,LOOKUP(1,-$E$3:$E15,$B$3:$B15),$C$41:$C$72,$B16)</f>
        <v>30</v>
      </c>
      <c r="K16" s="44">
        <f>SUMIFS(K$41:K$72,K$40:K$71,LOOKUP(1,-$E$3:$E15,$B$3:$B15),$C$41:$C$72,$B16)</f>
        <v>0</v>
      </c>
      <c r="L16" s="44">
        <f>SUMIFS(L$41:L$72,L$40:L$71,LOOKUP(1,-$E$3:$E15,$B$3:$B15),$C$41:$C$72,$B16)</f>
        <v>0</v>
      </c>
      <c r="M16" s="44">
        <f>SUMIFS(M$41:M$72,M$40:M$71,LOOKUP(1,-$E$3:$E15,$B$3:$B15),$C$41:$C$72,$B16)</f>
        <v>0</v>
      </c>
      <c r="N16" s="44">
        <f>SUMIFS(N$41:N$72,N$40:N$71,LOOKUP(1,-$E$3:$E15,$B$3:$B15),$C$41:$C$72,$B16)</f>
        <v>0</v>
      </c>
      <c r="O16" s="44">
        <f>SUMIFS(O$41:O$72,O$40:O$71,LOOKUP(1,-$E$3:$E15,$B$3:$B15),$C$41:$C$72,$B16)</f>
        <v>0</v>
      </c>
      <c r="P16" s="44">
        <f>SUMIFS(P$41:P$72,P$40:P$71,LOOKUP(1,-$E$3:$E15,$B$3:$B15),$C$41:$C$72,$B16)</f>
        <v>0</v>
      </c>
      <c r="Q16" s="44">
        <f>SUMIFS(Q$41:Q$72,Q$40:Q$71,LOOKUP(1,-$E$3:$E15,$B$3:$B15),$C$41:$C$72,$B16)</f>
        <v>0</v>
      </c>
      <c r="R16" s="44">
        <f>SUMIFS(R$41:R$72,R$40:R$71,LOOKUP(1,-$E$3:$E15,$B$3:$B15),$C$41:$C$72,$B16)</f>
        <v>0</v>
      </c>
    </row>
    <row r="17" spans="1:20" s="2" customFormat="1" ht="16.5" customHeight="1">
      <c r="A17" s="24"/>
      <c r="B17" s="24" t="s">
        <v>25</v>
      </c>
      <c r="C17" s="19"/>
      <c r="D17" s="19"/>
      <c r="E17" s="14" t="s">
        <v>10</v>
      </c>
      <c r="F17" s="20">
        <f t="shared" si="4"/>
        <v>15</v>
      </c>
      <c r="G17" s="44">
        <f>SUMIFS(G$41:G$72,G$40:G$71,LOOKUP(1,-$E$3:$E16,$B$3:$B16),$C$41:$C$72,$B17)</f>
        <v>0</v>
      </c>
      <c r="H17" s="44">
        <f>SUMIFS(H$41:H$72,H$40:H$71,LOOKUP(1,-$E$3:$E16,$B$3:$B16),$C$41:$C$72,$B17)</f>
        <v>0</v>
      </c>
      <c r="I17" s="44">
        <f>SUMIFS(I$41:I$72,I$40:I$71,LOOKUP(1,-$E$3:$E16,$B$3:$B16),$C$41:$C$72,$B17)</f>
        <v>0</v>
      </c>
      <c r="J17" s="44">
        <f>SUMIFS(J$41:J$72,J$40:J$71,LOOKUP(1,-$E$3:$E16,$B$3:$B16),$C$41:$C$72,$B17)</f>
        <v>15</v>
      </c>
      <c r="K17" s="44">
        <f>SUMIFS(K$41:K$72,K$40:K$71,LOOKUP(1,-$E$3:$E16,$B$3:$B16),$C$41:$C$72,$B17)</f>
        <v>0</v>
      </c>
      <c r="L17" s="44">
        <f>SUMIFS(L$41:L$72,L$40:L$71,LOOKUP(1,-$E$3:$E16,$B$3:$B16),$C$41:$C$72,$B17)</f>
        <v>0</v>
      </c>
      <c r="M17" s="44">
        <f>SUMIFS(M$41:M$72,M$40:M$71,LOOKUP(1,-$E$3:$E16,$B$3:$B16),$C$41:$C$72,$B17)</f>
        <v>0</v>
      </c>
      <c r="N17" s="44">
        <f>SUMIFS(N$41:N$72,N$40:N$71,LOOKUP(1,-$E$3:$E16,$B$3:$B16),$C$41:$C$72,$B17)</f>
        <v>0</v>
      </c>
      <c r="O17" s="44">
        <f>SUMIFS(O$41:O$72,O$40:O$71,LOOKUP(1,-$E$3:$E16,$B$3:$B16),$C$41:$C$72,$B17)</f>
        <v>0</v>
      </c>
      <c r="P17" s="44">
        <f>SUMIFS(P$41:P$72,P$40:P$71,LOOKUP(1,-$E$3:$E16,$B$3:$B16),$C$41:$C$72,$B17)</f>
        <v>0</v>
      </c>
      <c r="Q17" s="44">
        <f>SUMIFS(Q$41:Q$72,Q$40:Q$71,LOOKUP(1,-$E$3:$E16,$B$3:$B16),$C$41:$C$72,$B17)</f>
        <v>0</v>
      </c>
      <c r="R17" s="44">
        <f>SUMIFS(R$41:R$72,R$40:R$71,LOOKUP(1,-$E$3:$E16,$B$3:$B16),$C$41:$C$72,$B17)</f>
        <v>0</v>
      </c>
    </row>
    <row r="18" spans="1:20" s="2" customFormat="1" ht="16.5" customHeight="1">
      <c r="A18" s="24"/>
      <c r="B18" s="24" t="s">
        <v>26</v>
      </c>
      <c r="C18" s="19"/>
      <c r="D18" s="19"/>
      <c r="E18" s="14" t="s">
        <v>10</v>
      </c>
      <c r="F18" s="20">
        <f t="shared" si="4"/>
        <v>10</v>
      </c>
      <c r="G18" s="44">
        <f>SUMIFS(G$41:G$72,G$40:G$71,LOOKUP(1,-$E$3:$E17,$B$3:$B17),$C$41:$C$72,$B18)</f>
        <v>0</v>
      </c>
      <c r="H18" s="44">
        <f>SUMIFS(H$41:H$72,H$40:H$71,LOOKUP(1,-$E$3:$E17,$B$3:$B17),$C$41:$C$72,$B18)</f>
        <v>0</v>
      </c>
      <c r="I18" s="44">
        <f>SUMIFS(I$41:I$72,I$40:I$71,LOOKUP(1,-$E$3:$E17,$B$3:$B17),$C$41:$C$72,$B18)</f>
        <v>0</v>
      </c>
      <c r="J18" s="44">
        <f>SUMIFS(J$41:J$72,J$40:J$71,LOOKUP(1,-$E$3:$E17,$B$3:$B17),$C$41:$C$72,$B18)</f>
        <v>10</v>
      </c>
      <c r="K18" s="44">
        <f>SUMIFS(K$41:K$72,K$40:K$71,LOOKUP(1,-$E$3:$E17,$B$3:$B17),$C$41:$C$72,$B18)</f>
        <v>0</v>
      </c>
      <c r="L18" s="44">
        <f>SUMIFS(L$41:L$72,L$40:L$71,LOOKUP(1,-$E$3:$E17,$B$3:$B17),$C$41:$C$72,$B18)</f>
        <v>0</v>
      </c>
      <c r="M18" s="44">
        <f>SUMIFS(M$41:M$72,M$40:M$71,LOOKUP(1,-$E$3:$E17,$B$3:$B17),$C$41:$C$72,$B18)</f>
        <v>0</v>
      </c>
      <c r="N18" s="44">
        <f>SUMIFS(N$41:N$72,N$40:N$71,LOOKUP(1,-$E$3:$E17,$B$3:$B17),$C$41:$C$72,$B18)</f>
        <v>0</v>
      </c>
      <c r="O18" s="44">
        <f>SUMIFS(O$41:O$72,O$40:O$71,LOOKUP(1,-$E$3:$E17,$B$3:$B17),$C$41:$C$72,$B18)</f>
        <v>0</v>
      </c>
      <c r="P18" s="44">
        <f>SUMIFS(P$41:P$72,P$40:P$71,LOOKUP(1,-$E$3:$E17,$B$3:$B17),$C$41:$C$72,$B18)</f>
        <v>0</v>
      </c>
      <c r="Q18" s="44">
        <f>SUMIFS(Q$41:Q$72,Q$40:Q$71,LOOKUP(1,-$E$3:$E17,$B$3:$B17),$C$41:$C$72,$B18)</f>
        <v>0</v>
      </c>
      <c r="R18" s="44">
        <f>SUMIFS(R$41:R$72,R$40:R$71,LOOKUP(1,-$E$3:$E17,$B$3:$B17),$C$41:$C$72,$B18)</f>
        <v>0</v>
      </c>
    </row>
    <row r="19" spans="1:20" s="11" customFormat="1" ht="16.5" customHeight="1">
      <c r="A19" s="25"/>
      <c r="B19" s="25" t="s">
        <v>22</v>
      </c>
      <c r="C19" s="26"/>
      <c r="D19" s="26"/>
      <c r="E19" s="14" t="s">
        <v>10</v>
      </c>
      <c r="F19" s="27">
        <f t="shared" si="0"/>
        <v>180</v>
      </c>
      <c r="G19" s="27">
        <f>G13-G14</f>
        <v>20</v>
      </c>
      <c r="H19" s="27">
        <f t="shared" ref="H19:R19" si="7">H13-H14</f>
        <v>20</v>
      </c>
      <c r="I19" s="27">
        <f t="shared" si="7"/>
        <v>20</v>
      </c>
      <c r="J19" s="27">
        <f t="shared" si="7"/>
        <v>-40</v>
      </c>
      <c r="K19" s="27">
        <f t="shared" si="7"/>
        <v>20</v>
      </c>
      <c r="L19" s="27">
        <f t="shared" si="7"/>
        <v>20</v>
      </c>
      <c r="M19" s="27">
        <f t="shared" si="7"/>
        <v>20</v>
      </c>
      <c r="N19" s="27">
        <f t="shared" si="7"/>
        <v>20</v>
      </c>
      <c r="O19" s="27">
        <f t="shared" si="7"/>
        <v>20</v>
      </c>
      <c r="P19" s="27">
        <f t="shared" si="7"/>
        <v>20</v>
      </c>
      <c r="Q19" s="27">
        <f t="shared" si="7"/>
        <v>20</v>
      </c>
      <c r="R19" s="27">
        <f t="shared" si="7"/>
        <v>20</v>
      </c>
    </row>
    <row r="20" spans="1:20" s="9" customFormat="1" ht="16.5" customHeight="1">
      <c r="A20" s="15"/>
      <c r="B20" s="15" t="s">
        <v>30</v>
      </c>
      <c r="C20" s="16"/>
      <c r="D20" s="16"/>
      <c r="E20" s="1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0" s="2" customFormat="1" ht="16.5" customHeight="1">
      <c r="A21" s="18"/>
      <c r="B21" s="18" t="s">
        <v>20</v>
      </c>
      <c r="C21" s="19"/>
      <c r="D21" s="19"/>
      <c r="E21" s="14" t="s">
        <v>10</v>
      </c>
      <c r="F21" s="20">
        <f t="shared" ref="F21:F27" si="8">SUM(G21:R21)</f>
        <v>240</v>
      </c>
      <c r="G21" s="20">
        <f t="shared" ref="G21:R21" si="9">SUMIF(месторабот,$B$12,G$76:G$79)</f>
        <v>20</v>
      </c>
      <c r="H21" s="20">
        <f t="shared" si="9"/>
        <v>20</v>
      </c>
      <c r="I21" s="20">
        <f t="shared" si="9"/>
        <v>20</v>
      </c>
      <c r="J21" s="20">
        <f t="shared" si="9"/>
        <v>20</v>
      </c>
      <c r="K21" s="20">
        <f t="shared" si="9"/>
        <v>20</v>
      </c>
      <c r="L21" s="20">
        <f t="shared" si="9"/>
        <v>20</v>
      </c>
      <c r="M21" s="20">
        <f t="shared" si="9"/>
        <v>20</v>
      </c>
      <c r="N21" s="20">
        <f t="shared" si="9"/>
        <v>20</v>
      </c>
      <c r="O21" s="20">
        <f t="shared" si="9"/>
        <v>20</v>
      </c>
      <c r="P21" s="20">
        <f t="shared" si="9"/>
        <v>20</v>
      </c>
      <c r="Q21" s="20">
        <f t="shared" si="9"/>
        <v>20</v>
      </c>
      <c r="R21" s="20">
        <f t="shared" si="9"/>
        <v>20</v>
      </c>
    </row>
    <row r="22" spans="1:20" s="10" customFormat="1" ht="16.5" customHeight="1">
      <c r="A22" s="21"/>
      <c r="B22" s="21" t="s">
        <v>21</v>
      </c>
      <c r="C22" s="22"/>
      <c r="D22" s="22"/>
      <c r="E22" s="14" t="s">
        <v>10</v>
      </c>
      <c r="F22" s="23">
        <f t="shared" si="8"/>
        <v>115</v>
      </c>
      <c r="G22" s="23">
        <f>SUM(G23:G26)</f>
        <v>0</v>
      </c>
      <c r="H22" s="23">
        <f t="shared" ref="H22:R22" si="10">SUM(H23:H26)</f>
        <v>0</v>
      </c>
      <c r="I22" s="23">
        <f t="shared" si="10"/>
        <v>0</v>
      </c>
      <c r="J22" s="23">
        <f t="shared" si="10"/>
        <v>10</v>
      </c>
      <c r="K22" s="23">
        <f t="shared" si="10"/>
        <v>0</v>
      </c>
      <c r="L22" s="23">
        <f t="shared" si="10"/>
        <v>0</v>
      </c>
      <c r="M22" s="23">
        <f t="shared" si="10"/>
        <v>105</v>
      </c>
      <c r="N22" s="23">
        <f t="shared" si="10"/>
        <v>0</v>
      </c>
      <c r="O22" s="23">
        <f t="shared" si="10"/>
        <v>0</v>
      </c>
      <c r="P22" s="23">
        <f t="shared" si="10"/>
        <v>0</v>
      </c>
      <c r="Q22" s="23">
        <f t="shared" si="10"/>
        <v>0</v>
      </c>
      <c r="R22" s="23">
        <f t="shared" si="10"/>
        <v>0</v>
      </c>
    </row>
    <row r="23" spans="1:20" s="2" customFormat="1" ht="16.5" customHeight="1">
      <c r="A23" s="24"/>
      <c r="B23" s="24" t="s">
        <v>23</v>
      </c>
      <c r="C23" s="19"/>
      <c r="D23" s="19"/>
      <c r="E23" s="14" t="s">
        <v>10</v>
      </c>
      <c r="F23" s="20">
        <f t="shared" si="8"/>
        <v>10</v>
      </c>
      <c r="G23" s="44">
        <f>SUMIFS(G$41:G$72,G$40:G$71,LOOKUP(1,-$E$3:$E22,$B$3:$B22),$C$41:$C$72,$B23)</f>
        <v>0</v>
      </c>
      <c r="H23" s="44">
        <f>SUMIFS(H$41:H$72,H$40:H$71,LOOKUP(1,-$E$3:$E22,$B$3:$B22),$C$41:$C$72,$B23)</f>
        <v>0</v>
      </c>
      <c r="I23" s="44">
        <f>SUMIFS(I$41:I$72,I$40:I$71,LOOKUP(1,-$E$3:$E22,$B$3:$B22),$C$41:$C$72,$B23)</f>
        <v>0</v>
      </c>
      <c r="J23" s="44">
        <f>SUMIFS(J$41:J$72,J$40:J$71,LOOKUP(1,-$E$3:$E22,$B$3:$B22),$C$41:$C$72,$B23)</f>
        <v>0</v>
      </c>
      <c r="K23" s="44">
        <f>SUMIFS(K$41:K$72,K$40:K$71,LOOKUP(1,-$E$3:$E22,$B$3:$B22),$C$41:$C$72,$B23)</f>
        <v>0</v>
      </c>
      <c r="L23" s="44">
        <f>SUMIFS(L$41:L$72,L$40:L$71,LOOKUP(1,-$E$3:$E22,$B$3:$B22),$C$41:$C$72,$B23)</f>
        <v>0</v>
      </c>
      <c r="M23" s="44">
        <f>SUMIFS(M$41:M$72,M$40:M$71,LOOKUP(1,-$E$3:$E22,$B$3:$B22),$C$41:$C$72,$B23)</f>
        <v>10</v>
      </c>
      <c r="N23" s="44">
        <f>SUMIFS(N$41:N$72,N$40:N$71,LOOKUP(1,-$E$3:$E22,$B$3:$B22),$C$41:$C$72,$B23)</f>
        <v>0</v>
      </c>
      <c r="O23" s="44">
        <f>SUMIFS(O$41:O$72,O$40:O$71,LOOKUP(1,-$E$3:$E22,$B$3:$B22),$C$41:$C$72,$B23)</f>
        <v>0</v>
      </c>
      <c r="P23" s="44">
        <f>SUMIFS(P$41:P$72,P$40:P$71,LOOKUP(1,-$E$3:$E22,$B$3:$B22),$C$41:$C$72,$B23)</f>
        <v>0</v>
      </c>
      <c r="Q23" s="44">
        <f>SUMIFS(Q$41:Q$72,Q$40:Q$71,LOOKUP(1,-$E$3:$E22,$B$3:$B22),$C$41:$C$72,$B23)</f>
        <v>0</v>
      </c>
      <c r="R23" s="44">
        <f>SUMIFS(R$41:R$72,R$40:R$71,LOOKUP(1,-$E$3:$E22,$B$3:$B22),$C$41:$C$72,$B23)</f>
        <v>0</v>
      </c>
      <c r="S23" s="7"/>
      <c r="T23" s="10"/>
    </row>
    <row r="24" spans="1:20" s="2" customFormat="1" ht="16.5" customHeight="1">
      <c r="A24" s="24"/>
      <c r="B24" s="24" t="s">
        <v>24</v>
      </c>
      <c r="C24" s="19"/>
      <c r="D24" s="19"/>
      <c r="E24" s="14" t="s">
        <v>10</v>
      </c>
      <c r="F24" s="20">
        <f t="shared" si="8"/>
        <v>70</v>
      </c>
      <c r="G24" s="44">
        <f>SUMIFS(G$41:G$72,G$40:G$71,LOOKUP(1,-$E$3:$E23,$B$3:$B23),$C$41:$C$72,$B24)</f>
        <v>0</v>
      </c>
      <c r="H24" s="44">
        <f>SUMIFS(H$41:H$72,H$40:H$71,LOOKUP(1,-$E$3:$E23,$B$3:$B23),$C$41:$C$72,$B24)</f>
        <v>0</v>
      </c>
      <c r="I24" s="44">
        <f>SUMIFS(I$41:I$72,I$40:I$71,LOOKUP(1,-$E$3:$E23,$B$3:$B23),$C$41:$C$72,$B24)</f>
        <v>0</v>
      </c>
      <c r="J24" s="44">
        <f>SUMIFS(J$41:J$72,J$40:J$71,LOOKUP(1,-$E$3:$E23,$B$3:$B23),$C$41:$C$72,$B24)</f>
        <v>10</v>
      </c>
      <c r="K24" s="44">
        <f>SUMIFS(K$41:K$72,K$40:K$71,LOOKUP(1,-$E$3:$E23,$B$3:$B23),$C$41:$C$72,$B24)</f>
        <v>0</v>
      </c>
      <c r="L24" s="44">
        <f>SUMIFS(L$41:L$72,L$40:L$71,LOOKUP(1,-$E$3:$E23,$B$3:$B23),$C$41:$C$72,$B24)</f>
        <v>0</v>
      </c>
      <c r="M24" s="44">
        <f>SUMIFS(M$41:M$72,M$40:M$71,LOOKUP(1,-$E$3:$E23,$B$3:$B23),$C$41:$C$72,$B24)</f>
        <v>60</v>
      </c>
      <c r="N24" s="44">
        <f>SUMIFS(N$41:N$72,N$40:N$71,LOOKUP(1,-$E$3:$E23,$B$3:$B23),$C$41:$C$72,$B24)</f>
        <v>0</v>
      </c>
      <c r="O24" s="44">
        <f>SUMIFS(O$41:O$72,O$40:O$71,LOOKUP(1,-$E$3:$E23,$B$3:$B23),$C$41:$C$72,$B24)</f>
        <v>0</v>
      </c>
      <c r="P24" s="44">
        <f>SUMIFS(P$41:P$72,P$40:P$71,LOOKUP(1,-$E$3:$E23,$B$3:$B23),$C$41:$C$72,$B24)</f>
        <v>0</v>
      </c>
      <c r="Q24" s="44">
        <f>SUMIFS(Q$41:Q$72,Q$40:Q$71,LOOKUP(1,-$E$3:$E23,$B$3:$B23),$C$41:$C$72,$B24)</f>
        <v>0</v>
      </c>
      <c r="R24" s="44">
        <f>SUMIFS(R$41:R$72,R$40:R$71,LOOKUP(1,-$E$3:$E23,$B$3:$B23),$C$41:$C$72,$B24)</f>
        <v>0</v>
      </c>
    </row>
    <row r="25" spans="1:20" s="2" customFormat="1" ht="16.5" customHeight="1">
      <c r="A25" s="24"/>
      <c r="B25" s="24" t="s">
        <v>25</v>
      </c>
      <c r="C25" s="19"/>
      <c r="D25" s="19"/>
      <c r="E25" s="14" t="s">
        <v>10</v>
      </c>
      <c r="F25" s="20">
        <f t="shared" si="8"/>
        <v>20</v>
      </c>
      <c r="G25" s="44">
        <f>SUMIFS(G$41:G$72,G$40:G$71,LOOKUP(1,-$E$3:$E24,$B$3:$B24),$C$41:$C$72,$B25)</f>
        <v>0</v>
      </c>
      <c r="H25" s="44">
        <f>SUMIFS(H$41:H$72,H$40:H$71,LOOKUP(1,-$E$3:$E24,$B$3:$B24),$C$41:$C$72,$B25)</f>
        <v>0</v>
      </c>
      <c r="I25" s="44">
        <f>SUMIFS(I$41:I$72,I$40:I$71,LOOKUP(1,-$E$3:$E24,$B$3:$B24),$C$41:$C$72,$B25)</f>
        <v>0</v>
      </c>
      <c r="J25" s="44">
        <f>SUMIFS(J$41:J$72,J$40:J$71,LOOKUP(1,-$E$3:$E24,$B$3:$B24),$C$41:$C$72,$B25)</f>
        <v>0</v>
      </c>
      <c r="K25" s="44">
        <f>SUMIFS(K$41:K$72,K$40:K$71,LOOKUP(1,-$E$3:$E24,$B$3:$B24),$C$41:$C$72,$B25)</f>
        <v>0</v>
      </c>
      <c r="L25" s="44">
        <f>SUMIFS(L$41:L$72,L$40:L$71,LOOKUP(1,-$E$3:$E24,$B$3:$B24),$C$41:$C$72,$B25)</f>
        <v>0</v>
      </c>
      <c r="M25" s="44">
        <f>SUMIFS(M$41:M$72,M$40:M$71,LOOKUP(1,-$E$3:$E24,$B$3:$B24),$C$41:$C$72,$B25)</f>
        <v>20</v>
      </c>
      <c r="N25" s="44">
        <f>SUMIFS(N$41:N$72,N$40:N$71,LOOKUP(1,-$E$3:$E24,$B$3:$B24),$C$41:$C$72,$B25)</f>
        <v>0</v>
      </c>
      <c r="O25" s="44">
        <f>SUMIFS(O$41:O$72,O$40:O$71,LOOKUP(1,-$E$3:$E24,$B$3:$B24),$C$41:$C$72,$B25)</f>
        <v>0</v>
      </c>
      <c r="P25" s="44">
        <f>SUMIFS(P$41:P$72,P$40:P$71,LOOKUP(1,-$E$3:$E24,$B$3:$B24),$C$41:$C$72,$B25)</f>
        <v>0</v>
      </c>
      <c r="Q25" s="44">
        <f>SUMIFS(Q$41:Q$72,Q$40:Q$71,LOOKUP(1,-$E$3:$E24,$B$3:$B24),$C$41:$C$72,$B25)</f>
        <v>0</v>
      </c>
      <c r="R25" s="44">
        <f>SUMIFS(R$41:R$72,R$40:R$71,LOOKUP(1,-$E$3:$E24,$B$3:$B24),$C$41:$C$72,$B25)</f>
        <v>0</v>
      </c>
    </row>
    <row r="26" spans="1:20" s="2" customFormat="1" ht="16.5" customHeight="1">
      <c r="A26" s="24"/>
      <c r="B26" s="24" t="s">
        <v>26</v>
      </c>
      <c r="C26" s="19"/>
      <c r="D26" s="19"/>
      <c r="E26" s="14" t="s">
        <v>10</v>
      </c>
      <c r="F26" s="20">
        <f t="shared" si="8"/>
        <v>15</v>
      </c>
      <c r="G26" s="44">
        <f>SUMIFS(G$41:G$72,G$40:G$71,LOOKUP(1,-$E$3:$E25,$B$3:$B25),$C$41:$C$72,$B26)</f>
        <v>0</v>
      </c>
      <c r="H26" s="44">
        <f>SUMIFS(H$41:H$72,H$40:H$71,LOOKUP(1,-$E$3:$E25,$B$3:$B25),$C$41:$C$72,$B26)</f>
        <v>0</v>
      </c>
      <c r="I26" s="44">
        <f>SUMIFS(I$41:I$72,I$40:I$71,LOOKUP(1,-$E$3:$E25,$B$3:$B25),$C$41:$C$72,$B26)</f>
        <v>0</v>
      </c>
      <c r="J26" s="44">
        <f>SUMIFS(J$41:J$72,J$40:J$71,LOOKUP(1,-$E$3:$E25,$B$3:$B25),$C$41:$C$72,$B26)</f>
        <v>0</v>
      </c>
      <c r="K26" s="44">
        <f>SUMIFS(K$41:K$72,K$40:K$71,LOOKUP(1,-$E$3:$E25,$B$3:$B25),$C$41:$C$72,$B26)</f>
        <v>0</v>
      </c>
      <c r="L26" s="44">
        <f>SUMIFS(L$41:L$72,L$40:L$71,LOOKUP(1,-$E$3:$E25,$B$3:$B25),$C$41:$C$72,$B26)</f>
        <v>0</v>
      </c>
      <c r="M26" s="44">
        <f>SUMIFS(M$41:M$72,M$40:M$71,LOOKUP(1,-$E$3:$E25,$B$3:$B25),$C$41:$C$72,$B26)</f>
        <v>15</v>
      </c>
      <c r="N26" s="44">
        <f>SUMIFS(N$41:N$72,N$40:N$71,LOOKUP(1,-$E$3:$E25,$B$3:$B25),$C$41:$C$72,$B26)</f>
        <v>0</v>
      </c>
      <c r="O26" s="44">
        <f>SUMIFS(O$41:O$72,O$40:O$71,LOOKUP(1,-$E$3:$E25,$B$3:$B25),$C$41:$C$72,$B26)</f>
        <v>0</v>
      </c>
      <c r="P26" s="44">
        <f>SUMIFS(P$41:P$72,P$40:P$71,LOOKUP(1,-$E$3:$E25,$B$3:$B25),$C$41:$C$72,$B26)</f>
        <v>0</v>
      </c>
      <c r="Q26" s="44">
        <f>SUMIFS(Q$41:Q$72,Q$40:Q$71,LOOKUP(1,-$E$3:$E25,$B$3:$B25),$C$41:$C$72,$B26)</f>
        <v>0</v>
      </c>
      <c r="R26" s="44">
        <f>SUMIFS(R$41:R$72,R$40:R$71,LOOKUP(1,-$E$3:$E25,$B$3:$B25),$C$41:$C$72,$B26)</f>
        <v>0</v>
      </c>
    </row>
    <row r="27" spans="1:20" s="11" customFormat="1" ht="16.5" customHeight="1">
      <c r="A27" s="25"/>
      <c r="B27" s="25" t="s">
        <v>22</v>
      </c>
      <c r="C27" s="26"/>
      <c r="D27" s="26"/>
      <c r="E27" s="14" t="s">
        <v>10</v>
      </c>
      <c r="F27" s="27">
        <f t="shared" si="8"/>
        <v>125</v>
      </c>
      <c r="G27" s="27">
        <f>G21-G22</f>
        <v>20</v>
      </c>
      <c r="H27" s="27">
        <f t="shared" ref="H27:R27" si="11">H21-H22</f>
        <v>20</v>
      </c>
      <c r="I27" s="27">
        <f t="shared" si="11"/>
        <v>20</v>
      </c>
      <c r="J27" s="27">
        <f t="shared" si="11"/>
        <v>10</v>
      </c>
      <c r="K27" s="27">
        <f t="shared" si="11"/>
        <v>20</v>
      </c>
      <c r="L27" s="27">
        <f t="shared" si="11"/>
        <v>20</v>
      </c>
      <c r="M27" s="27">
        <f t="shared" si="11"/>
        <v>-85</v>
      </c>
      <c r="N27" s="27">
        <f t="shared" si="11"/>
        <v>20</v>
      </c>
      <c r="O27" s="27">
        <f t="shared" si="11"/>
        <v>20</v>
      </c>
      <c r="P27" s="27">
        <f t="shared" si="11"/>
        <v>20</v>
      </c>
      <c r="Q27" s="27">
        <f t="shared" si="11"/>
        <v>20</v>
      </c>
      <c r="R27" s="27">
        <f t="shared" si="11"/>
        <v>20</v>
      </c>
    </row>
    <row r="28" spans="1:20" s="9" customFormat="1" ht="16.5" customHeight="1">
      <c r="A28" s="15"/>
      <c r="B28" s="15" t="s">
        <v>27</v>
      </c>
      <c r="C28" s="16"/>
      <c r="D28" s="16"/>
      <c r="E28" s="1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20" s="2" customFormat="1" ht="16.5" customHeight="1">
      <c r="A29" s="18"/>
      <c r="B29" s="18" t="s">
        <v>20</v>
      </c>
      <c r="C29" s="19"/>
      <c r="D29" s="19"/>
      <c r="E29" s="14" t="s">
        <v>10</v>
      </c>
      <c r="F29" s="20">
        <f t="shared" ref="F29:F35" si="12">SUM(G29:R29)</f>
        <v>240</v>
      </c>
      <c r="G29" s="20">
        <f t="shared" ref="G29:R29" si="13">SUMIF(месторабот,$B$12,G$76:G$79)</f>
        <v>20</v>
      </c>
      <c r="H29" s="20">
        <f t="shared" si="13"/>
        <v>20</v>
      </c>
      <c r="I29" s="20">
        <f t="shared" si="13"/>
        <v>20</v>
      </c>
      <c r="J29" s="20">
        <f t="shared" si="13"/>
        <v>20</v>
      </c>
      <c r="K29" s="20">
        <f t="shared" si="13"/>
        <v>20</v>
      </c>
      <c r="L29" s="20">
        <f t="shared" si="13"/>
        <v>20</v>
      </c>
      <c r="M29" s="20">
        <f t="shared" si="13"/>
        <v>20</v>
      </c>
      <c r="N29" s="20">
        <f t="shared" si="13"/>
        <v>20</v>
      </c>
      <c r="O29" s="20">
        <f t="shared" si="13"/>
        <v>20</v>
      </c>
      <c r="P29" s="20">
        <f t="shared" si="13"/>
        <v>20</v>
      </c>
      <c r="Q29" s="20">
        <f t="shared" si="13"/>
        <v>20</v>
      </c>
      <c r="R29" s="20">
        <f t="shared" si="13"/>
        <v>20</v>
      </c>
    </row>
    <row r="30" spans="1:20" s="10" customFormat="1" ht="16.5" customHeight="1">
      <c r="A30" s="21"/>
      <c r="B30" s="21" t="s">
        <v>21</v>
      </c>
      <c r="C30" s="22"/>
      <c r="D30" s="22"/>
      <c r="E30" s="14" t="s">
        <v>10</v>
      </c>
      <c r="F30" s="23">
        <f t="shared" si="12"/>
        <v>185</v>
      </c>
      <c r="G30" s="23">
        <f>SUM(G31:G34)</f>
        <v>25</v>
      </c>
      <c r="H30" s="23">
        <f t="shared" ref="H30:R30" si="14">SUM(H31:H34)</f>
        <v>35</v>
      </c>
      <c r="I30" s="23">
        <f t="shared" si="14"/>
        <v>0</v>
      </c>
      <c r="J30" s="23">
        <f t="shared" si="14"/>
        <v>0</v>
      </c>
      <c r="K30" s="23">
        <f t="shared" si="14"/>
        <v>0</v>
      </c>
      <c r="L30" s="23">
        <f t="shared" si="14"/>
        <v>25</v>
      </c>
      <c r="M30" s="23">
        <f t="shared" si="14"/>
        <v>0</v>
      </c>
      <c r="N30" s="23">
        <f t="shared" si="14"/>
        <v>25</v>
      </c>
      <c r="O30" s="23">
        <f t="shared" si="14"/>
        <v>25</v>
      </c>
      <c r="P30" s="23">
        <f t="shared" si="14"/>
        <v>25</v>
      </c>
      <c r="Q30" s="23">
        <f t="shared" si="14"/>
        <v>25</v>
      </c>
      <c r="R30" s="23">
        <f t="shared" si="14"/>
        <v>0</v>
      </c>
    </row>
    <row r="31" spans="1:20" s="2" customFormat="1" ht="16.5" customHeight="1">
      <c r="A31" s="24"/>
      <c r="B31" s="24" t="s">
        <v>23</v>
      </c>
      <c r="C31" s="19"/>
      <c r="D31" s="19"/>
      <c r="E31" s="14" t="s">
        <v>10</v>
      </c>
      <c r="F31" s="20">
        <f t="shared" si="12"/>
        <v>14</v>
      </c>
      <c r="G31" s="44">
        <f>SUMIFS(G$41:G$72,G$40:G$71,LOOKUP(1,-$E$3:$E30,$B$3:$B30),$C$41:$C$72,$B31)</f>
        <v>2</v>
      </c>
      <c r="H31" s="44">
        <f>SUMIFS(H$41:H$72,H$40:H$71,LOOKUP(1,-$E$3:$E30,$B$3:$B30),$C$41:$C$72,$B31)</f>
        <v>2</v>
      </c>
      <c r="I31" s="44">
        <f>SUMIFS(I$41:I$72,I$40:I$71,LOOKUP(1,-$E$3:$E30,$B$3:$B30),$C$41:$C$72,$B31)</f>
        <v>0</v>
      </c>
      <c r="J31" s="44">
        <f>SUMIFS(J$41:J$72,J$40:J$71,LOOKUP(1,-$E$3:$E30,$B$3:$B30),$C$41:$C$72,$B31)</f>
        <v>0</v>
      </c>
      <c r="K31" s="44">
        <f>SUMIFS(K$41:K$72,K$40:K$71,LOOKUP(1,-$E$3:$E30,$B$3:$B30),$C$41:$C$72,$B31)</f>
        <v>0</v>
      </c>
      <c r="L31" s="44">
        <f>SUMIFS(L$41:L$72,L$40:L$71,LOOKUP(1,-$E$3:$E30,$B$3:$B30),$C$41:$C$72,$B31)</f>
        <v>2</v>
      </c>
      <c r="M31" s="44">
        <f>SUMIFS(M$41:M$72,M$40:M$71,LOOKUP(1,-$E$3:$E30,$B$3:$B30),$C$41:$C$72,$B31)</f>
        <v>0</v>
      </c>
      <c r="N31" s="44">
        <f>SUMIFS(N$41:N$72,N$40:N$71,LOOKUP(1,-$E$3:$E30,$B$3:$B30),$C$41:$C$72,$B31)</f>
        <v>2</v>
      </c>
      <c r="O31" s="44">
        <f>SUMIFS(O$41:O$72,O$40:O$71,LOOKUP(1,-$E$3:$E30,$B$3:$B30),$C$41:$C$72,$B31)</f>
        <v>2</v>
      </c>
      <c r="P31" s="44">
        <f>SUMIFS(P$41:P$72,P$40:P$71,LOOKUP(1,-$E$3:$E30,$B$3:$B30),$C$41:$C$72,$B31)</f>
        <v>2</v>
      </c>
      <c r="Q31" s="44">
        <f>SUMIFS(Q$41:Q$72,Q$40:Q$71,LOOKUP(1,-$E$3:$E30,$B$3:$B30),$C$41:$C$72,$B31)</f>
        <v>2</v>
      </c>
      <c r="R31" s="44">
        <f>SUMIFS(R$41:R$72,R$40:R$71,LOOKUP(1,-$E$3:$E30,$B$3:$B30),$C$41:$C$72,$B31)</f>
        <v>0</v>
      </c>
      <c r="S31" s="7"/>
      <c r="T31" s="10"/>
    </row>
    <row r="32" spans="1:20" s="2" customFormat="1" ht="16.5" customHeight="1">
      <c r="A32" s="24"/>
      <c r="B32" s="24" t="s">
        <v>24</v>
      </c>
      <c r="C32" s="19"/>
      <c r="D32" s="19"/>
      <c r="E32" s="14" t="s">
        <v>10</v>
      </c>
      <c r="F32" s="20">
        <f t="shared" si="12"/>
        <v>92</v>
      </c>
      <c r="G32" s="44">
        <f>SUMIFS(G$41:G$72,G$40:G$71,LOOKUP(1,-$E$3:$E31,$B$3:$B31),$C$41:$C$72,$B32)</f>
        <v>12</v>
      </c>
      <c r="H32" s="44">
        <f>SUMIFS(H$41:H$72,H$40:H$71,LOOKUP(1,-$E$3:$E31,$B$3:$B31),$C$41:$C$72,$B32)</f>
        <v>20</v>
      </c>
      <c r="I32" s="44">
        <f>SUMIFS(I$41:I$72,I$40:I$71,LOOKUP(1,-$E$3:$E31,$B$3:$B31),$C$41:$C$72,$B32)</f>
        <v>0</v>
      </c>
      <c r="J32" s="44">
        <f>SUMIFS(J$41:J$72,J$40:J$71,LOOKUP(1,-$E$3:$E31,$B$3:$B31),$C$41:$C$72,$B32)</f>
        <v>0</v>
      </c>
      <c r="K32" s="44">
        <f>SUMIFS(K$41:K$72,K$40:K$71,LOOKUP(1,-$E$3:$E31,$B$3:$B31),$C$41:$C$72,$B32)</f>
        <v>0</v>
      </c>
      <c r="L32" s="44">
        <f>SUMIFS(L$41:L$72,L$40:L$71,LOOKUP(1,-$E$3:$E31,$B$3:$B31),$C$41:$C$72,$B32)</f>
        <v>12</v>
      </c>
      <c r="M32" s="44">
        <f>SUMIFS(M$41:M$72,M$40:M$71,LOOKUP(1,-$E$3:$E31,$B$3:$B31),$C$41:$C$72,$B32)</f>
        <v>0</v>
      </c>
      <c r="N32" s="44">
        <f>SUMIFS(N$41:N$72,N$40:N$71,LOOKUP(1,-$E$3:$E31,$B$3:$B31),$C$41:$C$72,$B32)</f>
        <v>12</v>
      </c>
      <c r="O32" s="44">
        <f>SUMIFS(O$41:O$72,O$40:O$71,LOOKUP(1,-$E$3:$E31,$B$3:$B31),$C$41:$C$72,$B32)</f>
        <v>12</v>
      </c>
      <c r="P32" s="44">
        <f>SUMIFS(P$41:P$72,P$40:P$71,LOOKUP(1,-$E$3:$E31,$B$3:$B31),$C$41:$C$72,$B32)</f>
        <v>12</v>
      </c>
      <c r="Q32" s="44">
        <f>SUMIFS(Q$41:Q$72,Q$40:Q$71,LOOKUP(1,-$E$3:$E31,$B$3:$B31),$C$41:$C$72,$B32)</f>
        <v>12</v>
      </c>
      <c r="R32" s="44">
        <f>SUMIFS(R$41:R$72,R$40:R$71,LOOKUP(1,-$E$3:$E31,$B$3:$B31),$C$41:$C$72,$B32)</f>
        <v>0</v>
      </c>
    </row>
    <row r="33" spans="1:18" s="2" customFormat="1" ht="16.5" customHeight="1">
      <c r="A33" s="24"/>
      <c r="B33" s="24" t="s">
        <v>25</v>
      </c>
      <c r="C33" s="19"/>
      <c r="D33" s="19"/>
      <c r="E33" s="14" t="s">
        <v>10</v>
      </c>
      <c r="F33" s="20">
        <f t="shared" si="12"/>
        <v>56</v>
      </c>
      <c r="G33" s="44">
        <f>SUMIFS(G$41:G$72,G$40:G$71,LOOKUP(1,-$E$3:$E32,$B$3:$B32),$C$41:$C$72,$B33)</f>
        <v>8</v>
      </c>
      <c r="H33" s="44">
        <f>SUMIFS(H$41:H$72,H$40:H$71,LOOKUP(1,-$E$3:$E32,$B$3:$B32),$C$41:$C$72,$B33)</f>
        <v>8</v>
      </c>
      <c r="I33" s="44">
        <f>SUMIFS(I$41:I$72,I$40:I$71,LOOKUP(1,-$E$3:$E32,$B$3:$B32),$C$41:$C$72,$B33)</f>
        <v>0</v>
      </c>
      <c r="J33" s="44">
        <f>SUMIFS(J$41:J$72,J$40:J$71,LOOKUP(1,-$E$3:$E32,$B$3:$B32),$C$41:$C$72,$B33)</f>
        <v>0</v>
      </c>
      <c r="K33" s="44">
        <f>SUMIFS(K$41:K$72,K$40:K$71,LOOKUP(1,-$E$3:$E32,$B$3:$B32),$C$41:$C$72,$B33)</f>
        <v>0</v>
      </c>
      <c r="L33" s="44">
        <f>SUMIFS(L$41:L$72,L$40:L$71,LOOKUP(1,-$E$3:$E32,$B$3:$B32),$C$41:$C$72,$B33)</f>
        <v>8</v>
      </c>
      <c r="M33" s="44">
        <f>SUMIFS(M$41:M$72,M$40:M$71,LOOKUP(1,-$E$3:$E32,$B$3:$B32),$C$41:$C$72,$B33)</f>
        <v>0</v>
      </c>
      <c r="N33" s="44">
        <f>SUMIFS(N$41:N$72,N$40:N$71,LOOKUP(1,-$E$3:$E32,$B$3:$B32),$C$41:$C$72,$B33)</f>
        <v>8</v>
      </c>
      <c r="O33" s="44">
        <f>SUMIFS(O$41:O$72,O$40:O$71,LOOKUP(1,-$E$3:$E32,$B$3:$B32),$C$41:$C$72,$B33)</f>
        <v>8</v>
      </c>
      <c r="P33" s="44">
        <f>SUMIFS(P$41:P$72,P$40:P$71,LOOKUP(1,-$E$3:$E32,$B$3:$B32),$C$41:$C$72,$B33)</f>
        <v>8</v>
      </c>
      <c r="Q33" s="44">
        <f>SUMIFS(Q$41:Q$72,Q$40:Q$71,LOOKUP(1,-$E$3:$E32,$B$3:$B32),$C$41:$C$72,$B33)</f>
        <v>8</v>
      </c>
      <c r="R33" s="44">
        <f>SUMIFS(R$41:R$72,R$40:R$71,LOOKUP(1,-$E$3:$E32,$B$3:$B32),$C$41:$C$72,$B33)</f>
        <v>0</v>
      </c>
    </row>
    <row r="34" spans="1:18" s="2" customFormat="1" ht="16.5" customHeight="1">
      <c r="A34" s="24"/>
      <c r="B34" s="24" t="s">
        <v>26</v>
      </c>
      <c r="C34" s="19"/>
      <c r="D34" s="19"/>
      <c r="E34" s="14" t="s">
        <v>10</v>
      </c>
      <c r="F34" s="20">
        <f t="shared" si="12"/>
        <v>23</v>
      </c>
      <c r="G34" s="44">
        <f>SUMIFS(G$41:G$72,G$40:G$71,LOOKUP(1,-$E$3:$E33,$B$3:$B33),$C$41:$C$72,$B34)</f>
        <v>3</v>
      </c>
      <c r="H34" s="44">
        <f>SUMIFS(H$41:H$72,H$40:H$71,LOOKUP(1,-$E$3:$E33,$B$3:$B33),$C$41:$C$72,$B34)</f>
        <v>5</v>
      </c>
      <c r="I34" s="44">
        <f>SUMIFS(I$41:I$72,I$40:I$71,LOOKUP(1,-$E$3:$E33,$B$3:$B33),$C$41:$C$72,$B34)</f>
        <v>0</v>
      </c>
      <c r="J34" s="44">
        <f>SUMIFS(J$41:J$72,J$40:J$71,LOOKUP(1,-$E$3:$E33,$B$3:$B33),$C$41:$C$72,$B34)</f>
        <v>0</v>
      </c>
      <c r="K34" s="44">
        <f>SUMIFS(K$41:K$72,K$40:K$71,LOOKUP(1,-$E$3:$E33,$B$3:$B33),$C$41:$C$72,$B34)</f>
        <v>0</v>
      </c>
      <c r="L34" s="44">
        <f>SUMIFS(L$41:L$72,L$40:L$71,LOOKUP(1,-$E$3:$E33,$B$3:$B33),$C$41:$C$72,$B34)</f>
        <v>3</v>
      </c>
      <c r="M34" s="44">
        <f>SUMIFS(M$41:M$72,M$40:M$71,LOOKUP(1,-$E$3:$E33,$B$3:$B33),$C$41:$C$72,$B34)</f>
        <v>0</v>
      </c>
      <c r="N34" s="44">
        <f>SUMIFS(N$41:N$72,N$40:N$71,LOOKUP(1,-$E$3:$E33,$B$3:$B33),$C$41:$C$72,$B34)</f>
        <v>3</v>
      </c>
      <c r="O34" s="44">
        <f>SUMIFS(O$41:O$72,O$40:O$71,LOOKUP(1,-$E$3:$E33,$B$3:$B33),$C$41:$C$72,$B34)</f>
        <v>3</v>
      </c>
      <c r="P34" s="44">
        <f>SUMIFS(P$41:P$72,P$40:P$71,LOOKUP(1,-$E$3:$E33,$B$3:$B33),$C$41:$C$72,$B34)</f>
        <v>3</v>
      </c>
      <c r="Q34" s="44">
        <f>SUMIFS(Q$41:Q$72,Q$40:Q$71,LOOKUP(1,-$E$3:$E33,$B$3:$B33),$C$41:$C$72,$B34)</f>
        <v>3</v>
      </c>
      <c r="R34" s="44">
        <f>SUMIFS(R$41:R$72,R$40:R$71,LOOKUP(1,-$E$3:$E33,$B$3:$B33),$C$41:$C$72,$B34)</f>
        <v>0</v>
      </c>
    </row>
    <row r="35" spans="1:18" s="11" customFormat="1" ht="16.5" customHeight="1">
      <c r="A35" s="25"/>
      <c r="B35" s="25" t="s">
        <v>22</v>
      </c>
      <c r="C35" s="26"/>
      <c r="D35" s="26"/>
      <c r="E35" s="14" t="s">
        <v>10</v>
      </c>
      <c r="F35" s="27">
        <f t="shared" si="12"/>
        <v>55</v>
      </c>
      <c r="G35" s="27">
        <f>G29-G30</f>
        <v>-5</v>
      </c>
      <c r="H35" s="27">
        <f t="shared" ref="H35:R35" si="15">H29-H30</f>
        <v>-15</v>
      </c>
      <c r="I35" s="27">
        <f t="shared" si="15"/>
        <v>20</v>
      </c>
      <c r="J35" s="27">
        <f t="shared" si="15"/>
        <v>20</v>
      </c>
      <c r="K35" s="27">
        <f t="shared" si="15"/>
        <v>20</v>
      </c>
      <c r="L35" s="27">
        <f t="shared" si="15"/>
        <v>-5</v>
      </c>
      <c r="M35" s="27">
        <f t="shared" si="15"/>
        <v>20</v>
      </c>
      <c r="N35" s="27">
        <f t="shared" si="15"/>
        <v>-5</v>
      </c>
      <c r="O35" s="27">
        <f t="shared" si="15"/>
        <v>-5</v>
      </c>
      <c r="P35" s="27">
        <f t="shared" si="15"/>
        <v>-5</v>
      </c>
      <c r="Q35" s="27">
        <f t="shared" si="15"/>
        <v>-5</v>
      </c>
      <c r="R35" s="27">
        <f t="shared" si="15"/>
        <v>20</v>
      </c>
    </row>
    <row r="37" spans="1:18" s="2" customFormat="1" ht="16.5" customHeight="1" thickBot="1">
      <c r="A37" s="6"/>
      <c r="B37" s="3"/>
      <c r="C37" s="6"/>
      <c r="D37" s="6"/>
      <c r="E37" s="6"/>
    </row>
    <row r="38" spans="1:18" s="2" customFormat="1" ht="18" customHeight="1">
      <c r="A38" s="58"/>
      <c r="B38" s="60"/>
      <c r="C38" s="36" t="s">
        <v>16</v>
      </c>
      <c r="D38" s="36"/>
      <c r="E38" s="62" t="s">
        <v>15</v>
      </c>
      <c r="F38" s="36" t="s">
        <v>13</v>
      </c>
      <c r="G38" s="36" t="s">
        <v>0</v>
      </c>
      <c r="H38" s="36" t="s">
        <v>14</v>
      </c>
      <c r="I38" s="36" t="s">
        <v>1</v>
      </c>
      <c r="J38" s="36" t="s">
        <v>2</v>
      </c>
      <c r="K38" s="36" t="s">
        <v>3</v>
      </c>
      <c r="L38" s="36" t="s">
        <v>11</v>
      </c>
      <c r="M38" s="36" t="s">
        <v>4</v>
      </c>
      <c r="N38" s="36" t="s">
        <v>5</v>
      </c>
      <c r="O38" s="36" t="s">
        <v>6</v>
      </c>
      <c r="P38" s="36" t="s">
        <v>7</v>
      </c>
      <c r="Q38" s="36" t="s">
        <v>8</v>
      </c>
      <c r="R38" s="37" t="s">
        <v>12</v>
      </c>
    </row>
    <row r="39" spans="1:18" s="2" customFormat="1" ht="18" customHeight="1" thickBot="1">
      <c r="A39" s="59"/>
      <c r="B39" s="61"/>
      <c r="C39" s="38"/>
      <c r="D39" s="38"/>
      <c r="E39" s="63"/>
      <c r="F39" s="39">
        <f>SUM(G39:R39)</f>
        <v>365</v>
      </c>
      <c r="G39" s="39">
        <v>31</v>
      </c>
      <c r="H39" s="39">
        <v>28</v>
      </c>
      <c r="I39" s="39">
        <v>31</v>
      </c>
      <c r="J39" s="39">
        <v>30</v>
      </c>
      <c r="K39" s="39">
        <v>31</v>
      </c>
      <c r="L39" s="39">
        <v>30</v>
      </c>
      <c r="M39" s="39">
        <v>31</v>
      </c>
      <c r="N39" s="39">
        <v>31</v>
      </c>
      <c r="O39" s="39">
        <v>30</v>
      </c>
      <c r="P39" s="39">
        <v>31</v>
      </c>
      <c r="Q39" s="39">
        <v>30</v>
      </c>
      <c r="R39" s="40">
        <v>31</v>
      </c>
    </row>
    <row r="40" spans="1:18" s="2" customFormat="1" ht="18" customHeight="1">
      <c r="A40" s="43">
        <v>1</v>
      </c>
      <c r="B40" s="42" t="str">
        <f>C40&amp;" N "&amp;D40</f>
        <v xml:space="preserve">ZZZ N </v>
      </c>
      <c r="C40" s="31" t="s">
        <v>23</v>
      </c>
      <c r="D40" s="32"/>
      <c r="E40" s="33" t="s">
        <v>9</v>
      </c>
      <c r="F40" s="34">
        <f>AVERAGE(G40:R40)</f>
        <v>1</v>
      </c>
      <c r="G40" s="35">
        <v>1</v>
      </c>
      <c r="H40" s="35">
        <v>1</v>
      </c>
      <c r="I40" s="35">
        <v>1</v>
      </c>
      <c r="J40" s="35">
        <v>1</v>
      </c>
      <c r="K40" s="35">
        <v>1</v>
      </c>
      <c r="L40" s="35">
        <v>1</v>
      </c>
      <c r="M40" s="35">
        <v>1</v>
      </c>
      <c r="N40" s="35">
        <v>1</v>
      </c>
      <c r="O40" s="35">
        <v>1</v>
      </c>
      <c r="P40" s="35">
        <v>1</v>
      </c>
      <c r="Q40" s="35">
        <v>1</v>
      </c>
      <c r="R40" s="35">
        <v>1</v>
      </c>
    </row>
    <row r="41" spans="1:18" s="2" customFormat="1" ht="18" customHeight="1" outlineLevel="1">
      <c r="A41" s="19"/>
      <c r="B41" s="41" t="s">
        <v>33</v>
      </c>
      <c r="C41" s="19" t="str">
        <f>C40</f>
        <v>ZZZ</v>
      </c>
      <c r="D41" s="19"/>
      <c r="E41" s="14" t="s">
        <v>34</v>
      </c>
      <c r="F41" s="20">
        <f>SUM(G41:R41)</f>
        <v>36</v>
      </c>
      <c r="G41" s="20">
        <v>3</v>
      </c>
      <c r="H41" s="20">
        <v>3</v>
      </c>
      <c r="I41" s="20">
        <v>3</v>
      </c>
      <c r="J41" s="20">
        <v>3</v>
      </c>
      <c r="K41" s="20">
        <v>3</v>
      </c>
      <c r="L41" s="20">
        <v>3</v>
      </c>
      <c r="M41" s="20">
        <v>3</v>
      </c>
      <c r="N41" s="20">
        <v>3</v>
      </c>
      <c r="O41" s="20">
        <v>3</v>
      </c>
      <c r="P41" s="20">
        <v>3</v>
      </c>
      <c r="Q41" s="20">
        <v>3</v>
      </c>
      <c r="R41" s="20">
        <v>3</v>
      </c>
    </row>
    <row r="42" spans="1:18" s="2" customFormat="1" ht="18" customHeight="1" outlineLevel="1">
      <c r="A42" s="19"/>
      <c r="B42" s="41" t="s">
        <v>18</v>
      </c>
      <c r="C42" s="19" t="str">
        <f>C40</f>
        <v>ZZZ</v>
      </c>
      <c r="D42" s="19"/>
      <c r="E42" s="14" t="s">
        <v>17</v>
      </c>
      <c r="F42" s="20"/>
      <c r="G42" s="30" t="s">
        <v>27</v>
      </c>
      <c r="H42" s="30" t="s">
        <v>27</v>
      </c>
      <c r="I42" s="30" t="s">
        <v>28</v>
      </c>
      <c r="J42" s="30" t="s">
        <v>29</v>
      </c>
      <c r="K42" s="30" t="s">
        <v>28</v>
      </c>
      <c r="L42" s="30" t="s">
        <v>27</v>
      </c>
      <c r="M42" s="30" t="s">
        <v>30</v>
      </c>
      <c r="N42" s="30" t="s">
        <v>27</v>
      </c>
      <c r="O42" s="30" t="s">
        <v>27</v>
      </c>
      <c r="P42" s="30" t="s">
        <v>27</v>
      </c>
      <c r="Q42" s="30" t="s">
        <v>27</v>
      </c>
      <c r="R42" s="30" t="s">
        <v>28</v>
      </c>
    </row>
    <row r="43" spans="1:18" s="2" customFormat="1" ht="18" customHeight="1" outlineLevel="1">
      <c r="A43" s="19"/>
      <c r="B43" s="41" t="s">
        <v>19</v>
      </c>
      <c r="C43" s="19" t="str">
        <f>C40</f>
        <v>ZZZ</v>
      </c>
      <c r="D43" s="19"/>
      <c r="E43" s="19" t="s">
        <v>10</v>
      </c>
      <c r="F43" s="20">
        <f>SUM(G43:R43)</f>
        <v>33</v>
      </c>
      <c r="G43" s="20">
        <v>2</v>
      </c>
      <c r="H43" s="20">
        <v>2</v>
      </c>
      <c r="I43" s="20">
        <v>1</v>
      </c>
      <c r="J43" s="20">
        <v>5</v>
      </c>
      <c r="K43" s="20">
        <v>2</v>
      </c>
      <c r="L43" s="20">
        <v>2</v>
      </c>
      <c r="M43" s="20">
        <v>10</v>
      </c>
      <c r="N43" s="20">
        <v>2</v>
      </c>
      <c r="O43" s="20">
        <v>2</v>
      </c>
      <c r="P43" s="20">
        <v>2</v>
      </c>
      <c r="Q43" s="20">
        <v>2</v>
      </c>
      <c r="R43" s="20">
        <v>1</v>
      </c>
    </row>
    <row r="44" spans="1:18" s="2" customFormat="1" ht="18" customHeight="1">
      <c r="A44" s="19">
        <v>2</v>
      </c>
      <c r="B44" s="41" t="str">
        <f>C44&amp;" N "&amp;D44</f>
        <v xml:space="preserve">DDD N </v>
      </c>
      <c r="C44" s="28" t="s">
        <v>24</v>
      </c>
      <c r="D44" s="19"/>
      <c r="E44" s="14" t="s">
        <v>9</v>
      </c>
      <c r="F44" s="29">
        <f>AVERAGE(G44:R44)</f>
        <v>1</v>
      </c>
      <c r="G44" s="35">
        <v>1</v>
      </c>
      <c r="H44" s="35">
        <v>1</v>
      </c>
      <c r="I44" s="35">
        <v>1</v>
      </c>
      <c r="J44" s="35">
        <v>1</v>
      </c>
      <c r="K44" s="35">
        <v>1</v>
      </c>
      <c r="L44" s="35">
        <v>1</v>
      </c>
      <c r="M44" s="35">
        <v>1</v>
      </c>
      <c r="N44" s="35">
        <v>1</v>
      </c>
      <c r="O44" s="35">
        <v>1</v>
      </c>
      <c r="P44" s="35">
        <v>1</v>
      </c>
      <c r="Q44" s="35">
        <v>1</v>
      </c>
      <c r="R44" s="35">
        <v>1</v>
      </c>
    </row>
    <row r="45" spans="1:18" s="2" customFormat="1" ht="18" customHeight="1" outlineLevel="1">
      <c r="A45" s="19"/>
      <c r="B45" s="41" t="s">
        <v>33</v>
      </c>
      <c r="C45" s="19" t="str">
        <f>C44</f>
        <v>DDD</v>
      </c>
      <c r="D45" s="19"/>
      <c r="E45" s="14" t="s">
        <v>34</v>
      </c>
      <c r="F45" s="20">
        <f>SUM(G45:R45)</f>
        <v>36</v>
      </c>
      <c r="G45" s="20">
        <v>3</v>
      </c>
      <c r="H45" s="20">
        <v>3</v>
      </c>
      <c r="I45" s="20">
        <v>3</v>
      </c>
      <c r="J45" s="20">
        <v>3</v>
      </c>
      <c r="K45" s="20">
        <v>3</v>
      </c>
      <c r="L45" s="20">
        <v>3</v>
      </c>
      <c r="M45" s="20">
        <v>3</v>
      </c>
      <c r="N45" s="20">
        <v>3</v>
      </c>
      <c r="O45" s="20">
        <v>3</v>
      </c>
      <c r="P45" s="20">
        <v>3</v>
      </c>
      <c r="Q45" s="20">
        <v>3</v>
      </c>
      <c r="R45" s="20">
        <v>3</v>
      </c>
    </row>
    <row r="46" spans="1:18" s="2" customFormat="1" ht="18" customHeight="1" outlineLevel="1">
      <c r="A46" s="19"/>
      <c r="B46" s="41" t="s">
        <v>18</v>
      </c>
      <c r="C46" s="19" t="str">
        <f>C44</f>
        <v>DDD</v>
      </c>
      <c r="D46" s="19"/>
      <c r="E46" s="14" t="s">
        <v>17</v>
      </c>
      <c r="F46" s="20"/>
      <c r="G46" s="30" t="s">
        <v>27</v>
      </c>
      <c r="H46" s="30" t="s">
        <v>27</v>
      </c>
      <c r="I46" s="30" t="s">
        <v>28</v>
      </c>
      <c r="J46" s="30" t="s">
        <v>29</v>
      </c>
      <c r="K46" s="30" t="s">
        <v>28</v>
      </c>
      <c r="L46" s="30" t="s">
        <v>27</v>
      </c>
      <c r="M46" s="30" t="s">
        <v>30</v>
      </c>
      <c r="N46" s="30" t="s">
        <v>27</v>
      </c>
      <c r="O46" s="30" t="s">
        <v>27</v>
      </c>
      <c r="P46" s="30" t="s">
        <v>27</v>
      </c>
      <c r="Q46" s="30" t="s">
        <v>27</v>
      </c>
      <c r="R46" s="30" t="s">
        <v>28</v>
      </c>
    </row>
    <row r="47" spans="1:18" s="2" customFormat="1" ht="18" customHeight="1" outlineLevel="1">
      <c r="A47" s="19"/>
      <c r="B47" s="41" t="s">
        <v>19</v>
      </c>
      <c r="C47" s="19" t="str">
        <f>C44</f>
        <v>DDD</v>
      </c>
      <c r="D47" s="19"/>
      <c r="E47" s="19" t="s">
        <v>10</v>
      </c>
      <c r="F47" s="20">
        <f>SUM(G47:R47)</f>
        <v>53</v>
      </c>
      <c r="G47" s="20">
        <v>3</v>
      </c>
      <c r="H47" s="20">
        <v>5</v>
      </c>
      <c r="I47" s="20">
        <v>2</v>
      </c>
      <c r="J47" s="20">
        <v>10</v>
      </c>
      <c r="K47" s="20">
        <v>1</v>
      </c>
      <c r="L47" s="20">
        <v>3</v>
      </c>
      <c r="M47" s="20">
        <v>15</v>
      </c>
      <c r="N47" s="20">
        <v>3</v>
      </c>
      <c r="O47" s="20">
        <v>3</v>
      </c>
      <c r="P47" s="20">
        <v>3</v>
      </c>
      <c r="Q47" s="20">
        <v>3</v>
      </c>
      <c r="R47" s="20">
        <v>2</v>
      </c>
    </row>
    <row r="48" spans="1:18" s="2" customFormat="1" ht="18" customHeight="1">
      <c r="A48" s="19">
        <v>2</v>
      </c>
      <c r="B48" s="41" t="str">
        <f>C48&amp;" N "&amp;D48</f>
        <v xml:space="preserve">TTT N </v>
      </c>
      <c r="C48" s="28" t="s">
        <v>25</v>
      </c>
      <c r="D48" s="19"/>
      <c r="E48" s="14" t="s">
        <v>9</v>
      </c>
      <c r="F48" s="29">
        <f>AVERAGE(G48:R48)</f>
        <v>1</v>
      </c>
      <c r="G48" s="35">
        <v>1</v>
      </c>
      <c r="H48" s="35">
        <v>1</v>
      </c>
      <c r="I48" s="35">
        <v>1</v>
      </c>
      <c r="J48" s="35">
        <v>1</v>
      </c>
      <c r="K48" s="35">
        <v>1</v>
      </c>
      <c r="L48" s="35">
        <v>1</v>
      </c>
      <c r="M48" s="35">
        <v>1</v>
      </c>
      <c r="N48" s="35">
        <v>1</v>
      </c>
      <c r="O48" s="35">
        <v>1</v>
      </c>
      <c r="P48" s="35">
        <v>1</v>
      </c>
      <c r="Q48" s="35">
        <v>1</v>
      </c>
      <c r="R48" s="35">
        <v>1</v>
      </c>
    </row>
    <row r="49" spans="1:18" s="2" customFormat="1" ht="18" customHeight="1" outlineLevel="1">
      <c r="A49" s="19"/>
      <c r="B49" s="41" t="s">
        <v>33</v>
      </c>
      <c r="C49" s="19" t="str">
        <f>C48</f>
        <v>TTT</v>
      </c>
      <c r="D49" s="19"/>
      <c r="E49" s="14" t="s">
        <v>34</v>
      </c>
      <c r="F49" s="20">
        <f>SUM(G49:R49)</f>
        <v>36</v>
      </c>
      <c r="G49" s="20">
        <v>3</v>
      </c>
      <c r="H49" s="20">
        <v>3</v>
      </c>
      <c r="I49" s="20">
        <v>3</v>
      </c>
      <c r="J49" s="20">
        <v>3</v>
      </c>
      <c r="K49" s="20">
        <v>3</v>
      </c>
      <c r="L49" s="20">
        <v>3</v>
      </c>
      <c r="M49" s="20">
        <v>3</v>
      </c>
      <c r="N49" s="20">
        <v>3</v>
      </c>
      <c r="O49" s="20">
        <v>3</v>
      </c>
      <c r="P49" s="20">
        <v>3</v>
      </c>
      <c r="Q49" s="20">
        <v>3</v>
      </c>
      <c r="R49" s="20">
        <v>3</v>
      </c>
    </row>
    <row r="50" spans="1:18" s="2" customFormat="1" ht="18" customHeight="1" outlineLevel="1">
      <c r="A50" s="19"/>
      <c r="B50" s="41" t="s">
        <v>18</v>
      </c>
      <c r="C50" s="19" t="str">
        <f>C48</f>
        <v>TTT</v>
      </c>
      <c r="D50" s="19"/>
      <c r="E50" s="14" t="s">
        <v>17</v>
      </c>
      <c r="F50" s="20"/>
      <c r="G50" s="30" t="s">
        <v>27</v>
      </c>
      <c r="H50" s="30" t="s">
        <v>27</v>
      </c>
      <c r="I50" s="30" t="s">
        <v>28</v>
      </c>
      <c r="J50" s="30" t="s">
        <v>29</v>
      </c>
      <c r="K50" s="30" t="s">
        <v>28</v>
      </c>
      <c r="L50" s="30" t="s">
        <v>27</v>
      </c>
      <c r="M50" s="30" t="s">
        <v>30</v>
      </c>
      <c r="N50" s="30" t="s">
        <v>27</v>
      </c>
      <c r="O50" s="30" t="s">
        <v>27</v>
      </c>
      <c r="P50" s="30" t="s">
        <v>27</v>
      </c>
      <c r="Q50" s="30" t="s">
        <v>27</v>
      </c>
      <c r="R50" s="30" t="s">
        <v>28</v>
      </c>
    </row>
    <row r="51" spans="1:18" s="2" customFormat="1" ht="18" customHeight="1" outlineLevel="1">
      <c r="A51" s="19"/>
      <c r="B51" s="41" t="s">
        <v>19</v>
      </c>
      <c r="C51" s="19" t="str">
        <f>C48</f>
        <v>TTT</v>
      </c>
      <c r="D51" s="19"/>
      <c r="E51" s="19" t="s">
        <v>10</v>
      </c>
      <c r="F51" s="20">
        <f>SUM(G51:R51)</f>
        <v>53</v>
      </c>
      <c r="G51" s="20">
        <v>3</v>
      </c>
      <c r="H51" s="20">
        <v>5</v>
      </c>
      <c r="I51" s="20">
        <v>2</v>
      </c>
      <c r="J51" s="20">
        <v>10</v>
      </c>
      <c r="K51" s="20">
        <v>1</v>
      </c>
      <c r="L51" s="20">
        <v>3</v>
      </c>
      <c r="M51" s="20">
        <v>15</v>
      </c>
      <c r="N51" s="20">
        <v>3</v>
      </c>
      <c r="O51" s="20">
        <v>3</v>
      </c>
      <c r="P51" s="20">
        <v>3</v>
      </c>
      <c r="Q51" s="20">
        <v>3</v>
      </c>
      <c r="R51" s="20">
        <v>2</v>
      </c>
    </row>
    <row r="52" spans="1:18" s="2" customFormat="1" ht="18" customHeight="1">
      <c r="A52" s="19">
        <v>3</v>
      </c>
      <c r="B52" s="41" t="str">
        <f>C52&amp;" N "&amp;D52</f>
        <v xml:space="preserve">DDD N </v>
      </c>
      <c r="C52" s="28" t="s">
        <v>24</v>
      </c>
      <c r="D52" s="19"/>
      <c r="E52" s="14" t="s">
        <v>9</v>
      </c>
      <c r="F52" s="29">
        <f>AVERAGE(G52:R52)</f>
        <v>1</v>
      </c>
      <c r="G52" s="35">
        <v>1</v>
      </c>
      <c r="H52" s="35">
        <v>1</v>
      </c>
      <c r="I52" s="35">
        <v>1</v>
      </c>
      <c r="J52" s="35">
        <v>1</v>
      </c>
      <c r="K52" s="35">
        <v>1</v>
      </c>
      <c r="L52" s="35">
        <v>1</v>
      </c>
      <c r="M52" s="35">
        <v>1</v>
      </c>
      <c r="N52" s="35">
        <v>1</v>
      </c>
      <c r="O52" s="35">
        <v>1</v>
      </c>
      <c r="P52" s="35">
        <v>1</v>
      </c>
      <c r="Q52" s="35">
        <v>1</v>
      </c>
      <c r="R52" s="35">
        <v>1</v>
      </c>
    </row>
    <row r="53" spans="1:18" s="2" customFormat="1" ht="18" customHeight="1" outlineLevel="1">
      <c r="A53" s="19"/>
      <c r="B53" s="41" t="s">
        <v>33</v>
      </c>
      <c r="C53" s="19" t="str">
        <f>C52</f>
        <v>DDD</v>
      </c>
      <c r="D53" s="19"/>
      <c r="E53" s="14" t="s">
        <v>34</v>
      </c>
      <c r="F53" s="20">
        <f>SUM(G53:R53)</f>
        <v>36</v>
      </c>
      <c r="G53" s="20">
        <v>3</v>
      </c>
      <c r="H53" s="20">
        <v>3</v>
      </c>
      <c r="I53" s="20">
        <v>3</v>
      </c>
      <c r="J53" s="20">
        <v>3</v>
      </c>
      <c r="K53" s="20">
        <v>3</v>
      </c>
      <c r="L53" s="20">
        <v>3</v>
      </c>
      <c r="M53" s="20">
        <v>3</v>
      </c>
      <c r="N53" s="20">
        <v>3</v>
      </c>
      <c r="O53" s="20">
        <v>3</v>
      </c>
      <c r="P53" s="20">
        <v>3</v>
      </c>
      <c r="Q53" s="20">
        <v>3</v>
      </c>
      <c r="R53" s="20">
        <v>3</v>
      </c>
    </row>
    <row r="54" spans="1:18" s="2" customFormat="1" ht="18" customHeight="1" outlineLevel="1">
      <c r="A54" s="19"/>
      <c r="B54" s="41" t="s">
        <v>18</v>
      </c>
      <c r="C54" s="19" t="str">
        <f>C52</f>
        <v>DDD</v>
      </c>
      <c r="D54" s="19"/>
      <c r="E54" s="14" t="s">
        <v>17</v>
      </c>
      <c r="F54" s="20"/>
      <c r="G54" s="30" t="s">
        <v>27</v>
      </c>
      <c r="H54" s="30" t="s">
        <v>27</v>
      </c>
      <c r="I54" s="30" t="s">
        <v>28</v>
      </c>
      <c r="J54" s="30" t="s">
        <v>29</v>
      </c>
      <c r="K54" s="30" t="s">
        <v>28</v>
      </c>
      <c r="L54" s="30" t="s">
        <v>27</v>
      </c>
      <c r="M54" s="30" t="s">
        <v>30</v>
      </c>
      <c r="N54" s="30" t="s">
        <v>27</v>
      </c>
      <c r="O54" s="30" t="s">
        <v>27</v>
      </c>
      <c r="P54" s="30" t="s">
        <v>27</v>
      </c>
      <c r="Q54" s="30" t="s">
        <v>27</v>
      </c>
      <c r="R54" s="30" t="s">
        <v>28</v>
      </c>
    </row>
    <row r="55" spans="1:18" s="2" customFormat="1" ht="18" customHeight="1" outlineLevel="1">
      <c r="A55" s="19"/>
      <c r="B55" s="41" t="s">
        <v>19</v>
      </c>
      <c r="C55" s="19" t="str">
        <f>C52</f>
        <v>DDD</v>
      </c>
      <c r="D55" s="19"/>
      <c r="E55" s="19" t="s">
        <v>10</v>
      </c>
      <c r="F55" s="20">
        <f>SUM(G55:R55)</f>
        <v>53</v>
      </c>
      <c r="G55" s="20">
        <v>3</v>
      </c>
      <c r="H55" s="20">
        <v>5</v>
      </c>
      <c r="I55" s="20">
        <v>2</v>
      </c>
      <c r="J55" s="20">
        <v>10</v>
      </c>
      <c r="K55" s="20">
        <v>1</v>
      </c>
      <c r="L55" s="20">
        <v>3</v>
      </c>
      <c r="M55" s="20">
        <v>15</v>
      </c>
      <c r="N55" s="20">
        <v>3</v>
      </c>
      <c r="O55" s="20">
        <v>3</v>
      </c>
      <c r="P55" s="20">
        <v>3</v>
      </c>
      <c r="Q55" s="20">
        <v>3</v>
      </c>
      <c r="R55" s="20">
        <v>2</v>
      </c>
    </row>
    <row r="56" spans="1:18" s="2" customFormat="1" ht="18" customHeight="1">
      <c r="A56" s="19">
        <v>4</v>
      </c>
      <c r="B56" s="41" t="str">
        <f>C56&amp;" N "&amp;D56</f>
        <v xml:space="preserve">WWW N </v>
      </c>
      <c r="C56" s="28" t="s">
        <v>26</v>
      </c>
      <c r="D56" s="19"/>
      <c r="E56" s="14" t="s">
        <v>9</v>
      </c>
      <c r="F56" s="29">
        <f>AVERAGE(G56:R56)</f>
        <v>1</v>
      </c>
      <c r="G56" s="35">
        <v>1</v>
      </c>
      <c r="H56" s="35">
        <v>1</v>
      </c>
      <c r="I56" s="35">
        <v>1</v>
      </c>
      <c r="J56" s="35">
        <v>1</v>
      </c>
      <c r="K56" s="35">
        <v>1</v>
      </c>
      <c r="L56" s="35">
        <v>1</v>
      </c>
      <c r="M56" s="35">
        <v>1</v>
      </c>
      <c r="N56" s="35">
        <v>1</v>
      </c>
      <c r="O56" s="35">
        <v>1</v>
      </c>
      <c r="P56" s="35">
        <v>1</v>
      </c>
      <c r="Q56" s="35">
        <v>1</v>
      </c>
      <c r="R56" s="35">
        <v>1</v>
      </c>
    </row>
    <row r="57" spans="1:18" s="2" customFormat="1" ht="18" customHeight="1" outlineLevel="1">
      <c r="A57" s="19"/>
      <c r="B57" s="41" t="s">
        <v>33</v>
      </c>
      <c r="C57" s="19" t="str">
        <f>C56</f>
        <v>WWW</v>
      </c>
      <c r="D57" s="19"/>
      <c r="E57" s="14" t="s">
        <v>34</v>
      </c>
      <c r="F57" s="20">
        <f>SUM(G57:R57)</f>
        <v>36</v>
      </c>
      <c r="G57" s="20">
        <v>3</v>
      </c>
      <c r="H57" s="20">
        <v>3</v>
      </c>
      <c r="I57" s="20">
        <v>3</v>
      </c>
      <c r="J57" s="20">
        <v>3</v>
      </c>
      <c r="K57" s="20">
        <v>3</v>
      </c>
      <c r="L57" s="20">
        <v>3</v>
      </c>
      <c r="M57" s="20">
        <v>3</v>
      </c>
      <c r="N57" s="20">
        <v>3</v>
      </c>
      <c r="O57" s="20">
        <v>3</v>
      </c>
      <c r="P57" s="20">
        <v>3</v>
      </c>
      <c r="Q57" s="20">
        <v>3</v>
      </c>
      <c r="R57" s="20">
        <v>3</v>
      </c>
    </row>
    <row r="58" spans="1:18" s="2" customFormat="1" ht="18" customHeight="1" outlineLevel="1">
      <c r="A58" s="19"/>
      <c r="B58" s="41" t="s">
        <v>18</v>
      </c>
      <c r="C58" s="19" t="str">
        <f>C56</f>
        <v>WWW</v>
      </c>
      <c r="D58" s="19"/>
      <c r="E58" s="14" t="s">
        <v>17</v>
      </c>
      <c r="F58" s="20"/>
      <c r="G58" s="30" t="s">
        <v>27</v>
      </c>
      <c r="H58" s="30" t="s">
        <v>27</v>
      </c>
      <c r="I58" s="30" t="s">
        <v>28</v>
      </c>
      <c r="J58" s="30" t="s">
        <v>29</v>
      </c>
      <c r="K58" s="30" t="s">
        <v>28</v>
      </c>
      <c r="L58" s="30" t="s">
        <v>27</v>
      </c>
      <c r="M58" s="30" t="s">
        <v>30</v>
      </c>
      <c r="N58" s="30" t="s">
        <v>27</v>
      </c>
      <c r="O58" s="30" t="s">
        <v>27</v>
      </c>
      <c r="P58" s="30" t="s">
        <v>27</v>
      </c>
      <c r="Q58" s="30" t="s">
        <v>27</v>
      </c>
      <c r="R58" s="30" t="s">
        <v>28</v>
      </c>
    </row>
    <row r="59" spans="1:18" s="2" customFormat="1" ht="18" customHeight="1" outlineLevel="1">
      <c r="A59" s="19"/>
      <c r="B59" s="41" t="s">
        <v>19</v>
      </c>
      <c r="C59" s="19" t="str">
        <f>C56</f>
        <v>WWW</v>
      </c>
      <c r="D59" s="19"/>
      <c r="E59" s="19" t="s">
        <v>10</v>
      </c>
      <c r="F59" s="20">
        <f>SUM(G59:R59)</f>
        <v>53</v>
      </c>
      <c r="G59" s="20">
        <v>3</v>
      </c>
      <c r="H59" s="20">
        <v>5</v>
      </c>
      <c r="I59" s="20">
        <v>2</v>
      </c>
      <c r="J59" s="20">
        <v>10</v>
      </c>
      <c r="K59" s="20">
        <v>1</v>
      </c>
      <c r="L59" s="20">
        <v>3</v>
      </c>
      <c r="M59" s="20">
        <v>15</v>
      </c>
      <c r="N59" s="20">
        <v>3</v>
      </c>
      <c r="O59" s="20">
        <v>3</v>
      </c>
      <c r="P59" s="20">
        <v>3</v>
      </c>
      <c r="Q59" s="20">
        <v>3</v>
      </c>
      <c r="R59" s="20">
        <v>2</v>
      </c>
    </row>
    <row r="60" spans="1:18" s="2" customFormat="1" ht="18" customHeight="1">
      <c r="A60" s="19">
        <v>5</v>
      </c>
      <c r="B60" s="41" t="str">
        <f>C60&amp;" N "&amp;D60</f>
        <v xml:space="preserve">DDD N </v>
      </c>
      <c r="C60" s="28" t="s">
        <v>24</v>
      </c>
      <c r="D60" s="19"/>
      <c r="E60" s="14" t="s">
        <v>9</v>
      </c>
      <c r="F60" s="29">
        <f>AVERAGE(G60:R60)</f>
        <v>1</v>
      </c>
      <c r="G60" s="35">
        <v>1</v>
      </c>
      <c r="H60" s="35">
        <v>1</v>
      </c>
      <c r="I60" s="35">
        <v>1</v>
      </c>
      <c r="J60" s="35">
        <v>1</v>
      </c>
      <c r="K60" s="35">
        <v>1</v>
      </c>
      <c r="L60" s="35">
        <v>1</v>
      </c>
      <c r="M60" s="35">
        <v>1</v>
      </c>
      <c r="N60" s="35">
        <v>1</v>
      </c>
      <c r="O60" s="35">
        <v>1</v>
      </c>
      <c r="P60" s="35">
        <v>1</v>
      </c>
      <c r="Q60" s="35">
        <v>1</v>
      </c>
      <c r="R60" s="35">
        <v>1</v>
      </c>
    </row>
    <row r="61" spans="1:18" s="2" customFormat="1" ht="18" customHeight="1" outlineLevel="1">
      <c r="A61" s="19"/>
      <c r="B61" s="41" t="s">
        <v>33</v>
      </c>
      <c r="C61" s="19" t="str">
        <f>C60</f>
        <v>DDD</v>
      </c>
      <c r="D61" s="19"/>
      <c r="E61" s="14" t="s">
        <v>34</v>
      </c>
      <c r="F61" s="20">
        <f>SUM(G61:R61)</f>
        <v>36</v>
      </c>
      <c r="G61" s="20">
        <v>3</v>
      </c>
      <c r="H61" s="20">
        <v>3</v>
      </c>
      <c r="I61" s="20">
        <v>3</v>
      </c>
      <c r="J61" s="20">
        <v>3</v>
      </c>
      <c r="K61" s="20">
        <v>3</v>
      </c>
      <c r="L61" s="20">
        <v>3</v>
      </c>
      <c r="M61" s="20">
        <v>3</v>
      </c>
      <c r="N61" s="20">
        <v>3</v>
      </c>
      <c r="O61" s="20">
        <v>3</v>
      </c>
      <c r="P61" s="20">
        <v>3</v>
      </c>
      <c r="Q61" s="20">
        <v>3</v>
      </c>
      <c r="R61" s="20">
        <v>3</v>
      </c>
    </row>
    <row r="62" spans="1:18" s="2" customFormat="1" ht="18" customHeight="1" outlineLevel="1">
      <c r="A62" s="19"/>
      <c r="B62" s="41" t="s">
        <v>18</v>
      </c>
      <c r="C62" s="19" t="str">
        <f>C60</f>
        <v>DDD</v>
      </c>
      <c r="D62" s="19"/>
      <c r="E62" s="14" t="s">
        <v>17</v>
      </c>
      <c r="F62" s="20"/>
      <c r="G62" s="30" t="s">
        <v>27</v>
      </c>
      <c r="H62" s="30" t="s">
        <v>27</v>
      </c>
      <c r="I62" s="30" t="s">
        <v>28</v>
      </c>
      <c r="J62" s="30" t="s">
        <v>29</v>
      </c>
      <c r="K62" s="30" t="s">
        <v>28</v>
      </c>
      <c r="L62" s="30" t="s">
        <v>27</v>
      </c>
      <c r="M62" s="30" t="s">
        <v>30</v>
      </c>
      <c r="N62" s="30" t="s">
        <v>27</v>
      </c>
      <c r="O62" s="30" t="s">
        <v>27</v>
      </c>
      <c r="P62" s="30" t="s">
        <v>27</v>
      </c>
      <c r="Q62" s="30" t="s">
        <v>27</v>
      </c>
      <c r="R62" s="30" t="s">
        <v>28</v>
      </c>
    </row>
    <row r="63" spans="1:18" s="2" customFormat="1" ht="18" customHeight="1" outlineLevel="1">
      <c r="A63" s="19"/>
      <c r="B63" s="41" t="s">
        <v>19</v>
      </c>
      <c r="C63" s="19" t="str">
        <f>C60</f>
        <v>DDD</v>
      </c>
      <c r="D63" s="19"/>
      <c r="E63" s="19" t="s">
        <v>10</v>
      </c>
      <c r="F63" s="20">
        <f>SUM(G63:R63)</f>
        <v>53</v>
      </c>
      <c r="G63" s="20">
        <v>3</v>
      </c>
      <c r="H63" s="20">
        <v>5</v>
      </c>
      <c r="I63" s="20">
        <v>2</v>
      </c>
      <c r="J63" s="20">
        <v>10</v>
      </c>
      <c r="K63" s="20">
        <v>1</v>
      </c>
      <c r="L63" s="20">
        <v>3</v>
      </c>
      <c r="M63" s="20">
        <v>15</v>
      </c>
      <c r="N63" s="20">
        <v>3</v>
      </c>
      <c r="O63" s="20">
        <v>3</v>
      </c>
      <c r="P63" s="20">
        <v>3</v>
      </c>
      <c r="Q63" s="20">
        <v>3</v>
      </c>
      <c r="R63" s="20">
        <v>2</v>
      </c>
    </row>
    <row r="64" spans="1:18" s="2" customFormat="1" ht="18" customHeight="1">
      <c r="A64" s="19">
        <v>6</v>
      </c>
      <c r="B64" s="41" t="str">
        <f>C64&amp;" N "&amp;D64</f>
        <v xml:space="preserve">DDD N </v>
      </c>
      <c r="C64" s="28" t="s">
        <v>24</v>
      </c>
      <c r="D64" s="19"/>
      <c r="E64" s="14" t="s">
        <v>9</v>
      </c>
      <c r="F64" s="29">
        <f>AVERAGE(G64:R64)</f>
        <v>1</v>
      </c>
      <c r="G64" s="35">
        <v>1</v>
      </c>
      <c r="H64" s="35">
        <v>1</v>
      </c>
      <c r="I64" s="35">
        <v>1</v>
      </c>
      <c r="J64" s="35">
        <v>1</v>
      </c>
      <c r="K64" s="35">
        <v>1</v>
      </c>
      <c r="L64" s="35">
        <v>1</v>
      </c>
      <c r="M64" s="35">
        <v>1</v>
      </c>
      <c r="N64" s="35">
        <v>1</v>
      </c>
      <c r="O64" s="35">
        <v>1</v>
      </c>
      <c r="P64" s="35">
        <v>1</v>
      </c>
      <c r="Q64" s="35">
        <v>1</v>
      </c>
      <c r="R64" s="35">
        <v>1</v>
      </c>
    </row>
    <row r="65" spans="1:18" s="2" customFormat="1" ht="18" customHeight="1" outlineLevel="1">
      <c r="A65" s="19"/>
      <c r="B65" s="41" t="s">
        <v>33</v>
      </c>
      <c r="C65" s="19" t="str">
        <f>C64</f>
        <v>DDD</v>
      </c>
      <c r="D65" s="19"/>
      <c r="E65" s="14" t="s">
        <v>34</v>
      </c>
      <c r="F65" s="20">
        <f>SUM(G65:R65)</f>
        <v>36</v>
      </c>
      <c r="G65" s="20">
        <v>3</v>
      </c>
      <c r="H65" s="20">
        <v>3</v>
      </c>
      <c r="I65" s="20">
        <v>3</v>
      </c>
      <c r="J65" s="20">
        <v>3</v>
      </c>
      <c r="K65" s="20">
        <v>3</v>
      </c>
      <c r="L65" s="20">
        <v>3</v>
      </c>
      <c r="M65" s="20">
        <v>3</v>
      </c>
      <c r="N65" s="20">
        <v>3</v>
      </c>
      <c r="O65" s="20">
        <v>3</v>
      </c>
      <c r="P65" s="20">
        <v>3</v>
      </c>
      <c r="Q65" s="20">
        <v>3</v>
      </c>
      <c r="R65" s="20">
        <v>3</v>
      </c>
    </row>
    <row r="66" spans="1:18" s="2" customFormat="1" ht="18" customHeight="1" outlineLevel="1">
      <c r="A66" s="19"/>
      <c r="B66" s="41" t="s">
        <v>18</v>
      </c>
      <c r="C66" s="19" t="str">
        <f>C64</f>
        <v>DDD</v>
      </c>
      <c r="D66" s="19"/>
      <c r="E66" s="14" t="s">
        <v>17</v>
      </c>
      <c r="F66" s="20"/>
      <c r="G66" s="30" t="s">
        <v>27</v>
      </c>
      <c r="H66" s="30" t="s">
        <v>27</v>
      </c>
      <c r="I66" s="30" t="s">
        <v>28</v>
      </c>
      <c r="J66" s="30" t="s">
        <v>30</v>
      </c>
      <c r="K66" s="30" t="s">
        <v>28</v>
      </c>
      <c r="L66" s="30" t="s">
        <v>27</v>
      </c>
      <c r="M66" s="30" t="s">
        <v>30</v>
      </c>
      <c r="N66" s="30" t="s">
        <v>27</v>
      </c>
      <c r="O66" s="30" t="s">
        <v>27</v>
      </c>
      <c r="P66" s="30" t="s">
        <v>27</v>
      </c>
      <c r="Q66" s="30" t="s">
        <v>27</v>
      </c>
      <c r="R66" s="30" t="s">
        <v>28</v>
      </c>
    </row>
    <row r="67" spans="1:18" s="2" customFormat="1" ht="18" customHeight="1" outlineLevel="1">
      <c r="A67" s="19"/>
      <c r="B67" s="41" t="s">
        <v>19</v>
      </c>
      <c r="C67" s="19" t="str">
        <f>C64</f>
        <v>DDD</v>
      </c>
      <c r="D67" s="19"/>
      <c r="E67" s="19" t="s">
        <v>10</v>
      </c>
      <c r="F67" s="20">
        <f>SUM(G67:R67)</f>
        <v>53</v>
      </c>
      <c r="G67" s="20">
        <v>3</v>
      </c>
      <c r="H67" s="20">
        <v>5</v>
      </c>
      <c r="I67" s="20">
        <v>2</v>
      </c>
      <c r="J67" s="20">
        <v>10</v>
      </c>
      <c r="K67" s="20">
        <v>1</v>
      </c>
      <c r="L67" s="20">
        <v>3</v>
      </c>
      <c r="M67" s="20">
        <v>15</v>
      </c>
      <c r="N67" s="20">
        <v>3</v>
      </c>
      <c r="O67" s="20">
        <v>3</v>
      </c>
      <c r="P67" s="20">
        <v>3</v>
      </c>
      <c r="Q67" s="20">
        <v>3</v>
      </c>
      <c r="R67" s="20">
        <v>2</v>
      </c>
    </row>
    <row r="68" spans="1:18" s="2" customFormat="1" ht="18" customHeight="1">
      <c r="A68" s="19">
        <v>7</v>
      </c>
      <c r="B68" s="41" t="str">
        <f>C68&amp;" N "&amp;D68</f>
        <v xml:space="preserve">TTT N </v>
      </c>
      <c r="C68" s="28" t="s">
        <v>25</v>
      </c>
      <c r="D68" s="19"/>
      <c r="E68" s="14" t="s">
        <v>9</v>
      </c>
      <c r="F68" s="29">
        <f>AVERAGE(G68:R68)</f>
        <v>1</v>
      </c>
      <c r="G68" s="35">
        <v>1</v>
      </c>
      <c r="H68" s="35">
        <v>1</v>
      </c>
      <c r="I68" s="35">
        <v>1</v>
      </c>
      <c r="J68" s="35">
        <v>1</v>
      </c>
      <c r="K68" s="35">
        <v>1</v>
      </c>
      <c r="L68" s="35">
        <v>1</v>
      </c>
      <c r="M68" s="35">
        <v>1</v>
      </c>
      <c r="N68" s="35">
        <v>1</v>
      </c>
      <c r="O68" s="35">
        <v>1</v>
      </c>
      <c r="P68" s="35">
        <v>1</v>
      </c>
      <c r="Q68" s="35">
        <v>1</v>
      </c>
      <c r="R68" s="35">
        <v>1</v>
      </c>
    </row>
    <row r="69" spans="1:18" s="2" customFormat="1" ht="18" customHeight="1" outlineLevel="1">
      <c r="A69" s="19"/>
      <c r="B69" s="41" t="s">
        <v>33</v>
      </c>
      <c r="C69" s="19" t="str">
        <f>C68</f>
        <v>TTT</v>
      </c>
      <c r="D69" s="19"/>
      <c r="E69" s="14" t="s">
        <v>34</v>
      </c>
      <c r="F69" s="20">
        <f>SUM(G69:R69)</f>
        <v>36</v>
      </c>
      <c r="G69" s="20">
        <v>3</v>
      </c>
      <c r="H69" s="20">
        <v>3</v>
      </c>
      <c r="I69" s="20">
        <v>3</v>
      </c>
      <c r="J69" s="20">
        <v>3</v>
      </c>
      <c r="K69" s="20">
        <v>3</v>
      </c>
      <c r="L69" s="20">
        <v>3</v>
      </c>
      <c r="M69" s="20">
        <v>3</v>
      </c>
      <c r="N69" s="20">
        <v>3</v>
      </c>
      <c r="O69" s="20">
        <v>3</v>
      </c>
      <c r="P69" s="20">
        <v>3</v>
      </c>
      <c r="Q69" s="20">
        <v>3</v>
      </c>
      <c r="R69" s="20">
        <v>3</v>
      </c>
    </row>
    <row r="70" spans="1:18" s="2" customFormat="1" ht="18" customHeight="1" outlineLevel="1">
      <c r="A70" s="19"/>
      <c r="B70" s="41" t="s">
        <v>18</v>
      </c>
      <c r="C70" s="19" t="str">
        <f>C68</f>
        <v>TTT</v>
      </c>
      <c r="D70" s="19"/>
      <c r="E70" s="14" t="s">
        <v>17</v>
      </c>
      <c r="F70" s="20"/>
      <c r="G70" s="30" t="s">
        <v>27</v>
      </c>
      <c r="H70" s="30" t="s">
        <v>27</v>
      </c>
      <c r="I70" s="30" t="s">
        <v>28</v>
      </c>
      <c r="J70" s="30" t="s">
        <v>29</v>
      </c>
      <c r="K70" s="30" t="s">
        <v>28</v>
      </c>
      <c r="L70" s="30" t="s">
        <v>27</v>
      </c>
      <c r="M70" s="30" t="s">
        <v>30</v>
      </c>
      <c r="N70" s="30" t="s">
        <v>27</v>
      </c>
      <c r="O70" s="30" t="s">
        <v>27</v>
      </c>
      <c r="P70" s="30" t="s">
        <v>27</v>
      </c>
      <c r="Q70" s="30" t="s">
        <v>27</v>
      </c>
      <c r="R70" s="30" t="s">
        <v>28</v>
      </c>
    </row>
    <row r="71" spans="1:18" s="2" customFormat="1" ht="18" customHeight="1" outlineLevel="1">
      <c r="A71" s="19"/>
      <c r="B71" s="41" t="s">
        <v>19</v>
      </c>
      <c r="C71" s="19" t="str">
        <f>C68</f>
        <v>TTT</v>
      </c>
      <c r="D71" s="19"/>
      <c r="E71" s="19" t="s">
        <v>10</v>
      </c>
      <c r="F71" s="20">
        <f>SUM(G71:R71)</f>
        <v>49</v>
      </c>
      <c r="G71" s="20">
        <v>5</v>
      </c>
      <c r="H71" s="20">
        <v>3</v>
      </c>
      <c r="I71" s="20">
        <v>2</v>
      </c>
      <c r="J71" s="20">
        <v>5</v>
      </c>
      <c r="K71" s="20">
        <v>2</v>
      </c>
      <c r="L71" s="20">
        <v>5</v>
      </c>
      <c r="M71" s="20">
        <v>5</v>
      </c>
      <c r="N71" s="20">
        <v>5</v>
      </c>
      <c r="O71" s="20">
        <v>5</v>
      </c>
      <c r="P71" s="20">
        <v>5</v>
      </c>
      <c r="Q71" s="20">
        <v>5</v>
      </c>
      <c r="R71" s="20">
        <v>2</v>
      </c>
    </row>
    <row r="75" spans="1:18" hidden="1">
      <c r="C75" s="5" t="s">
        <v>31</v>
      </c>
      <c r="F75">
        <f>SUM(G75:R75)</f>
        <v>780</v>
      </c>
      <c r="G75">
        <f>SUM(G76:G79)</f>
        <v>65</v>
      </c>
      <c r="H75">
        <f t="shared" ref="H75:R75" si="16">SUM(H76:H79)</f>
        <v>65</v>
      </c>
      <c r="I75">
        <f t="shared" si="16"/>
        <v>65</v>
      </c>
      <c r="J75">
        <f t="shared" si="16"/>
        <v>65</v>
      </c>
      <c r="K75">
        <f t="shared" si="16"/>
        <v>65</v>
      </c>
      <c r="L75">
        <f t="shared" si="16"/>
        <v>65</v>
      </c>
      <c r="M75">
        <f t="shared" si="16"/>
        <v>65</v>
      </c>
      <c r="N75">
        <f t="shared" si="16"/>
        <v>65</v>
      </c>
      <c r="O75">
        <f t="shared" si="16"/>
        <v>65</v>
      </c>
      <c r="P75">
        <f t="shared" si="16"/>
        <v>65</v>
      </c>
      <c r="Q75">
        <f t="shared" si="16"/>
        <v>65</v>
      </c>
      <c r="R75">
        <f t="shared" si="16"/>
        <v>65</v>
      </c>
    </row>
    <row r="76" spans="1:18" hidden="1">
      <c r="B76" s="4" t="s">
        <v>23</v>
      </c>
      <c r="C76" s="5" t="s">
        <v>27</v>
      </c>
      <c r="F76">
        <f>SUM(G76:R76)</f>
        <v>120</v>
      </c>
      <c r="G76">
        <v>10</v>
      </c>
      <c r="H76">
        <v>10</v>
      </c>
      <c r="I76">
        <v>10</v>
      </c>
      <c r="J76">
        <v>10</v>
      </c>
      <c r="K76">
        <v>10</v>
      </c>
      <c r="L76">
        <v>10</v>
      </c>
      <c r="M76">
        <v>10</v>
      </c>
      <c r="N76">
        <v>10</v>
      </c>
      <c r="O76">
        <v>10</v>
      </c>
      <c r="P76">
        <v>10</v>
      </c>
      <c r="Q76">
        <v>10</v>
      </c>
      <c r="R76">
        <v>10</v>
      </c>
    </row>
    <row r="77" spans="1:18" hidden="1">
      <c r="B77" s="4" t="s">
        <v>24</v>
      </c>
      <c r="C77" s="5" t="s">
        <v>28</v>
      </c>
      <c r="F77">
        <f>SUM(G77:R77)</f>
        <v>60</v>
      </c>
      <c r="G77">
        <v>5</v>
      </c>
      <c r="H77">
        <v>5</v>
      </c>
      <c r="I77">
        <v>5</v>
      </c>
      <c r="J77">
        <v>5</v>
      </c>
      <c r="K77">
        <v>5</v>
      </c>
      <c r="L77">
        <v>5</v>
      </c>
      <c r="M77">
        <v>5</v>
      </c>
      <c r="N77">
        <v>5</v>
      </c>
      <c r="O77">
        <v>5</v>
      </c>
      <c r="P77">
        <v>5</v>
      </c>
      <c r="Q77">
        <v>5</v>
      </c>
      <c r="R77">
        <v>5</v>
      </c>
    </row>
    <row r="78" spans="1:18" hidden="1">
      <c r="B78" s="4" t="s">
        <v>25</v>
      </c>
      <c r="C78" s="5" t="s">
        <v>29</v>
      </c>
      <c r="F78">
        <f>SUM(G78:R78)</f>
        <v>240</v>
      </c>
      <c r="G78">
        <v>20</v>
      </c>
      <c r="H78">
        <v>20</v>
      </c>
      <c r="I78">
        <v>20</v>
      </c>
      <c r="J78">
        <v>20</v>
      </c>
      <c r="K78">
        <v>20</v>
      </c>
      <c r="L78">
        <v>20</v>
      </c>
      <c r="M78">
        <v>20</v>
      </c>
      <c r="N78">
        <v>20</v>
      </c>
      <c r="O78">
        <v>20</v>
      </c>
      <c r="P78">
        <v>20</v>
      </c>
      <c r="Q78">
        <v>20</v>
      </c>
      <c r="R78">
        <v>20</v>
      </c>
    </row>
    <row r="79" spans="1:18" hidden="1">
      <c r="B79" s="4" t="s">
        <v>26</v>
      </c>
      <c r="C79" s="5" t="s">
        <v>30</v>
      </c>
      <c r="F79">
        <f>SUM(G79:R79)</f>
        <v>360</v>
      </c>
      <c r="G79">
        <v>30</v>
      </c>
      <c r="H79">
        <v>30</v>
      </c>
      <c r="I79">
        <v>30</v>
      </c>
      <c r="J79">
        <v>30</v>
      </c>
      <c r="K79">
        <v>30</v>
      </c>
      <c r="L79">
        <v>30</v>
      </c>
      <c r="M79">
        <v>30</v>
      </c>
      <c r="N79">
        <v>30</v>
      </c>
      <c r="O79">
        <v>30</v>
      </c>
      <c r="P79">
        <v>30</v>
      </c>
      <c r="Q79">
        <v>30</v>
      </c>
      <c r="R79">
        <v>30</v>
      </c>
    </row>
    <row r="81" spans="1:20">
      <c r="B81" s="52" t="s">
        <v>35</v>
      </c>
    </row>
    <row r="82" spans="1:20" s="9" customFormat="1" ht="16.5" customHeight="1">
      <c r="A82" s="15"/>
      <c r="B82" s="16" t="s">
        <v>23</v>
      </c>
      <c r="C82" s="16"/>
      <c r="D82" s="16"/>
      <c r="E82" s="14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20" s="2" customFormat="1" ht="16.5" customHeight="1">
      <c r="A83" s="18"/>
      <c r="B83" s="18" t="s">
        <v>20</v>
      </c>
      <c r="C83" s="19"/>
      <c r="D83" s="19"/>
      <c r="E83" s="14" t="s">
        <v>10</v>
      </c>
      <c r="F83" s="20">
        <f t="shared" ref="F83:F88" si="17">SUM(G83:R83)</f>
        <v>0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20" s="10" customFormat="1" ht="16.5" customHeight="1">
      <c r="A84" s="21"/>
      <c r="B84" s="21" t="s">
        <v>21</v>
      </c>
      <c r="C84" s="22"/>
      <c r="D84" s="22"/>
      <c r="E84" s="14" t="s">
        <v>10</v>
      </c>
      <c r="F84" s="23">
        <f t="shared" si="17"/>
        <v>33</v>
      </c>
      <c r="G84" s="23">
        <f>SUM(G85:G88)</f>
        <v>2</v>
      </c>
      <c r="H84" s="23">
        <f t="shared" ref="H84:R84" si="18">SUM(H85:H88)</f>
        <v>2</v>
      </c>
      <c r="I84" s="23">
        <f t="shared" si="18"/>
        <v>1</v>
      </c>
      <c r="J84" s="23">
        <f t="shared" si="18"/>
        <v>5</v>
      </c>
      <c r="K84" s="23">
        <f t="shared" si="18"/>
        <v>2</v>
      </c>
      <c r="L84" s="23">
        <f t="shared" si="18"/>
        <v>2</v>
      </c>
      <c r="M84" s="23">
        <f t="shared" si="18"/>
        <v>10</v>
      </c>
      <c r="N84" s="23">
        <f t="shared" si="18"/>
        <v>2</v>
      </c>
      <c r="O84" s="23">
        <f t="shared" si="18"/>
        <v>2</v>
      </c>
      <c r="P84" s="23">
        <f t="shared" si="18"/>
        <v>2</v>
      </c>
      <c r="Q84" s="23">
        <f t="shared" si="18"/>
        <v>2</v>
      </c>
      <c r="R84" s="23">
        <f t="shared" si="18"/>
        <v>1</v>
      </c>
    </row>
    <row r="85" spans="1:20" s="2" customFormat="1" ht="16.5" customHeight="1">
      <c r="A85" s="24"/>
      <c r="B85" s="24" t="s">
        <v>27</v>
      </c>
      <c r="C85" s="19"/>
      <c r="D85" s="19"/>
      <c r="E85" s="14" t="s">
        <v>10</v>
      </c>
      <c r="F85" s="20">
        <f t="shared" si="17"/>
        <v>14</v>
      </c>
      <c r="G85" s="46">
        <f>SUMIFS(G$41:G$72,G$40:G$71,$B85,$C$41:$C$72,LOOKUP(1,-$E$82:$E85,$B$82:$B85))</f>
        <v>2</v>
      </c>
      <c r="H85" s="46">
        <f>SUMIFS(H$41:H$72,H$40:H$71,$B85,$C$41:$C$72,LOOKUP(1,-$E$82:$E85,$B$82:$B85))</f>
        <v>2</v>
      </c>
      <c r="I85" s="46">
        <f>SUMIFS(I$41:I$72,I$40:I$71,$B85,$C$41:$C$72,LOOKUP(1,-$E$82:$E85,$B$82:$B85))</f>
        <v>0</v>
      </c>
      <c r="J85" s="46">
        <f>SUMIFS(J$41:J$72,J$40:J$71,$B85,$C$41:$C$72,LOOKUP(1,-$E$82:$E85,$B$82:$B85))</f>
        <v>0</v>
      </c>
      <c r="K85" s="46">
        <f>SUMIFS(K$41:K$72,K$40:K$71,$B85,$C$41:$C$72,LOOKUP(1,-$E$82:$E85,$B$82:$B85))</f>
        <v>0</v>
      </c>
      <c r="L85" s="46">
        <f>SUMIFS(L$41:L$72,L$40:L$71,$B85,$C$41:$C$72,LOOKUP(1,-$E$82:$E85,$B$82:$B85))</f>
        <v>2</v>
      </c>
      <c r="M85" s="46">
        <f>SUMIFS(M$41:M$72,M$40:M$71,$B85,$C$41:$C$72,LOOKUP(1,-$E$82:$E85,$B$82:$B85))</f>
        <v>0</v>
      </c>
      <c r="N85" s="46">
        <f>SUMIFS(N$41:N$72,N$40:N$71,$B85,$C$41:$C$72,LOOKUP(1,-$E$82:$E85,$B$82:$B85))</f>
        <v>2</v>
      </c>
      <c r="O85" s="46">
        <f>SUMIFS(O$41:O$72,O$40:O$71,$B85,$C$41:$C$72,LOOKUP(1,-$E$82:$E85,$B$82:$B85))</f>
        <v>2</v>
      </c>
      <c r="P85" s="46">
        <f>SUMIFS(P$41:P$72,P$40:P$71,$B85,$C$41:$C$72,LOOKUP(1,-$E$82:$E85,$B$82:$B85))</f>
        <v>2</v>
      </c>
      <c r="Q85" s="46">
        <f>SUMIFS(Q$41:Q$72,Q$40:Q$71,$B85,$C$41:$C$72,LOOKUP(1,-$E$82:$E85,$B$82:$B85))</f>
        <v>2</v>
      </c>
      <c r="R85" s="46">
        <f>SUMIFS(R$41:R$72,R$40:R$71,$B85,$C$41:$C$72,LOOKUP(1,-$E$82:$E85,$B$82:$B85))</f>
        <v>0</v>
      </c>
      <c r="S85" s="7"/>
      <c r="T85" s="10"/>
    </row>
    <row r="86" spans="1:20" s="2" customFormat="1" ht="16.5" customHeight="1">
      <c r="A86" s="24"/>
      <c r="B86" s="24" t="s">
        <v>28</v>
      </c>
      <c r="C86" s="19"/>
      <c r="D86" s="19"/>
      <c r="E86" s="14" t="s">
        <v>10</v>
      </c>
      <c r="F86" s="20">
        <f t="shared" si="17"/>
        <v>4</v>
      </c>
      <c r="G86" s="46">
        <f>SUMIFS(G$41:G$72,G$40:G$71,$B86,$C$41:$C$72,LOOKUP(1,-$E$82:$E86,$B$82:$B86))</f>
        <v>0</v>
      </c>
      <c r="H86" s="46">
        <f>SUMIFS(H$41:H$72,H$40:H$71,$B86,$C$41:$C$72,LOOKUP(1,-$E$82:$E86,$B$82:$B86))</f>
        <v>0</v>
      </c>
      <c r="I86" s="46">
        <f>SUMIFS(I$41:I$72,I$40:I$71,$B86,$C$41:$C$72,LOOKUP(1,-$E$82:$E86,$B$82:$B86))</f>
        <v>1</v>
      </c>
      <c r="J86" s="46">
        <f>SUMIFS(J$41:J$72,J$40:J$71,$B86,$C$41:$C$72,LOOKUP(1,-$E$82:$E86,$B$82:$B86))</f>
        <v>0</v>
      </c>
      <c r="K86" s="46">
        <f>SUMIFS(K$41:K$72,K$40:K$71,$B86,$C$41:$C$72,LOOKUP(1,-$E$82:$E86,$B$82:$B86))</f>
        <v>2</v>
      </c>
      <c r="L86" s="46">
        <f>SUMIFS(L$41:L$72,L$40:L$71,$B86,$C$41:$C$72,LOOKUP(1,-$E$82:$E86,$B$82:$B86))</f>
        <v>0</v>
      </c>
      <c r="M86" s="46">
        <f>SUMIFS(M$41:M$72,M$40:M$71,$B86,$C$41:$C$72,LOOKUP(1,-$E$82:$E86,$B$82:$B86))</f>
        <v>0</v>
      </c>
      <c r="N86" s="46">
        <f>SUMIFS(N$41:N$72,N$40:N$71,$B86,$C$41:$C$72,LOOKUP(1,-$E$82:$E86,$B$82:$B86))</f>
        <v>0</v>
      </c>
      <c r="O86" s="46">
        <f>SUMIFS(O$41:O$72,O$40:O$71,$B86,$C$41:$C$72,LOOKUP(1,-$E$82:$E86,$B$82:$B86))</f>
        <v>0</v>
      </c>
      <c r="P86" s="46">
        <f>SUMIFS(P$41:P$72,P$40:P$71,$B86,$C$41:$C$72,LOOKUP(1,-$E$82:$E86,$B$82:$B86))</f>
        <v>0</v>
      </c>
      <c r="Q86" s="46">
        <f>SUMIFS(Q$41:Q$72,Q$40:Q$71,$B86,$C$41:$C$72,LOOKUP(1,-$E$82:$E86,$B$82:$B86))</f>
        <v>0</v>
      </c>
      <c r="R86" s="46">
        <f>SUMIFS(R$41:R$72,R$40:R$71,$B86,$C$41:$C$72,LOOKUP(1,-$E$82:$E86,$B$82:$B86))</f>
        <v>1</v>
      </c>
    </row>
    <row r="87" spans="1:20" s="2" customFormat="1" ht="16.5" customHeight="1">
      <c r="A87" s="24"/>
      <c r="B87" s="24" t="s">
        <v>29</v>
      </c>
      <c r="C87" s="19"/>
      <c r="D87" s="19"/>
      <c r="E87" s="14" t="s">
        <v>10</v>
      </c>
      <c r="F87" s="20">
        <f t="shared" si="17"/>
        <v>5</v>
      </c>
      <c r="G87" s="46">
        <f>SUMIFS(G$41:G$72,G$40:G$71,$B87,$C$41:$C$72,LOOKUP(1,-$E$82:$E87,$B$82:$B87))</f>
        <v>0</v>
      </c>
      <c r="H87" s="46">
        <f>SUMIFS(H$41:H$72,H$40:H$71,$B87,$C$41:$C$72,LOOKUP(1,-$E$82:$E87,$B$82:$B87))</f>
        <v>0</v>
      </c>
      <c r="I87" s="46">
        <f>SUMIFS(I$41:I$72,I$40:I$71,$B87,$C$41:$C$72,LOOKUP(1,-$E$82:$E87,$B$82:$B87))</f>
        <v>0</v>
      </c>
      <c r="J87" s="46">
        <f>SUMIFS(J$41:J$72,J$40:J$71,$B87,$C$41:$C$72,LOOKUP(1,-$E$82:$E87,$B$82:$B87))</f>
        <v>5</v>
      </c>
      <c r="K87" s="46">
        <f>SUMIFS(K$41:K$72,K$40:K$71,$B87,$C$41:$C$72,LOOKUP(1,-$E$82:$E87,$B$82:$B87))</f>
        <v>0</v>
      </c>
      <c r="L87" s="46">
        <f>SUMIFS(L$41:L$72,L$40:L$71,$B87,$C$41:$C$72,LOOKUP(1,-$E$82:$E87,$B$82:$B87))</f>
        <v>0</v>
      </c>
      <c r="M87" s="46">
        <f>SUMIFS(M$41:M$72,M$40:M$71,$B87,$C$41:$C$72,LOOKUP(1,-$E$82:$E87,$B$82:$B87))</f>
        <v>0</v>
      </c>
      <c r="N87" s="46">
        <f>SUMIFS(N$41:N$72,N$40:N$71,$B87,$C$41:$C$72,LOOKUP(1,-$E$82:$E87,$B$82:$B87))</f>
        <v>0</v>
      </c>
      <c r="O87" s="46">
        <f>SUMIFS(O$41:O$72,O$40:O$71,$B87,$C$41:$C$72,LOOKUP(1,-$E$82:$E87,$B$82:$B87))</f>
        <v>0</v>
      </c>
      <c r="P87" s="46">
        <f>SUMIFS(P$41:P$72,P$40:P$71,$B87,$C$41:$C$72,LOOKUP(1,-$E$82:$E87,$B$82:$B87))</f>
        <v>0</v>
      </c>
      <c r="Q87" s="46">
        <f>SUMIFS(Q$41:Q$72,Q$40:Q$71,$B87,$C$41:$C$72,LOOKUP(1,-$E$82:$E87,$B$82:$B87))</f>
        <v>0</v>
      </c>
      <c r="R87" s="46">
        <f>SUMIFS(R$41:R$72,R$40:R$71,$B87,$C$41:$C$72,LOOKUP(1,-$E$82:$E87,$B$82:$B87))</f>
        <v>0</v>
      </c>
    </row>
    <row r="88" spans="1:20" s="2" customFormat="1" ht="16.5" customHeight="1">
      <c r="A88" s="24"/>
      <c r="B88" s="24" t="s">
        <v>30</v>
      </c>
      <c r="C88" s="19"/>
      <c r="D88" s="19"/>
      <c r="E88" s="14" t="s">
        <v>10</v>
      </c>
      <c r="F88" s="20">
        <f t="shared" si="17"/>
        <v>10</v>
      </c>
      <c r="G88" s="46">
        <f>SUMIFS(G$41:G$72,G$40:G$71,$B88,$C$41:$C$72,LOOKUP(1,-$E$82:$E88,$B$82:$B88))</f>
        <v>0</v>
      </c>
      <c r="H88" s="46">
        <f>SUMIFS(H$41:H$72,H$40:H$71,$B88,$C$41:$C$72,LOOKUP(1,-$E$82:$E88,$B$82:$B88))</f>
        <v>0</v>
      </c>
      <c r="I88" s="46">
        <f>SUMIFS(I$41:I$72,I$40:I$71,$B88,$C$41:$C$72,LOOKUP(1,-$E$82:$E88,$B$82:$B88))</f>
        <v>0</v>
      </c>
      <c r="J88" s="46">
        <f>SUMIFS(J$41:J$72,J$40:J$71,$B88,$C$41:$C$72,LOOKUP(1,-$E$82:$E88,$B$82:$B88))</f>
        <v>0</v>
      </c>
      <c r="K88" s="46">
        <f>SUMIFS(K$41:K$72,K$40:K$71,$B88,$C$41:$C$72,LOOKUP(1,-$E$82:$E88,$B$82:$B88))</f>
        <v>0</v>
      </c>
      <c r="L88" s="46">
        <f>SUMIFS(L$41:L$72,L$40:L$71,$B88,$C$41:$C$72,LOOKUP(1,-$E$82:$E88,$B$82:$B88))</f>
        <v>0</v>
      </c>
      <c r="M88" s="46">
        <f>SUMIFS(M$41:M$72,M$40:M$71,$B88,$C$41:$C$72,LOOKUP(1,-$E$82:$E88,$B$82:$B88))</f>
        <v>10</v>
      </c>
      <c r="N88" s="46">
        <f>SUMIFS(N$41:N$72,N$40:N$71,$B88,$C$41:$C$72,LOOKUP(1,-$E$82:$E88,$B$82:$B88))</f>
        <v>0</v>
      </c>
      <c r="O88" s="46">
        <f>SUMIFS(O$41:O$72,O$40:O$71,$B88,$C$41:$C$72,LOOKUP(1,-$E$82:$E88,$B$82:$B88))</f>
        <v>0</v>
      </c>
      <c r="P88" s="46">
        <f>SUMIFS(P$41:P$72,P$40:P$71,$B88,$C$41:$C$72,LOOKUP(1,-$E$82:$E88,$B$82:$B88))</f>
        <v>0</v>
      </c>
      <c r="Q88" s="46">
        <f>SUMIFS(Q$41:Q$72,Q$40:Q$71,$B88,$C$41:$C$72,LOOKUP(1,-$E$82:$E88,$B$82:$B88))</f>
        <v>0</v>
      </c>
      <c r="R88" s="46">
        <f>SUMIFS(R$41:R$72,R$40:R$71,$B88,$C$41:$C$72,LOOKUP(1,-$E$82:$E88,$B$82:$B88))</f>
        <v>0</v>
      </c>
    </row>
    <row r="89" spans="1:20" s="9" customFormat="1" ht="16.5" customHeight="1">
      <c r="A89" s="15"/>
      <c r="B89" s="16" t="s">
        <v>24</v>
      </c>
      <c r="C89" s="16"/>
      <c r="D89" s="16"/>
      <c r="E89" s="14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20" s="2" customFormat="1" ht="16.5" customHeight="1">
      <c r="A90" s="18"/>
      <c r="B90" s="18" t="s">
        <v>20</v>
      </c>
      <c r="C90" s="19"/>
      <c r="D90" s="19"/>
      <c r="E90" s="14" t="s">
        <v>10</v>
      </c>
      <c r="F90" s="20">
        <f t="shared" ref="F90:F95" si="19">SUM(G90:R90)</f>
        <v>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1:20" s="10" customFormat="1" ht="16.5" customHeight="1">
      <c r="A91" s="21"/>
      <c r="B91" s="21" t="s">
        <v>21</v>
      </c>
      <c r="C91" s="22"/>
      <c r="D91" s="22"/>
      <c r="E91" s="14" t="s">
        <v>10</v>
      </c>
      <c r="F91" s="23">
        <f t="shared" si="19"/>
        <v>212</v>
      </c>
      <c r="G91" s="23">
        <f>SUM(G92:G95)</f>
        <v>12</v>
      </c>
      <c r="H91" s="23">
        <f t="shared" ref="H91:R91" si="20">SUM(H92:H95)</f>
        <v>20</v>
      </c>
      <c r="I91" s="23">
        <f t="shared" si="20"/>
        <v>8</v>
      </c>
      <c r="J91" s="23">
        <f t="shared" si="20"/>
        <v>40</v>
      </c>
      <c r="K91" s="23">
        <f t="shared" si="20"/>
        <v>4</v>
      </c>
      <c r="L91" s="23">
        <f t="shared" si="20"/>
        <v>12</v>
      </c>
      <c r="M91" s="23">
        <f t="shared" si="20"/>
        <v>60</v>
      </c>
      <c r="N91" s="23">
        <f t="shared" si="20"/>
        <v>12</v>
      </c>
      <c r="O91" s="23">
        <f t="shared" si="20"/>
        <v>12</v>
      </c>
      <c r="P91" s="23">
        <f t="shared" si="20"/>
        <v>12</v>
      </c>
      <c r="Q91" s="23">
        <f t="shared" si="20"/>
        <v>12</v>
      </c>
      <c r="R91" s="23">
        <f t="shared" si="20"/>
        <v>8</v>
      </c>
    </row>
    <row r="92" spans="1:20" s="2" customFormat="1" ht="16.5" customHeight="1">
      <c r="A92" s="24"/>
      <c r="B92" s="24" t="s">
        <v>27</v>
      </c>
      <c r="C92" s="19"/>
      <c r="D92" s="19"/>
      <c r="E92" s="14" t="s">
        <v>10</v>
      </c>
      <c r="F92" s="20">
        <f t="shared" si="19"/>
        <v>92</v>
      </c>
      <c r="G92" s="46">
        <f>SUMIFS(G$41:G$72,G$40:G$71,$B92,$C$41:$C$72,LOOKUP(1,-$E$82:$E92,$B$82:$B92))</f>
        <v>12</v>
      </c>
      <c r="H92" s="46">
        <f>SUMIFS(H$41:H$72,H$40:H$71,$B92,$C$41:$C$72,LOOKUP(1,-$E$82:$E92,$B$82:$B92))</f>
        <v>20</v>
      </c>
      <c r="I92" s="46">
        <f>SUMIFS(I$41:I$72,I$40:I$71,$B92,$C$41:$C$72,LOOKUP(1,-$E$82:$E92,$B$82:$B92))</f>
        <v>0</v>
      </c>
      <c r="J92" s="46">
        <f>SUMIFS(J$41:J$72,J$40:J$71,$B92,$C$41:$C$72,LOOKUP(1,-$E$82:$E92,$B$82:$B92))</f>
        <v>0</v>
      </c>
      <c r="K92" s="46">
        <f>SUMIFS(K$41:K$72,K$40:K$71,$B92,$C$41:$C$72,LOOKUP(1,-$E$82:$E92,$B$82:$B92))</f>
        <v>0</v>
      </c>
      <c r="L92" s="46">
        <f>SUMIFS(L$41:L$72,L$40:L$71,$B92,$C$41:$C$72,LOOKUP(1,-$E$82:$E92,$B$82:$B92))</f>
        <v>12</v>
      </c>
      <c r="M92" s="46">
        <f>SUMIFS(M$41:M$72,M$40:M$71,$B92,$C$41:$C$72,LOOKUP(1,-$E$82:$E92,$B$82:$B92))</f>
        <v>0</v>
      </c>
      <c r="N92" s="46">
        <f>SUMIFS(N$41:N$72,N$40:N$71,$B92,$C$41:$C$72,LOOKUP(1,-$E$82:$E92,$B$82:$B92))</f>
        <v>12</v>
      </c>
      <c r="O92" s="46">
        <f>SUMIFS(O$41:O$72,O$40:O$71,$B92,$C$41:$C$72,LOOKUP(1,-$E$82:$E92,$B$82:$B92))</f>
        <v>12</v>
      </c>
      <c r="P92" s="46">
        <f>SUMIFS(P$41:P$72,P$40:P$71,$B92,$C$41:$C$72,LOOKUP(1,-$E$82:$E92,$B$82:$B92))</f>
        <v>12</v>
      </c>
      <c r="Q92" s="46">
        <f>SUMIFS(Q$41:Q$72,Q$40:Q$71,$B92,$C$41:$C$72,LOOKUP(1,-$E$82:$E92,$B$82:$B92))</f>
        <v>12</v>
      </c>
      <c r="R92" s="46">
        <f>SUMIFS(R$41:R$72,R$40:R$71,$B92,$C$41:$C$72,LOOKUP(1,-$E$82:$E92,$B$82:$B92))</f>
        <v>0</v>
      </c>
      <c r="S92" s="7"/>
      <c r="T92" s="10"/>
    </row>
    <row r="93" spans="1:20" s="2" customFormat="1" ht="16.5" customHeight="1">
      <c r="A93" s="24"/>
      <c r="B93" s="24" t="s">
        <v>28</v>
      </c>
      <c r="C93" s="19"/>
      <c r="D93" s="19"/>
      <c r="E93" s="14" t="s">
        <v>10</v>
      </c>
      <c r="F93" s="20">
        <f t="shared" si="19"/>
        <v>20</v>
      </c>
      <c r="G93" s="46">
        <f>SUMIFS(G$41:G$72,G$40:G$71,$B93,$C$41:$C$72,LOOKUP(1,-$E$82:$E93,$B$82:$B93))</f>
        <v>0</v>
      </c>
      <c r="H93" s="46">
        <f>SUMIFS(H$41:H$72,H$40:H$71,$B93,$C$41:$C$72,LOOKUP(1,-$E$82:$E93,$B$82:$B93))</f>
        <v>0</v>
      </c>
      <c r="I93" s="46">
        <f>SUMIFS(I$41:I$72,I$40:I$71,$B93,$C$41:$C$72,LOOKUP(1,-$E$82:$E93,$B$82:$B93))</f>
        <v>8</v>
      </c>
      <c r="J93" s="46">
        <f>SUMIFS(J$41:J$72,J$40:J$71,$B93,$C$41:$C$72,LOOKUP(1,-$E$82:$E93,$B$82:$B93))</f>
        <v>0</v>
      </c>
      <c r="K93" s="46">
        <f>SUMIFS(K$41:K$72,K$40:K$71,$B93,$C$41:$C$72,LOOKUP(1,-$E$82:$E93,$B$82:$B93))</f>
        <v>4</v>
      </c>
      <c r="L93" s="46">
        <f>SUMIFS(L$41:L$72,L$40:L$71,$B93,$C$41:$C$72,LOOKUP(1,-$E$82:$E93,$B$82:$B93))</f>
        <v>0</v>
      </c>
      <c r="M93" s="46">
        <f>SUMIFS(M$41:M$72,M$40:M$71,$B93,$C$41:$C$72,LOOKUP(1,-$E$82:$E93,$B$82:$B93))</f>
        <v>0</v>
      </c>
      <c r="N93" s="46">
        <f>SUMIFS(N$41:N$72,N$40:N$71,$B93,$C$41:$C$72,LOOKUP(1,-$E$82:$E93,$B$82:$B93))</f>
        <v>0</v>
      </c>
      <c r="O93" s="46">
        <f>SUMIFS(O$41:O$72,O$40:O$71,$B93,$C$41:$C$72,LOOKUP(1,-$E$82:$E93,$B$82:$B93))</f>
        <v>0</v>
      </c>
      <c r="P93" s="46">
        <f>SUMIFS(P$41:P$72,P$40:P$71,$B93,$C$41:$C$72,LOOKUP(1,-$E$82:$E93,$B$82:$B93))</f>
        <v>0</v>
      </c>
      <c r="Q93" s="46">
        <f>SUMIFS(Q$41:Q$72,Q$40:Q$71,$B93,$C$41:$C$72,LOOKUP(1,-$E$82:$E93,$B$82:$B93))</f>
        <v>0</v>
      </c>
      <c r="R93" s="46">
        <f>SUMIFS(R$41:R$72,R$40:R$71,$B93,$C$41:$C$72,LOOKUP(1,-$E$82:$E93,$B$82:$B93))</f>
        <v>8</v>
      </c>
    </row>
    <row r="94" spans="1:20" s="2" customFormat="1" ht="16.5" customHeight="1">
      <c r="A94" s="24"/>
      <c r="B94" s="24" t="s">
        <v>29</v>
      </c>
      <c r="C94" s="19"/>
      <c r="D94" s="19"/>
      <c r="E94" s="14" t="s">
        <v>10</v>
      </c>
      <c r="F94" s="20">
        <f t="shared" si="19"/>
        <v>30</v>
      </c>
      <c r="G94" s="46">
        <f>SUMIFS(G$41:G$72,G$40:G$71,$B94,$C$41:$C$72,LOOKUP(1,-$E$82:$E94,$B$82:$B94))</f>
        <v>0</v>
      </c>
      <c r="H94" s="46">
        <f>SUMIFS(H$41:H$72,H$40:H$71,$B94,$C$41:$C$72,LOOKUP(1,-$E$82:$E94,$B$82:$B94))</f>
        <v>0</v>
      </c>
      <c r="I94" s="46">
        <f>SUMIFS(I$41:I$72,I$40:I$71,$B94,$C$41:$C$72,LOOKUP(1,-$E$82:$E94,$B$82:$B94))</f>
        <v>0</v>
      </c>
      <c r="J94" s="46">
        <f>SUMIFS(J$41:J$72,J$40:J$71,$B94,$C$41:$C$72,LOOKUP(1,-$E$82:$E94,$B$82:$B94))</f>
        <v>30</v>
      </c>
      <c r="K94" s="46">
        <f>SUMIFS(K$41:K$72,K$40:K$71,$B94,$C$41:$C$72,LOOKUP(1,-$E$82:$E94,$B$82:$B94))</f>
        <v>0</v>
      </c>
      <c r="L94" s="46">
        <f>SUMIFS(L$41:L$72,L$40:L$71,$B94,$C$41:$C$72,LOOKUP(1,-$E$82:$E94,$B$82:$B94))</f>
        <v>0</v>
      </c>
      <c r="M94" s="46">
        <f>SUMIFS(M$41:M$72,M$40:M$71,$B94,$C$41:$C$72,LOOKUP(1,-$E$82:$E94,$B$82:$B94))</f>
        <v>0</v>
      </c>
      <c r="N94" s="46">
        <f>SUMIFS(N$41:N$72,N$40:N$71,$B94,$C$41:$C$72,LOOKUP(1,-$E$82:$E94,$B$82:$B94))</f>
        <v>0</v>
      </c>
      <c r="O94" s="46">
        <f>SUMIFS(O$41:O$72,O$40:O$71,$B94,$C$41:$C$72,LOOKUP(1,-$E$82:$E94,$B$82:$B94))</f>
        <v>0</v>
      </c>
      <c r="P94" s="46">
        <f>SUMIFS(P$41:P$72,P$40:P$71,$B94,$C$41:$C$72,LOOKUP(1,-$E$82:$E94,$B$82:$B94))</f>
        <v>0</v>
      </c>
      <c r="Q94" s="46">
        <f>SUMIFS(Q$41:Q$72,Q$40:Q$71,$B94,$C$41:$C$72,LOOKUP(1,-$E$82:$E94,$B$82:$B94))</f>
        <v>0</v>
      </c>
      <c r="R94" s="46">
        <f>SUMIFS(R$41:R$72,R$40:R$71,$B94,$C$41:$C$72,LOOKUP(1,-$E$82:$E94,$B$82:$B94))</f>
        <v>0</v>
      </c>
    </row>
    <row r="95" spans="1:20" s="2" customFormat="1" ht="16.5" customHeight="1">
      <c r="A95" s="24"/>
      <c r="B95" s="24" t="s">
        <v>30</v>
      </c>
      <c r="C95" s="19"/>
      <c r="D95" s="19"/>
      <c r="E95" s="14" t="s">
        <v>10</v>
      </c>
      <c r="F95" s="20">
        <f t="shared" si="19"/>
        <v>70</v>
      </c>
      <c r="G95" s="46">
        <f>SUMIFS(G$41:G$72,G$40:G$71,$B95,$C$41:$C$72,LOOKUP(1,-$E$82:$E95,$B$82:$B95))</f>
        <v>0</v>
      </c>
      <c r="H95" s="46">
        <f>SUMIFS(H$41:H$72,H$40:H$71,$B95,$C$41:$C$72,LOOKUP(1,-$E$82:$E95,$B$82:$B95))</f>
        <v>0</v>
      </c>
      <c r="I95" s="46">
        <f>SUMIFS(I$41:I$72,I$40:I$71,$B95,$C$41:$C$72,LOOKUP(1,-$E$82:$E95,$B$82:$B95))</f>
        <v>0</v>
      </c>
      <c r="J95" s="46">
        <f>SUMIFS(J$41:J$72,J$40:J$71,$B95,$C$41:$C$72,LOOKUP(1,-$E$82:$E95,$B$82:$B95))</f>
        <v>10</v>
      </c>
      <c r="K95" s="46">
        <f>SUMIFS(K$41:K$72,K$40:K$71,$B95,$C$41:$C$72,LOOKUP(1,-$E$82:$E95,$B$82:$B95))</f>
        <v>0</v>
      </c>
      <c r="L95" s="46">
        <f>SUMIFS(L$41:L$72,L$40:L$71,$B95,$C$41:$C$72,LOOKUP(1,-$E$82:$E95,$B$82:$B95))</f>
        <v>0</v>
      </c>
      <c r="M95" s="46">
        <f>SUMIFS(M$41:M$72,M$40:M$71,$B95,$C$41:$C$72,LOOKUP(1,-$E$82:$E95,$B$82:$B95))</f>
        <v>60</v>
      </c>
      <c r="N95" s="46">
        <f>SUMIFS(N$41:N$72,N$40:N$71,$B95,$C$41:$C$72,LOOKUP(1,-$E$82:$E95,$B$82:$B95))</f>
        <v>0</v>
      </c>
      <c r="O95" s="46">
        <f>SUMIFS(O$41:O$72,O$40:O$71,$B95,$C$41:$C$72,LOOKUP(1,-$E$82:$E95,$B$82:$B95))</f>
        <v>0</v>
      </c>
      <c r="P95" s="46">
        <f>SUMIFS(P$41:P$72,P$40:P$71,$B95,$C$41:$C$72,LOOKUP(1,-$E$82:$E95,$B$82:$B95))</f>
        <v>0</v>
      </c>
      <c r="Q95" s="46">
        <f>SUMIFS(Q$41:Q$72,Q$40:Q$71,$B95,$C$41:$C$72,LOOKUP(1,-$E$82:$E95,$B$82:$B95))</f>
        <v>0</v>
      </c>
      <c r="R95" s="46">
        <f>SUMIFS(R$41:R$72,R$40:R$71,$B95,$C$41:$C$72,LOOKUP(1,-$E$82:$E95,$B$82:$B95))</f>
        <v>0</v>
      </c>
    </row>
    <row r="96" spans="1:20" s="2" customFormat="1" ht="16.5" customHeight="1">
      <c r="A96" s="24"/>
      <c r="B96" s="64" t="s">
        <v>32</v>
      </c>
      <c r="C96" s="16"/>
      <c r="D96" s="16"/>
      <c r="E96" s="14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20" s="2" customFormat="1" ht="16.5" customHeight="1">
      <c r="A97" s="24"/>
      <c r="B97" s="18" t="s">
        <v>20</v>
      </c>
      <c r="C97" s="19"/>
      <c r="D97" s="19"/>
      <c r="E97" s="14" t="s">
        <v>10</v>
      </c>
      <c r="F97" s="20">
        <f t="shared" ref="F97:F102" si="21">SUM(G97:R97)</f>
        <v>0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20" s="2" customFormat="1" ht="16.5" customHeight="1">
      <c r="A98" s="24"/>
      <c r="B98" s="21" t="s">
        <v>21</v>
      </c>
      <c r="C98" s="22"/>
      <c r="D98" s="22"/>
      <c r="E98" s="14" t="s">
        <v>10</v>
      </c>
      <c r="F98" s="23">
        <f t="shared" si="21"/>
        <v>155</v>
      </c>
      <c r="G98" s="23">
        <f>SUM(G99:G102)</f>
        <v>11</v>
      </c>
      <c r="H98" s="23">
        <f t="shared" ref="H98:R98" si="22">SUM(H99:H102)</f>
        <v>13</v>
      </c>
      <c r="I98" s="23">
        <f t="shared" si="22"/>
        <v>6</v>
      </c>
      <c r="J98" s="23">
        <f t="shared" si="22"/>
        <v>25</v>
      </c>
      <c r="K98" s="23">
        <f t="shared" si="22"/>
        <v>4</v>
      </c>
      <c r="L98" s="23">
        <f t="shared" si="22"/>
        <v>11</v>
      </c>
      <c r="M98" s="23">
        <f t="shared" si="22"/>
        <v>35</v>
      </c>
      <c r="N98" s="23">
        <f t="shared" si="22"/>
        <v>11</v>
      </c>
      <c r="O98" s="23">
        <f t="shared" si="22"/>
        <v>11</v>
      </c>
      <c r="P98" s="23">
        <f t="shared" si="22"/>
        <v>11</v>
      </c>
      <c r="Q98" s="23">
        <f t="shared" si="22"/>
        <v>11</v>
      </c>
      <c r="R98" s="23">
        <f t="shared" si="22"/>
        <v>6</v>
      </c>
    </row>
    <row r="99" spans="1:20" s="2" customFormat="1" ht="16.5" customHeight="1">
      <c r="A99" s="24"/>
      <c r="B99" s="24" t="s">
        <v>27</v>
      </c>
      <c r="C99" s="19"/>
      <c r="D99" s="19"/>
      <c r="E99" s="14" t="s">
        <v>10</v>
      </c>
      <c r="F99" s="20">
        <f t="shared" si="21"/>
        <v>79</v>
      </c>
      <c r="G99" s="65">
        <f>G106+G113</f>
        <v>11</v>
      </c>
      <c r="H99" s="65">
        <f t="shared" ref="H99:R99" si="23">H106+H113</f>
        <v>13</v>
      </c>
      <c r="I99" s="65">
        <f t="shared" si="23"/>
        <v>0</v>
      </c>
      <c r="J99" s="65">
        <f t="shared" si="23"/>
        <v>0</v>
      </c>
      <c r="K99" s="65">
        <f t="shared" si="23"/>
        <v>0</v>
      </c>
      <c r="L99" s="65">
        <f t="shared" si="23"/>
        <v>11</v>
      </c>
      <c r="M99" s="65">
        <f t="shared" si="23"/>
        <v>0</v>
      </c>
      <c r="N99" s="65">
        <f t="shared" si="23"/>
        <v>11</v>
      </c>
      <c r="O99" s="65">
        <f t="shared" si="23"/>
        <v>11</v>
      </c>
      <c r="P99" s="65">
        <f t="shared" si="23"/>
        <v>11</v>
      </c>
      <c r="Q99" s="65">
        <f t="shared" si="23"/>
        <v>11</v>
      </c>
      <c r="R99" s="65">
        <f t="shared" si="23"/>
        <v>0</v>
      </c>
    </row>
    <row r="100" spans="1:20" s="2" customFormat="1" ht="16.5" customHeight="1">
      <c r="A100" s="24"/>
      <c r="B100" s="24" t="s">
        <v>28</v>
      </c>
      <c r="C100" s="19"/>
      <c r="D100" s="19"/>
      <c r="E100" s="14" t="s">
        <v>10</v>
      </c>
      <c r="F100" s="20">
        <f t="shared" si="21"/>
        <v>16</v>
      </c>
      <c r="G100" s="65">
        <f t="shared" ref="G100:R102" si="24">G107+G114</f>
        <v>0</v>
      </c>
      <c r="H100" s="65">
        <f t="shared" si="24"/>
        <v>0</v>
      </c>
      <c r="I100" s="65">
        <f t="shared" si="24"/>
        <v>6</v>
      </c>
      <c r="J100" s="65">
        <f t="shared" si="24"/>
        <v>0</v>
      </c>
      <c r="K100" s="65">
        <f t="shared" si="24"/>
        <v>4</v>
      </c>
      <c r="L100" s="65">
        <f t="shared" si="24"/>
        <v>0</v>
      </c>
      <c r="M100" s="65">
        <f t="shared" si="24"/>
        <v>0</v>
      </c>
      <c r="N100" s="65">
        <f t="shared" si="24"/>
        <v>0</v>
      </c>
      <c r="O100" s="65">
        <f t="shared" si="24"/>
        <v>0</v>
      </c>
      <c r="P100" s="65">
        <f t="shared" si="24"/>
        <v>0</v>
      </c>
      <c r="Q100" s="65">
        <f t="shared" si="24"/>
        <v>0</v>
      </c>
      <c r="R100" s="65">
        <f t="shared" si="24"/>
        <v>6</v>
      </c>
    </row>
    <row r="101" spans="1:20" s="2" customFormat="1" ht="16.5" customHeight="1">
      <c r="A101" s="24"/>
      <c r="B101" s="24" t="s">
        <v>29</v>
      </c>
      <c r="C101" s="19"/>
      <c r="D101" s="19"/>
      <c r="E101" s="14" t="s">
        <v>10</v>
      </c>
      <c r="F101" s="20">
        <f t="shared" si="21"/>
        <v>25</v>
      </c>
      <c r="G101" s="65">
        <f t="shared" si="24"/>
        <v>0</v>
      </c>
      <c r="H101" s="65">
        <f t="shared" si="24"/>
        <v>0</v>
      </c>
      <c r="I101" s="65">
        <f t="shared" si="24"/>
        <v>0</v>
      </c>
      <c r="J101" s="65">
        <f t="shared" si="24"/>
        <v>25</v>
      </c>
      <c r="K101" s="65">
        <f t="shared" si="24"/>
        <v>0</v>
      </c>
      <c r="L101" s="65">
        <f t="shared" si="24"/>
        <v>0</v>
      </c>
      <c r="M101" s="65">
        <f t="shared" si="24"/>
        <v>0</v>
      </c>
      <c r="N101" s="65">
        <f t="shared" si="24"/>
        <v>0</v>
      </c>
      <c r="O101" s="65">
        <f t="shared" si="24"/>
        <v>0</v>
      </c>
      <c r="P101" s="65">
        <f t="shared" si="24"/>
        <v>0</v>
      </c>
      <c r="Q101" s="65">
        <f t="shared" si="24"/>
        <v>0</v>
      </c>
      <c r="R101" s="65">
        <f t="shared" si="24"/>
        <v>0</v>
      </c>
    </row>
    <row r="102" spans="1:20" s="2" customFormat="1" ht="16.5" customHeight="1">
      <c r="A102" s="24"/>
      <c r="B102" s="24" t="s">
        <v>30</v>
      </c>
      <c r="C102" s="19"/>
      <c r="D102" s="19"/>
      <c r="E102" s="14" t="s">
        <v>10</v>
      </c>
      <c r="F102" s="20">
        <f t="shared" si="21"/>
        <v>35</v>
      </c>
      <c r="G102" s="65">
        <f t="shared" si="24"/>
        <v>0</v>
      </c>
      <c r="H102" s="65">
        <f t="shared" si="24"/>
        <v>0</v>
      </c>
      <c r="I102" s="65">
        <f t="shared" si="24"/>
        <v>0</v>
      </c>
      <c r="J102" s="65">
        <f t="shared" si="24"/>
        <v>0</v>
      </c>
      <c r="K102" s="65">
        <f t="shared" si="24"/>
        <v>0</v>
      </c>
      <c r="L102" s="65">
        <f t="shared" si="24"/>
        <v>0</v>
      </c>
      <c r="M102" s="65">
        <f t="shared" si="24"/>
        <v>35</v>
      </c>
      <c r="N102" s="65">
        <f t="shared" si="24"/>
        <v>0</v>
      </c>
      <c r="O102" s="65">
        <f t="shared" si="24"/>
        <v>0</v>
      </c>
      <c r="P102" s="65">
        <f t="shared" si="24"/>
        <v>0</v>
      </c>
      <c r="Q102" s="65">
        <f t="shared" si="24"/>
        <v>0</v>
      </c>
      <c r="R102" s="65">
        <f t="shared" si="24"/>
        <v>0</v>
      </c>
    </row>
    <row r="103" spans="1:20" s="9" customFormat="1" ht="16.5" customHeight="1">
      <c r="A103" s="15"/>
      <c r="B103" s="16" t="s">
        <v>25</v>
      </c>
      <c r="C103" s="16"/>
      <c r="D103" s="16"/>
      <c r="E103" s="14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20" s="2" customFormat="1" ht="16.5" customHeight="1">
      <c r="A104" s="18"/>
      <c r="B104" s="18" t="s">
        <v>20</v>
      </c>
      <c r="C104" s="19"/>
      <c r="D104" s="19"/>
      <c r="E104" s="14" t="s">
        <v>10</v>
      </c>
      <c r="F104" s="20">
        <f t="shared" ref="F104:F109" si="25">SUM(G104:R104)</f>
        <v>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20" s="10" customFormat="1" ht="16.5" customHeight="1">
      <c r="A105" s="21"/>
      <c r="B105" s="21" t="s">
        <v>21</v>
      </c>
      <c r="C105" s="22"/>
      <c r="D105" s="22"/>
      <c r="E105" s="14" t="s">
        <v>10</v>
      </c>
      <c r="F105" s="23">
        <f t="shared" si="25"/>
        <v>102</v>
      </c>
      <c r="G105" s="23">
        <f>SUM(G106:G109)</f>
        <v>8</v>
      </c>
      <c r="H105" s="23">
        <f t="shared" ref="H105:R105" si="26">SUM(H106:H109)</f>
        <v>8</v>
      </c>
      <c r="I105" s="23">
        <f t="shared" si="26"/>
        <v>4</v>
      </c>
      <c r="J105" s="23">
        <f t="shared" si="26"/>
        <v>15</v>
      </c>
      <c r="K105" s="23">
        <f t="shared" si="26"/>
        <v>3</v>
      </c>
      <c r="L105" s="23">
        <f t="shared" si="26"/>
        <v>8</v>
      </c>
      <c r="M105" s="23">
        <f t="shared" si="26"/>
        <v>20</v>
      </c>
      <c r="N105" s="23">
        <f t="shared" si="26"/>
        <v>8</v>
      </c>
      <c r="O105" s="23">
        <f t="shared" si="26"/>
        <v>8</v>
      </c>
      <c r="P105" s="23">
        <f t="shared" si="26"/>
        <v>8</v>
      </c>
      <c r="Q105" s="23">
        <f t="shared" si="26"/>
        <v>8</v>
      </c>
      <c r="R105" s="23">
        <f t="shared" si="26"/>
        <v>4</v>
      </c>
    </row>
    <row r="106" spans="1:20" s="2" customFormat="1" ht="16.5" customHeight="1">
      <c r="A106" s="24"/>
      <c r="B106" s="24" t="s">
        <v>27</v>
      </c>
      <c r="C106" s="19"/>
      <c r="D106" s="19"/>
      <c r="E106" s="14" t="s">
        <v>10</v>
      </c>
      <c r="F106" s="20">
        <f t="shared" si="25"/>
        <v>56</v>
      </c>
      <c r="G106" s="46">
        <f>SUMIFS(G$41:G$72,G$40:G$71,$B106,$C$41:$C$72,LOOKUP(1,-$E$82:$E106,$B$82:$B106))</f>
        <v>8</v>
      </c>
      <c r="H106" s="46">
        <f>SUMIFS(H$41:H$72,H$40:H$71,$B106,$C$41:$C$72,LOOKUP(1,-$E$82:$E106,$B$82:$B106))</f>
        <v>8</v>
      </c>
      <c r="I106" s="46">
        <f>SUMIFS(I$41:I$72,I$40:I$71,$B106,$C$41:$C$72,LOOKUP(1,-$E$82:$E106,$B$82:$B106))</f>
        <v>0</v>
      </c>
      <c r="J106" s="46">
        <f>SUMIFS(J$41:J$72,J$40:J$71,$B106,$C$41:$C$72,LOOKUP(1,-$E$82:$E106,$B$82:$B106))</f>
        <v>0</v>
      </c>
      <c r="K106" s="46">
        <f>SUMIFS(K$41:K$72,K$40:K$71,$B106,$C$41:$C$72,LOOKUP(1,-$E$82:$E106,$B$82:$B106))</f>
        <v>0</v>
      </c>
      <c r="L106" s="46">
        <f>SUMIFS(L$41:L$72,L$40:L$71,$B106,$C$41:$C$72,LOOKUP(1,-$E$82:$E106,$B$82:$B106))</f>
        <v>8</v>
      </c>
      <c r="M106" s="46">
        <f>SUMIFS(M$41:M$72,M$40:M$71,$B106,$C$41:$C$72,LOOKUP(1,-$E$82:$E106,$B$82:$B106))</f>
        <v>0</v>
      </c>
      <c r="N106" s="46">
        <f>SUMIFS(N$41:N$72,N$40:N$71,$B106,$C$41:$C$72,LOOKUP(1,-$E$82:$E106,$B$82:$B106))</f>
        <v>8</v>
      </c>
      <c r="O106" s="46">
        <f>SUMIFS(O$41:O$72,O$40:O$71,$B106,$C$41:$C$72,LOOKUP(1,-$E$82:$E106,$B$82:$B106))</f>
        <v>8</v>
      </c>
      <c r="P106" s="46">
        <f>SUMIFS(P$41:P$72,P$40:P$71,$B106,$C$41:$C$72,LOOKUP(1,-$E$82:$E106,$B$82:$B106))</f>
        <v>8</v>
      </c>
      <c r="Q106" s="46">
        <f>SUMIFS(Q$41:Q$72,Q$40:Q$71,$B106,$C$41:$C$72,LOOKUP(1,-$E$82:$E106,$B$82:$B106))</f>
        <v>8</v>
      </c>
      <c r="R106" s="46">
        <f>SUMIFS(R$41:R$72,R$40:R$71,$B106,$C$41:$C$72,LOOKUP(1,-$E$82:$E106,$B$82:$B106))</f>
        <v>0</v>
      </c>
      <c r="S106" s="7"/>
      <c r="T106" s="10"/>
    </row>
    <row r="107" spans="1:20" s="2" customFormat="1" ht="16.5" customHeight="1">
      <c r="A107" s="24"/>
      <c r="B107" s="24" t="s">
        <v>28</v>
      </c>
      <c r="C107" s="19"/>
      <c r="D107" s="19"/>
      <c r="E107" s="14" t="s">
        <v>10</v>
      </c>
      <c r="F107" s="20">
        <f t="shared" si="25"/>
        <v>11</v>
      </c>
      <c r="G107" s="46">
        <f>SUMIFS(G$41:G$72,G$40:G$71,$B107,$C$41:$C$72,LOOKUP(1,-$E$82:$E107,$B$82:$B107))</f>
        <v>0</v>
      </c>
      <c r="H107" s="46">
        <f>SUMIFS(H$41:H$72,H$40:H$71,$B107,$C$41:$C$72,LOOKUP(1,-$E$82:$E107,$B$82:$B107))</f>
        <v>0</v>
      </c>
      <c r="I107" s="46">
        <f>SUMIFS(I$41:I$72,I$40:I$71,$B107,$C$41:$C$72,LOOKUP(1,-$E$82:$E107,$B$82:$B107))</f>
        <v>4</v>
      </c>
      <c r="J107" s="46">
        <f>SUMIFS(J$41:J$72,J$40:J$71,$B107,$C$41:$C$72,LOOKUP(1,-$E$82:$E107,$B$82:$B107))</f>
        <v>0</v>
      </c>
      <c r="K107" s="46">
        <f>SUMIFS(K$41:K$72,K$40:K$71,$B107,$C$41:$C$72,LOOKUP(1,-$E$82:$E107,$B$82:$B107))</f>
        <v>3</v>
      </c>
      <c r="L107" s="46">
        <f>SUMIFS(L$41:L$72,L$40:L$71,$B107,$C$41:$C$72,LOOKUP(1,-$E$82:$E107,$B$82:$B107))</f>
        <v>0</v>
      </c>
      <c r="M107" s="46">
        <f>SUMIFS(M$41:M$72,M$40:M$71,$B107,$C$41:$C$72,LOOKUP(1,-$E$82:$E107,$B$82:$B107))</f>
        <v>0</v>
      </c>
      <c r="N107" s="46">
        <f>SUMIFS(N$41:N$72,N$40:N$71,$B107,$C$41:$C$72,LOOKUP(1,-$E$82:$E107,$B$82:$B107))</f>
        <v>0</v>
      </c>
      <c r="O107" s="46">
        <f>SUMIFS(O$41:O$72,O$40:O$71,$B107,$C$41:$C$72,LOOKUP(1,-$E$82:$E107,$B$82:$B107))</f>
        <v>0</v>
      </c>
      <c r="P107" s="46">
        <f>SUMIFS(P$41:P$72,P$40:P$71,$B107,$C$41:$C$72,LOOKUP(1,-$E$82:$E107,$B$82:$B107))</f>
        <v>0</v>
      </c>
      <c r="Q107" s="46">
        <f>SUMIFS(Q$41:Q$72,Q$40:Q$71,$B107,$C$41:$C$72,LOOKUP(1,-$E$82:$E107,$B$82:$B107))</f>
        <v>0</v>
      </c>
      <c r="R107" s="46">
        <f>SUMIFS(R$41:R$72,R$40:R$71,$B107,$C$41:$C$72,LOOKUP(1,-$E$82:$E107,$B$82:$B107))</f>
        <v>4</v>
      </c>
    </row>
    <row r="108" spans="1:20" s="2" customFormat="1" ht="16.5" customHeight="1">
      <c r="A108" s="24"/>
      <c r="B108" s="24" t="s">
        <v>29</v>
      </c>
      <c r="C108" s="19"/>
      <c r="D108" s="19"/>
      <c r="E108" s="14" t="s">
        <v>10</v>
      </c>
      <c r="F108" s="20">
        <f t="shared" si="25"/>
        <v>15</v>
      </c>
      <c r="G108" s="46">
        <f>SUMIFS(G$41:G$72,G$40:G$71,$B108,$C$41:$C$72,LOOKUP(1,-$E$82:$E108,$B$82:$B108))</f>
        <v>0</v>
      </c>
      <c r="H108" s="46">
        <f>SUMIFS(H$41:H$72,H$40:H$71,$B108,$C$41:$C$72,LOOKUP(1,-$E$82:$E108,$B$82:$B108))</f>
        <v>0</v>
      </c>
      <c r="I108" s="46">
        <f>SUMIFS(I$41:I$72,I$40:I$71,$B108,$C$41:$C$72,LOOKUP(1,-$E$82:$E108,$B$82:$B108))</f>
        <v>0</v>
      </c>
      <c r="J108" s="46">
        <f>SUMIFS(J$41:J$72,J$40:J$71,$B108,$C$41:$C$72,LOOKUP(1,-$E$82:$E108,$B$82:$B108))</f>
        <v>15</v>
      </c>
      <c r="K108" s="46">
        <f>SUMIFS(K$41:K$72,K$40:K$71,$B108,$C$41:$C$72,LOOKUP(1,-$E$82:$E108,$B$82:$B108))</f>
        <v>0</v>
      </c>
      <c r="L108" s="46">
        <f>SUMIFS(L$41:L$72,L$40:L$71,$B108,$C$41:$C$72,LOOKUP(1,-$E$82:$E108,$B$82:$B108))</f>
        <v>0</v>
      </c>
      <c r="M108" s="46">
        <f>SUMIFS(M$41:M$72,M$40:M$71,$B108,$C$41:$C$72,LOOKUP(1,-$E$82:$E108,$B$82:$B108))</f>
        <v>0</v>
      </c>
      <c r="N108" s="46">
        <f>SUMIFS(N$41:N$72,N$40:N$71,$B108,$C$41:$C$72,LOOKUP(1,-$E$82:$E108,$B$82:$B108))</f>
        <v>0</v>
      </c>
      <c r="O108" s="46">
        <f>SUMIFS(O$41:O$72,O$40:O$71,$B108,$C$41:$C$72,LOOKUP(1,-$E$82:$E108,$B$82:$B108))</f>
        <v>0</v>
      </c>
      <c r="P108" s="46">
        <f>SUMIFS(P$41:P$72,P$40:P$71,$B108,$C$41:$C$72,LOOKUP(1,-$E$82:$E108,$B$82:$B108))</f>
        <v>0</v>
      </c>
      <c r="Q108" s="46">
        <f>SUMIFS(Q$41:Q$72,Q$40:Q$71,$B108,$C$41:$C$72,LOOKUP(1,-$E$82:$E108,$B$82:$B108))</f>
        <v>0</v>
      </c>
      <c r="R108" s="46">
        <f>SUMIFS(R$41:R$72,R$40:R$71,$B108,$C$41:$C$72,LOOKUP(1,-$E$82:$E108,$B$82:$B108))</f>
        <v>0</v>
      </c>
    </row>
    <row r="109" spans="1:20" s="2" customFormat="1" ht="16.5" customHeight="1">
      <c r="A109" s="24"/>
      <c r="B109" s="24" t="s">
        <v>30</v>
      </c>
      <c r="C109" s="19"/>
      <c r="D109" s="19"/>
      <c r="E109" s="14" t="s">
        <v>10</v>
      </c>
      <c r="F109" s="20">
        <f t="shared" si="25"/>
        <v>20</v>
      </c>
      <c r="G109" s="46">
        <f>SUMIFS(G$41:G$72,G$40:G$71,$B109,$C$41:$C$72,LOOKUP(1,-$E$82:$E109,$B$82:$B109))</f>
        <v>0</v>
      </c>
      <c r="H109" s="46">
        <f>SUMIFS(H$41:H$72,H$40:H$71,$B109,$C$41:$C$72,LOOKUP(1,-$E$82:$E109,$B$82:$B109))</f>
        <v>0</v>
      </c>
      <c r="I109" s="46">
        <f>SUMIFS(I$41:I$72,I$40:I$71,$B109,$C$41:$C$72,LOOKUP(1,-$E$82:$E109,$B$82:$B109))</f>
        <v>0</v>
      </c>
      <c r="J109" s="46">
        <f>SUMIFS(J$41:J$72,J$40:J$71,$B109,$C$41:$C$72,LOOKUP(1,-$E$82:$E109,$B$82:$B109))</f>
        <v>0</v>
      </c>
      <c r="K109" s="46">
        <f>SUMIFS(K$41:K$72,K$40:K$71,$B109,$C$41:$C$72,LOOKUP(1,-$E$82:$E109,$B$82:$B109))</f>
        <v>0</v>
      </c>
      <c r="L109" s="46">
        <f>SUMIFS(L$41:L$72,L$40:L$71,$B109,$C$41:$C$72,LOOKUP(1,-$E$82:$E109,$B$82:$B109))</f>
        <v>0</v>
      </c>
      <c r="M109" s="46">
        <f>SUMIFS(M$41:M$72,M$40:M$71,$B109,$C$41:$C$72,LOOKUP(1,-$E$82:$E109,$B$82:$B109))</f>
        <v>20</v>
      </c>
      <c r="N109" s="46">
        <f>SUMIFS(N$41:N$72,N$40:N$71,$B109,$C$41:$C$72,LOOKUP(1,-$E$82:$E109,$B$82:$B109))</f>
        <v>0</v>
      </c>
      <c r="O109" s="46">
        <f>SUMIFS(O$41:O$72,O$40:O$71,$B109,$C$41:$C$72,LOOKUP(1,-$E$82:$E109,$B$82:$B109))</f>
        <v>0</v>
      </c>
      <c r="P109" s="46">
        <f>SUMIFS(P$41:P$72,P$40:P$71,$B109,$C$41:$C$72,LOOKUP(1,-$E$82:$E109,$B$82:$B109))</f>
        <v>0</v>
      </c>
      <c r="Q109" s="46">
        <f>SUMIFS(Q$41:Q$72,Q$40:Q$71,$B109,$C$41:$C$72,LOOKUP(1,-$E$82:$E109,$B$82:$B109))</f>
        <v>0</v>
      </c>
      <c r="R109" s="46">
        <f>SUMIFS(R$41:R$72,R$40:R$71,$B109,$C$41:$C$72,LOOKUP(1,-$E$82:$E109,$B$82:$B109))</f>
        <v>0</v>
      </c>
    </row>
    <row r="110" spans="1:20" s="9" customFormat="1" ht="16.5" customHeight="1">
      <c r="A110" s="15"/>
      <c r="B110" s="16" t="s">
        <v>26</v>
      </c>
      <c r="C110" s="16"/>
      <c r="D110" s="16"/>
      <c r="E110" s="14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20" s="2" customFormat="1" ht="16.5" customHeight="1">
      <c r="A111" s="18"/>
      <c r="B111" s="18" t="s">
        <v>20</v>
      </c>
      <c r="C111" s="19"/>
      <c r="D111" s="19"/>
      <c r="E111" s="14" t="s">
        <v>10</v>
      </c>
      <c r="F111" s="20">
        <f t="shared" ref="F111:F116" si="27">SUM(G111:R111)</f>
        <v>0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20" s="10" customFormat="1" ht="16.5" customHeight="1">
      <c r="A112" s="21"/>
      <c r="B112" s="21" t="s">
        <v>21</v>
      </c>
      <c r="C112" s="22"/>
      <c r="D112" s="22"/>
      <c r="E112" s="14" t="s">
        <v>10</v>
      </c>
      <c r="F112" s="23">
        <f t="shared" si="27"/>
        <v>53</v>
      </c>
      <c r="G112" s="23">
        <f>SUM(G113:G116)</f>
        <v>3</v>
      </c>
      <c r="H112" s="23">
        <f t="shared" ref="H112:R112" si="28">SUM(H113:H116)</f>
        <v>5</v>
      </c>
      <c r="I112" s="23">
        <f t="shared" si="28"/>
        <v>2</v>
      </c>
      <c r="J112" s="23">
        <f t="shared" si="28"/>
        <v>10</v>
      </c>
      <c r="K112" s="23">
        <f t="shared" si="28"/>
        <v>1</v>
      </c>
      <c r="L112" s="23">
        <f t="shared" si="28"/>
        <v>3</v>
      </c>
      <c r="M112" s="23">
        <f t="shared" si="28"/>
        <v>15</v>
      </c>
      <c r="N112" s="23">
        <f t="shared" si="28"/>
        <v>3</v>
      </c>
      <c r="O112" s="23">
        <f t="shared" si="28"/>
        <v>3</v>
      </c>
      <c r="P112" s="23">
        <f t="shared" si="28"/>
        <v>3</v>
      </c>
      <c r="Q112" s="23">
        <f t="shared" si="28"/>
        <v>3</v>
      </c>
      <c r="R112" s="23">
        <f t="shared" si="28"/>
        <v>2</v>
      </c>
    </row>
    <row r="113" spans="1:20" s="2" customFormat="1" ht="16.5" customHeight="1">
      <c r="A113" s="24"/>
      <c r="B113" s="24" t="s">
        <v>27</v>
      </c>
      <c r="C113" s="19"/>
      <c r="D113" s="19"/>
      <c r="E113" s="14" t="s">
        <v>10</v>
      </c>
      <c r="F113" s="20">
        <f t="shared" si="27"/>
        <v>23</v>
      </c>
      <c r="G113" s="46">
        <f>SUMIFS(G$41:G$72,G$40:G$71,$B113,$C$41:$C$72,LOOKUP(1,-$E$82:$E113,$B$82:$B113))</f>
        <v>3</v>
      </c>
      <c r="H113" s="46">
        <f>SUMIFS(H$41:H$72,H$40:H$71,$B113,$C$41:$C$72,LOOKUP(1,-$E$82:$E113,$B$82:$B113))</f>
        <v>5</v>
      </c>
      <c r="I113" s="46">
        <f>SUMIFS(I$41:I$72,I$40:I$71,$B113,$C$41:$C$72,LOOKUP(1,-$E$82:$E113,$B$82:$B113))</f>
        <v>0</v>
      </c>
      <c r="J113" s="46">
        <f>SUMIFS(J$41:J$72,J$40:J$71,$B113,$C$41:$C$72,LOOKUP(1,-$E$82:$E113,$B$82:$B113))</f>
        <v>0</v>
      </c>
      <c r="K113" s="46">
        <f>SUMIFS(K$41:K$72,K$40:K$71,$B113,$C$41:$C$72,LOOKUP(1,-$E$82:$E113,$B$82:$B113))</f>
        <v>0</v>
      </c>
      <c r="L113" s="46">
        <f>SUMIFS(L$41:L$72,L$40:L$71,$B113,$C$41:$C$72,LOOKUP(1,-$E$82:$E113,$B$82:$B113))</f>
        <v>3</v>
      </c>
      <c r="M113" s="46">
        <f>SUMIFS(M$41:M$72,M$40:M$71,$B113,$C$41:$C$72,LOOKUP(1,-$E$82:$E113,$B$82:$B113))</f>
        <v>0</v>
      </c>
      <c r="N113" s="46">
        <f>SUMIFS(N$41:N$72,N$40:N$71,$B113,$C$41:$C$72,LOOKUP(1,-$E$82:$E113,$B$82:$B113))</f>
        <v>3</v>
      </c>
      <c r="O113" s="46">
        <f>SUMIFS(O$41:O$72,O$40:O$71,$B113,$C$41:$C$72,LOOKUP(1,-$E$82:$E113,$B$82:$B113))</f>
        <v>3</v>
      </c>
      <c r="P113" s="46">
        <f>SUMIFS(P$41:P$72,P$40:P$71,$B113,$C$41:$C$72,LOOKUP(1,-$E$82:$E113,$B$82:$B113))</f>
        <v>3</v>
      </c>
      <c r="Q113" s="46">
        <f>SUMIFS(Q$41:Q$72,Q$40:Q$71,$B113,$C$41:$C$72,LOOKUP(1,-$E$82:$E113,$B$82:$B113))</f>
        <v>3</v>
      </c>
      <c r="R113" s="46">
        <f>SUMIFS(R$41:R$72,R$40:R$71,$B113,$C$41:$C$72,LOOKUP(1,-$E$82:$E113,$B$82:$B113))</f>
        <v>0</v>
      </c>
      <c r="S113" s="7"/>
      <c r="T113" s="10"/>
    </row>
    <row r="114" spans="1:20" s="2" customFormat="1" ht="16.5" customHeight="1">
      <c r="A114" s="24"/>
      <c r="B114" s="24" t="s">
        <v>28</v>
      </c>
      <c r="C114" s="19"/>
      <c r="D114" s="19"/>
      <c r="E114" s="14" t="s">
        <v>10</v>
      </c>
      <c r="F114" s="20">
        <f t="shared" si="27"/>
        <v>5</v>
      </c>
      <c r="G114" s="46">
        <f>SUMIFS(G$41:G$72,G$40:G$71,$B114,$C$41:$C$72,LOOKUP(1,-$E$82:$E114,$B$82:$B114))</f>
        <v>0</v>
      </c>
      <c r="H114" s="46">
        <f>SUMIFS(H$41:H$72,H$40:H$71,$B114,$C$41:$C$72,LOOKUP(1,-$E$82:$E114,$B$82:$B114))</f>
        <v>0</v>
      </c>
      <c r="I114" s="46">
        <f>SUMIFS(I$41:I$72,I$40:I$71,$B114,$C$41:$C$72,LOOKUP(1,-$E$82:$E114,$B$82:$B114))</f>
        <v>2</v>
      </c>
      <c r="J114" s="46">
        <f>SUMIFS(J$41:J$72,J$40:J$71,$B114,$C$41:$C$72,LOOKUP(1,-$E$82:$E114,$B$82:$B114))</f>
        <v>0</v>
      </c>
      <c r="K114" s="46">
        <f>SUMIFS(K$41:K$72,K$40:K$71,$B114,$C$41:$C$72,LOOKUP(1,-$E$82:$E114,$B$82:$B114))</f>
        <v>1</v>
      </c>
      <c r="L114" s="46">
        <f>SUMIFS(L$41:L$72,L$40:L$71,$B114,$C$41:$C$72,LOOKUP(1,-$E$82:$E114,$B$82:$B114))</f>
        <v>0</v>
      </c>
      <c r="M114" s="46">
        <f>SUMIFS(M$41:M$72,M$40:M$71,$B114,$C$41:$C$72,LOOKUP(1,-$E$82:$E114,$B$82:$B114))</f>
        <v>0</v>
      </c>
      <c r="N114" s="46">
        <f>SUMIFS(N$41:N$72,N$40:N$71,$B114,$C$41:$C$72,LOOKUP(1,-$E$82:$E114,$B$82:$B114))</f>
        <v>0</v>
      </c>
      <c r="O114" s="46">
        <f>SUMIFS(O$41:O$72,O$40:O$71,$B114,$C$41:$C$72,LOOKUP(1,-$E$82:$E114,$B$82:$B114))</f>
        <v>0</v>
      </c>
      <c r="P114" s="46">
        <f>SUMIFS(P$41:P$72,P$40:P$71,$B114,$C$41:$C$72,LOOKUP(1,-$E$82:$E114,$B$82:$B114))</f>
        <v>0</v>
      </c>
      <c r="Q114" s="46">
        <f>SUMIFS(Q$41:Q$72,Q$40:Q$71,$B114,$C$41:$C$72,LOOKUP(1,-$E$82:$E114,$B$82:$B114))</f>
        <v>0</v>
      </c>
      <c r="R114" s="46">
        <f>SUMIFS(R$41:R$72,R$40:R$71,$B114,$C$41:$C$72,LOOKUP(1,-$E$82:$E114,$B$82:$B114))</f>
        <v>2</v>
      </c>
    </row>
    <row r="115" spans="1:20" s="2" customFormat="1" ht="16.5" customHeight="1">
      <c r="A115" s="24"/>
      <c r="B115" s="24" t="s">
        <v>29</v>
      </c>
      <c r="C115" s="19"/>
      <c r="D115" s="19"/>
      <c r="E115" s="14" t="s">
        <v>10</v>
      </c>
      <c r="F115" s="20">
        <f t="shared" si="27"/>
        <v>10</v>
      </c>
      <c r="G115" s="46">
        <f>SUMIFS(G$41:G$72,G$40:G$71,$B115,$C$41:$C$72,LOOKUP(1,-$E$82:$E115,$B$82:$B115))</f>
        <v>0</v>
      </c>
      <c r="H115" s="46">
        <f>SUMIFS(H$41:H$72,H$40:H$71,$B115,$C$41:$C$72,LOOKUP(1,-$E$82:$E115,$B$82:$B115))</f>
        <v>0</v>
      </c>
      <c r="I115" s="46">
        <f>SUMIFS(I$41:I$72,I$40:I$71,$B115,$C$41:$C$72,LOOKUP(1,-$E$82:$E115,$B$82:$B115))</f>
        <v>0</v>
      </c>
      <c r="J115" s="46">
        <f>SUMIFS(J$41:J$72,J$40:J$71,$B115,$C$41:$C$72,LOOKUP(1,-$E$82:$E115,$B$82:$B115))</f>
        <v>10</v>
      </c>
      <c r="K115" s="46">
        <f>SUMIFS(K$41:K$72,K$40:K$71,$B115,$C$41:$C$72,LOOKUP(1,-$E$82:$E115,$B$82:$B115))</f>
        <v>0</v>
      </c>
      <c r="L115" s="46">
        <f>SUMIFS(L$41:L$72,L$40:L$71,$B115,$C$41:$C$72,LOOKUP(1,-$E$82:$E115,$B$82:$B115))</f>
        <v>0</v>
      </c>
      <c r="M115" s="46">
        <f>SUMIFS(M$41:M$72,M$40:M$71,$B115,$C$41:$C$72,LOOKUP(1,-$E$82:$E115,$B$82:$B115))</f>
        <v>0</v>
      </c>
      <c r="N115" s="46">
        <f>SUMIFS(N$41:N$72,N$40:N$71,$B115,$C$41:$C$72,LOOKUP(1,-$E$82:$E115,$B$82:$B115))</f>
        <v>0</v>
      </c>
      <c r="O115" s="46">
        <f>SUMIFS(O$41:O$72,O$40:O$71,$B115,$C$41:$C$72,LOOKUP(1,-$E$82:$E115,$B$82:$B115))</f>
        <v>0</v>
      </c>
      <c r="P115" s="46">
        <f>SUMIFS(P$41:P$72,P$40:P$71,$B115,$C$41:$C$72,LOOKUP(1,-$E$82:$E115,$B$82:$B115))</f>
        <v>0</v>
      </c>
      <c r="Q115" s="46">
        <f>SUMIFS(Q$41:Q$72,Q$40:Q$71,$B115,$C$41:$C$72,LOOKUP(1,-$E$82:$E115,$B$82:$B115))</f>
        <v>0</v>
      </c>
      <c r="R115" s="46">
        <f>SUMIFS(R$41:R$72,R$40:R$71,$B115,$C$41:$C$72,LOOKUP(1,-$E$82:$E115,$B$82:$B115))</f>
        <v>0</v>
      </c>
    </row>
    <row r="116" spans="1:20" s="2" customFormat="1" ht="16.5" customHeight="1">
      <c r="A116" s="24"/>
      <c r="B116" s="24" t="s">
        <v>30</v>
      </c>
      <c r="C116" s="19"/>
      <c r="D116" s="19"/>
      <c r="E116" s="14" t="s">
        <v>10</v>
      </c>
      <c r="F116" s="20">
        <f t="shared" si="27"/>
        <v>15</v>
      </c>
      <c r="G116" s="46">
        <f>SUMIFS(G$41:G$72,G$40:G$71,$B116,$C$41:$C$72,LOOKUP(1,-$E$82:$E116,$B$82:$B116))</f>
        <v>0</v>
      </c>
      <c r="H116" s="46">
        <f>SUMIFS(H$41:H$72,H$40:H$71,$B116,$C$41:$C$72,LOOKUP(1,-$E$82:$E116,$B$82:$B116))</f>
        <v>0</v>
      </c>
      <c r="I116" s="46">
        <f>SUMIFS(I$41:I$72,I$40:I$71,$B116,$C$41:$C$72,LOOKUP(1,-$E$82:$E116,$B$82:$B116))</f>
        <v>0</v>
      </c>
      <c r="J116" s="46">
        <f>SUMIFS(J$41:J$72,J$40:J$71,$B116,$C$41:$C$72,LOOKUP(1,-$E$82:$E116,$B$82:$B116))</f>
        <v>0</v>
      </c>
      <c r="K116" s="46">
        <f>SUMIFS(K$41:K$72,K$40:K$71,$B116,$C$41:$C$72,LOOKUP(1,-$E$82:$E116,$B$82:$B116))</f>
        <v>0</v>
      </c>
      <c r="L116" s="46">
        <f>SUMIFS(L$41:L$72,L$40:L$71,$B116,$C$41:$C$72,LOOKUP(1,-$E$82:$E116,$B$82:$B116))</f>
        <v>0</v>
      </c>
      <c r="M116" s="46">
        <f>SUMIFS(M$41:M$72,M$40:M$71,$B116,$C$41:$C$72,LOOKUP(1,-$E$82:$E116,$B$82:$B116))</f>
        <v>15</v>
      </c>
      <c r="N116" s="46">
        <f>SUMIFS(N$41:N$72,N$40:N$71,$B116,$C$41:$C$72,LOOKUP(1,-$E$82:$E116,$B$82:$B116))</f>
        <v>0</v>
      </c>
      <c r="O116" s="46">
        <f>SUMIFS(O$41:O$72,O$40:O$71,$B116,$C$41:$C$72,LOOKUP(1,-$E$82:$E116,$B$82:$B116))</f>
        <v>0</v>
      </c>
      <c r="P116" s="46">
        <f>SUMIFS(P$41:P$72,P$40:P$71,$B116,$C$41:$C$72,LOOKUP(1,-$E$82:$E116,$B$82:$B116))</f>
        <v>0</v>
      </c>
      <c r="Q116" s="46">
        <f>SUMIFS(Q$41:Q$72,Q$40:Q$71,$B116,$C$41:$C$72,LOOKUP(1,-$E$82:$E116,$B$82:$B116))</f>
        <v>0</v>
      </c>
      <c r="R116" s="46">
        <f>SUMIFS(R$41:R$72,R$40:R$71,$B116,$C$41:$C$72,LOOKUP(1,-$E$82:$E116,$B$82:$B116))</f>
        <v>0</v>
      </c>
    </row>
    <row r="117" spans="1:20" s="2" customFormat="1" ht="16.5" customHeight="1">
      <c r="A117" s="47"/>
      <c r="B117" s="53"/>
      <c r="C117" s="48"/>
      <c r="D117" s="48"/>
      <c r="E117" s="49"/>
      <c r="F117" s="5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1:20" s="2" customFormat="1" ht="16.5" customHeight="1">
      <c r="A118" s="53"/>
      <c r="B118" s="53" t="s">
        <v>33</v>
      </c>
      <c r="C118" s="54"/>
      <c r="D118" s="54"/>
      <c r="E118" s="55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</row>
    <row r="119" spans="1:20" s="9" customFormat="1" ht="16.5" customHeight="1">
      <c r="A119" s="18"/>
      <c r="B119" s="18" t="s">
        <v>23</v>
      </c>
      <c r="C119" s="19"/>
      <c r="D119" s="19"/>
      <c r="E119" s="14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20" s="2" customFormat="1" ht="16.5" customHeight="1">
      <c r="A120" s="18"/>
      <c r="B120" s="18" t="s">
        <v>20</v>
      </c>
      <c r="C120" s="19"/>
      <c r="D120" s="19"/>
      <c r="E120" s="14"/>
      <c r="F120" s="20">
        <f t="shared" ref="F120:F125" si="29">SUM(G120:R120)</f>
        <v>0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20" s="10" customFormat="1" ht="16.5" customHeight="1">
      <c r="A121" s="21"/>
      <c r="B121" s="21" t="s">
        <v>21</v>
      </c>
      <c r="C121" s="22"/>
      <c r="D121" s="22"/>
      <c r="E121" s="14"/>
      <c r="F121" s="23">
        <f t="shared" si="29"/>
        <v>36</v>
      </c>
      <c r="G121" s="23">
        <f>SUM(G122:G125)</f>
        <v>3</v>
      </c>
      <c r="H121" s="23">
        <f t="shared" ref="H121:R121" si="30">SUM(H122:H125)</f>
        <v>3</v>
      </c>
      <c r="I121" s="23">
        <f t="shared" si="30"/>
        <v>3</v>
      </c>
      <c r="J121" s="23">
        <f t="shared" si="30"/>
        <v>3</v>
      </c>
      <c r="K121" s="23">
        <f t="shared" si="30"/>
        <v>3</v>
      </c>
      <c r="L121" s="23">
        <f t="shared" si="30"/>
        <v>3</v>
      </c>
      <c r="M121" s="23">
        <f t="shared" si="30"/>
        <v>3</v>
      </c>
      <c r="N121" s="23">
        <f t="shared" si="30"/>
        <v>3</v>
      </c>
      <c r="O121" s="23">
        <f t="shared" si="30"/>
        <v>3</v>
      </c>
      <c r="P121" s="23">
        <f t="shared" si="30"/>
        <v>3</v>
      </c>
      <c r="Q121" s="23">
        <f t="shared" si="30"/>
        <v>3</v>
      </c>
      <c r="R121" s="23">
        <f t="shared" si="30"/>
        <v>3</v>
      </c>
    </row>
    <row r="122" spans="1:20" s="2" customFormat="1" ht="16.5" customHeight="1">
      <c r="A122" s="24"/>
      <c r="B122" s="24" t="s">
        <v>27</v>
      </c>
      <c r="C122" s="19"/>
      <c r="D122" s="19"/>
      <c r="E122" s="14" t="s">
        <v>36</v>
      </c>
      <c r="F122" s="20">
        <f t="shared" si="29"/>
        <v>21</v>
      </c>
      <c r="G122" s="46">
        <f>SUMIFS(G$40:G$71,G$41:G$72,$B122,$C$41:$C$72,LOOKUP(1,-$E$121:$E122,$B$119:$B120))</f>
        <v>3</v>
      </c>
      <c r="H122" s="46">
        <f>SUMIFS(H$40:H$71,H$41:H$72,$B122,$C$41:$C$72,LOOKUP(1,-$E$121:$E122,$B$119:$B120))</f>
        <v>3</v>
      </c>
      <c r="I122" s="46">
        <f>SUMIFS(I$40:I$71,I$41:I$72,$B122,$C$41:$C$72,LOOKUP(1,-$E$121:$E122,$B$119:$B120))</f>
        <v>0</v>
      </c>
      <c r="J122" s="46">
        <f>SUMIFS(J$40:J$71,J$41:J$72,$B122,$C$41:$C$72,LOOKUP(1,-$E$121:$E122,$B$119:$B120))</f>
        <v>0</v>
      </c>
      <c r="K122" s="46">
        <f>SUMIFS(K$40:K$71,K$41:K$72,$B122,$C$41:$C$72,LOOKUP(1,-$E$121:$E122,$B$119:$B120))</f>
        <v>0</v>
      </c>
      <c r="L122" s="46">
        <f>SUMIFS(L$40:L$71,L$41:L$72,$B122,$C$41:$C$72,LOOKUP(1,-$E$121:$E122,$B$119:$B120))</f>
        <v>3</v>
      </c>
      <c r="M122" s="46">
        <f>SUMIFS(M$40:M$71,M$41:M$72,$B122,$C$41:$C$72,LOOKUP(1,-$E$121:$E122,$B$119:$B120))</f>
        <v>0</v>
      </c>
      <c r="N122" s="46">
        <f>SUMIFS(N$40:N$71,N$41:N$72,$B122,$C$41:$C$72,LOOKUP(1,-$E$121:$E122,$B$119:$B120))</f>
        <v>3</v>
      </c>
      <c r="O122" s="46">
        <f>SUMIFS(O$40:O$71,O$41:O$72,$B122,$C$41:$C$72,LOOKUP(1,-$E$121:$E122,$B$119:$B120))</f>
        <v>3</v>
      </c>
      <c r="P122" s="46">
        <f>SUMIFS(P$40:P$71,P$41:P$72,$B122,$C$41:$C$72,LOOKUP(1,-$E$121:$E122,$B$119:$B120))</f>
        <v>3</v>
      </c>
      <c r="Q122" s="46">
        <f>SUMIFS(Q$40:Q$71,Q$41:Q$72,$B122,$C$41:$C$72,LOOKUP(1,-$E$121:$E122,$B$119:$B120))</f>
        <v>3</v>
      </c>
      <c r="R122" s="46">
        <f>SUMIFS(R$40:R$71,R$41:R$72,$B122,$C$41:$C$72,LOOKUP(1,-$E$121:$E122,$B$119:$B120))</f>
        <v>0</v>
      </c>
      <c r="S122" s="7"/>
      <c r="T122" s="10"/>
    </row>
    <row r="123" spans="1:20" s="2" customFormat="1" ht="16.5" customHeight="1">
      <c r="A123" s="24"/>
      <c r="B123" s="24" t="s">
        <v>28</v>
      </c>
      <c r="C123" s="19"/>
      <c r="D123" s="19"/>
      <c r="E123" s="14" t="s">
        <v>36</v>
      </c>
      <c r="F123" s="20">
        <f t="shared" si="29"/>
        <v>9</v>
      </c>
      <c r="G123" s="46">
        <f>SUMIFS(G$40:G$71,G$41:G$72,$B123,$C$41:$C$72,LOOKUP(1,-$E$121:$E123,$B$119:$B121))</f>
        <v>0</v>
      </c>
      <c r="H123" s="46">
        <f>SUMIFS(H$40:H$71,H$41:H$72,$B123,$C$41:$C$72,LOOKUP(1,-$E$121:$E123,$B$119:$B121))</f>
        <v>0</v>
      </c>
      <c r="I123" s="46">
        <f>SUMIFS(I$40:I$71,I$41:I$72,$B123,$C$41:$C$72,LOOKUP(1,-$E$121:$E123,$B$119:$B121))</f>
        <v>3</v>
      </c>
      <c r="J123" s="46">
        <f>SUMIFS(J$40:J$71,J$41:J$72,$B123,$C$41:$C$72,LOOKUP(1,-$E$121:$E123,$B$119:$B121))</f>
        <v>0</v>
      </c>
      <c r="K123" s="46">
        <f>SUMIFS(K$40:K$71,K$41:K$72,$B123,$C$41:$C$72,LOOKUP(1,-$E$121:$E123,$B$119:$B121))</f>
        <v>3</v>
      </c>
      <c r="L123" s="46">
        <f>SUMIFS(L$40:L$71,L$41:L$72,$B123,$C$41:$C$72,LOOKUP(1,-$E$121:$E123,$B$119:$B121))</f>
        <v>0</v>
      </c>
      <c r="M123" s="46">
        <f>SUMIFS(M$40:M$71,M$41:M$72,$B123,$C$41:$C$72,LOOKUP(1,-$E$121:$E123,$B$119:$B121))</f>
        <v>0</v>
      </c>
      <c r="N123" s="46">
        <f>SUMIFS(N$40:N$71,N$41:N$72,$B123,$C$41:$C$72,LOOKUP(1,-$E$121:$E123,$B$119:$B121))</f>
        <v>0</v>
      </c>
      <c r="O123" s="46">
        <f>SUMIFS(O$40:O$71,O$41:O$72,$B123,$C$41:$C$72,LOOKUP(1,-$E$121:$E123,$B$119:$B121))</f>
        <v>0</v>
      </c>
      <c r="P123" s="46">
        <f>SUMIFS(P$40:P$71,P$41:P$72,$B123,$C$41:$C$72,LOOKUP(1,-$E$121:$E123,$B$119:$B121))</f>
        <v>0</v>
      </c>
      <c r="Q123" s="46">
        <f>SUMIFS(Q$40:Q$71,Q$41:Q$72,$B123,$C$41:$C$72,LOOKUP(1,-$E$121:$E123,$B$119:$B121))</f>
        <v>0</v>
      </c>
      <c r="R123" s="46">
        <f>SUMIFS(R$40:R$71,R$41:R$72,$B123,$C$41:$C$72,LOOKUP(1,-$E$121:$E123,$B$119:$B121))</f>
        <v>3</v>
      </c>
    </row>
    <row r="124" spans="1:20" s="2" customFormat="1" ht="16.5" customHeight="1">
      <c r="A124" s="24"/>
      <c r="B124" s="24" t="s">
        <v>29</v>
      </c>
      <c r="C124" s="19"/>
      <c r="D124" s="19"/>
      <c r="E124" s="14" t="s">
        <v>36</v>
      </c>
      <c r="F124" s="20">
        <f t="shared" si="29"/>
        <v>3</v>
      </c>
      <c r="G124" s="46">
        <f>SUMIFS(G$40:G$71,G$41:G$72,$B124,$C$41:$C$72,LOOKUP(1,-$E$121:$E124,$B$119:$B122))</f>
        <v>0</v>
      </c>
      <c r="H124" s="46">
        <f>SUMIFS(H$40:H$71,H$41:H$72,$B124,$C$41:$C$72,LOOKUP(1,-$E$121:$E124,$B$119:$B122))</f>
        <v>0</v>
      </c>
      <c r="I124" s="46">
        <f>SUMIFS(I$40:I$71,I$41:I$72,$B124,$C$41:$C$72,LOOKUP(1,-$E$121:$E124,$B$119:$B122))</f>
        <v>0</v>
      </c>
      <c r="J124" s="46">
        <f>SUMIFS(J$40:J$71,J$41:J$72,$B124,$C$41:$C$72,LOOKUP(1,-$E$121:$E124,$B$119:$B122))</f>
        <v>3</v>
      </c>
      <c r="K124" s="46">
        <f>SUMIFS(K$40:K$71,K$41:K$72,$B124,$C$41:$C$72,LOOKUP(1,-$E$121:$E124,$B$119:$B122))</f>
        <v>0</v>
      </c>
      <c r="L124" s="46">
        <f>SUMIFS(L$40:L$71,L$41:L$72,$B124,$C$41:$C$72,LOOKUP(1,-$E$121:$E124,$B$119:$B122))</f>
        <v>0</v>
      </c>
      <c r="M124" s="46">
        <f>SUMIFS(M$40:M$71,M$41:M$72,$B124,$C$41:$C$72,LOOKUP(1,-$E$121:$E124,$B$119:$B122))</f>
        <v>0</v>
      </c>
      <c r="N124" s="46">
        <f>SUMIFS(N$40:N$71,N$41:N$72,$B124,$C$41:$C$72,LOOKUP(1,-$E$121:$E124,$B$119:$B122))</f>
        <v>0</v>
      </c>
      <c r="O124" s="46">
        <f>SUMIFS(O$40:O$71,O$41:O$72,$B124,$C$41:$C$72,LOOKUP(1,-$E$121:$E124,$B$119:$B122))</f>
        <v>0</v>
      </c>
      <c r="P124" s="46">
        <f>SUMIFS(P$40:P$71,P$41:P$72,$B124,$C$41:$C$72,LOOKUP(1,-$E$121:$E124,$B$119:$B122))</f>
        <v>0</v>
      </c>
      <c r="Q124" s="46">
        <f>SUMIFS(Q$40:Q$71,Q$41:Q$72,$B124,$C$41:$C$72,LOOKUP(1,-$E$121:$E124,$B$119:$B122))</f>
        <v>0</v>
      </c>
      <c r="R124" s="46">
        <f>SUMIFS(R$40:R$71,R$41:R$72,$B124,$C$41:$C$72,LOOKUP(1,-$E$121:$E124,$B$119:$B122))</f>
        <v>0</v>
      </c>
    </row>
    <row r="125" spans="1:20" s="2" customFormat="1" ht="16.5" customHeight="1">
      <c r="A125" s="24"/>
      <c r="B125" s="24" t="s">
        <v>30</v>
      </c>
      <c r="C125" s="19"/>
      <c r="D125" s="19"/>
      <c r="E125" s="14" t="s">
        <v>36</v>
      </c>
      <c r="F125" s="20">
        <f t="shared" si="29"/>
        <v>3</v>
      </c>
      <c r="G125" s="46">
        <f>SUMIFS(G$40:G$71,G$41:G$72,$B125,$C$41:$C$72,LOOKUP(1,-$E$121:$E125,$B$119:$B123))</f>
        <v>0</v>
      </c>
      <c r="H125" s="46">
        <f>SUMIFS(H$40:H$71,H$41:H$72,$B125,$C$41:$C$72,LOOKUP(1,-$E$121:$E125,$B$119:$B123))</f>
        <v>0</v>
      </c>
      <c r="I125" s="46">
        <f>SUMIFS(I$40:I$71,I$41:I$72,$B125,$C$41:$C$72,LOOKUP(1,-$E$121:$E125,$B$119:$B123))</f>
        <v>0</v>
      </c>
      <c r="J125" s="46">
        <f>SUMIFS(J$40:J$71,J$41:J$72,$B125,$C$41:$C$72,LOOKUP(1,-$E$121:$E125,$B$119:$B123))</f>
        <v>0</v>
      </c>
      <c r="K125" s="46">
        <f>SUMIFS(K$40:K$71,K$41:K$72,$B125,$C$41:$C$72,LOOKUP(1,-$E$121:$E125,$B$119:$B123))</f>
        <v>0</v>
      </c>
      <c r="L125" s="46">
        <f>SUMIFS(L$40:L$71,L$41:L$72,$B125,$C$41:$C$72,LOOKUP(1,-$E$121:$E125,$B$119:$B123))</f>
        <v>0</v>
      </c>
      <c r="M125" s="46">
        <f>SUMIFS(M$40:M$71,M$41:M$72,$B125,$C$41:$C$72,LOOKUP(1,-$E$121:$E125,$B$119:$B123))</f>
        <v>3</v>
      </c>
      <c r="N125" s="46">
        <f>SUMIFS(N$40:N$71,N$41:N$72,$B125,$C$41:$C$72,LOOKUP(1,-$E$121:$E125,$B$119:$B123))</f>
        <v>0</v>
      </c>
      <c r="O125" s="46">
        <f>SUMIFS(O$40:O$71,O$41:O$72,$B125,$C$41:$C$72,LOOKUP(1,-$E$121:$E125,$B$119:$B123))</f>
        <v>0</v>
      </c>
      <c r="P125" s="46">
        <f>SUMIFS(P$40:P$71,P$41:P$72,$B125,$C$41:$C$72,LOOKUP(1,-$E$121:$E125,$B$119:$B123))</f>
        <v>0</v>
      </c>
      <c r="Q125" s="46">
        <f>SUMIFS(Q$40:Q$71,Q$41:Q$72,$B125,$C$41:$C$72,LOOKUP(1,-$E$121:$E125,$B$119:$B123))</f>
        <v>0</v>
      </c>
      <c r="R125" s="46">
        <f>SUMIFS(R$40:R$71,R$41:R$72,$B125,$C$41:$C$72,LOOKUP(1,-$E$121:$E125,$B$119:$B123))</f>
        <v>0</v>
      </c>
    </row>
    <row r="126" spans="1:20" s="9" customFormat="1" ht="16.5" customHeight="1">
      <c r="A126" s="15"/>
      <c r="B126" s="16" t="s">
        <v>24</v>
      </c>
      <c r="C126" s="16"/>
      <c r="D126" s="16"/>
      <c r="E126" s="14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20" s="2" customFormat="1" ht="16.5" customHeight="1">
      <c r="A127" s="18"/>
      <c r="B127" s="18" t="s">
        <v>20</v>
      </c>
      <c r="C127" s="19"/>
      <c r="D127" s="19"/>
      <c r="E127" s="14"/>
      <c r="F127" s="20">
        <f t="shared" ref="F127:F132" si="31">SUM(G127:R127)</f>
        <v>0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1:20" s="10" customFormat="1" ht="16.5" customHeight="1">
      <c r="A128" s="21"/>
      <c r="B128" s="21" t="s">
        <v>21</v>
      </c>
      <c r="C128" s="22"/>
      <c r="D128" s="22"/>
      <c r="E128" s="14"/>
      <c r="F128" s="23">
        <f t="shared" si="31"/>
        <v>144</v>
      </c>
      <c r="G128" s="23">
        <f>SUM(G129:G132)</f>
        <v>12</v>
      </c>
      <c r="H128" s="23">
        <f t="shared" ref="H128:R128" si="32">SUM(H129:H132)</f>
        <v>12</v>
      </c>
      <c r="I128" s="23">
        <f t="shared" si="32"/>
        <v>12</v>
      </c>
      <c r="J128" s="23">
        <f t="shared" si="32"/>
        <v>12</v>
      </c>
      <c r="K128" s="23">
        <f t="shared" si="32"/>
        <v>12</v>
      </c>
      <c r="L128" s="23">
        <f t="shared" si="32"/>
        <v>12</v>
      </c>
      <c r="M128" s="23">
        <f t="shared" si="32"/>
        <v>12</v>
      </c>
      <c r="N128" s="23">
        <f t="shared" si="32"/>
        <v>12</v>
      </c>
      <c r="O128" s="23">
        <f t="shared" si="32"/>
        <v>12</v>
      </c>
      <c r="P128" s="23">
        <f t="shared" si="32"/>
        <v>12</v>
      </c>
      <c r="Q128" s="23">
        <f t="shared" si="32"/>
        <v>12</v>
      </c>
      <c r="R128" s="23">
        <f t="shared" si="32"/>
        <v>12</v>
      </c>
    </row>
    <row r="129" spans="1:20" s="2" customFormat="1" ht="16.5" customHeight="1">
      <c r="A129" s="24"/>
      <c r="B129" s="24" t="s">
        <v>27</v>
      </c>
      <c r="C129" s="19"/>
      <c r="D129" s="19"/>
      <c r="E129" s="14" t="s">
        <v>36</v>
      </c>
      <c r="F129" s="20">
        <f t="shared" si="31"/>
        <v>84</v>
      </c>
      <c r="G129" s="46">
        <f>SUMIFS(G$40:G$71,G$41:G$72,$B129,$C$41:$C$72,LOOKUP(1,-$E$121:$E129,$B$119:$B127))</f>
        <v>12</v>
      </c>
      <c r="H129" s="46">
        <f>SUMIFS(H$40:H$71,H$41:H$72,$B129,$C$41:$C$72,LOOKUP(1,-$E$121:$E129,$B$119:$B127))</f>
        <v>12</v>
      </c>
      <c r="I129" s="46">
        <f>SUMIFS(I$40:I$71,I$41:I$72,$B129,$C$41:$C$72,LOOKUP(1,-$E$121:$E129,$B$119:$B127))</f>
        <v>0</v>
      </c>
      <c r="J129" s="46">
        <f>SUMIFS(J$40:J$71,J$41:J$72,$B129,$C$41:$C$72,LOOKUP(1,-$E$121:$E129,$B$119:$B127))</f>
        <v>0</v>
      </c>
      <c r="K129" s="46">
        <f>SUMIFS(K$40:K$71,K$41:K$72,$B129,$C$41:$C$72,LOOKUP(1,-$E$121:$E129,$B$119:$B127))</f>
        <v>0</v>
      </c>
      <c r="L129" s="46">
        <f>SUMIFS(L$40:L$71,L$41:L$72,$B129,$C$41:$C$72,LOOKUP(1,-$E$121:$E129,$B$119:$B127))</f>
        <v>12</v>
      </c>
      <c r="M129" s="46">
        <f>SUMIFS(M$40:M$71,M$41:M$72,$B129,$C$41:$C$72,LOOKUP(1,-$E$121:$E129,$B$119:$B127))</f>
        <v>0</v>
      </c>
      <c r="N129" s="46">
        <f>SUMIFS(N$40:N$71,N$41:N$72,$B129,$C$41:$C$72,LOOKUP(1,-$E$121:$E129,$B$119:$B127))</f>
        <v>12</v>
      </c>
      <c r="O129" s="46">
        <f>SUMIFS(O$40:O$71,O$41:O$72,$B129,$C$41:$C$72,LOOKUP(1,-$E$121:$E129,$B$119:$B127))</f>
        <v>12</v>
      </c>
      <c r="P129" s="46">
        <f>SUMIFS(P$40:P$71,P$41:P$72,$B129,$C$41:$C$72,LOOKUP(1,-$E$121:$E129,$B$119:$B127))</f>
        <v>12</v>
      </c>
      <c r="Q129" s="46">
        <f>SUMIFS(Q$40:Q$71,Q$41:Q$72,$B129,$C$41:$C$72,LOOKUP(1,-$E$121:$E129,$B$119:$B127))</f>
        <v>12</v>
      </c>
      <c r="R129" s="46">
        <f>SUMIFS(R$40:R$71,R$41:R$72,$B129,$C$41:$C$72,LOOKUP(1,-$E$121:$E129,$B$119:$B127))</f>
        <v>0</v>
      </c>
      <c r="S129" s="7"/>
      <c r="T129" s="10"/>
    </row>
    <row r="130" spans="1:20" s="2" customFormat="1" ht="16.5" customHeight="1">
      <c r="A130" s="24"/>
      <c r="B130" s="24" t="s">
        <v>28</v>
      </c>
      <c r="C130" s="19"/>
      <c r="D130" s="19"/>
      <c r="E130" s="14" t="s">
        <v>36</v>
      </c>
      <c r="F130" s="20">
        <f t="shared" si="31"/>
        <v>36</v>
      </c>
      <c r="G130" s="46">
        <f>SUMIFS(G$40:G$71,G$41:G$72,$B130,$C$41:$C$72,LOOKUP(1,-$E$121:$E130,$B$119:$B128))</f>
        <v>0</v>
      </c>
      <c r="H130" s="46">
        <f>SUMIFS(H$40:H$71,H$41:H$72,$B130,$C$41:$C$72,LOOKUP(1,-$E$121:$E130,$B$119:$B128))</f>
        <v>0</v>
      </c>
      <c r="I130" s="46">
        <f>SUMIFS(I$40:I$71,I$41:I$72,$B130,$C$41:$C$72,LOOKUP(1,-$E$121:$E130,$B$119:$B128))</f>
        <v>12</v>
      </c>
      <c r="J130" s="46">
        <f>SUMIFS(J$40:J$71,J$41:J$72,$B130,$C$41:$C$72,LOOKUP(1,-$E$121:$E130,$B$119:$B128))</f>
        <v>0</v>
      </c>
      <c r="K130" s="46">
        <f>SUMIFS(K$40:K$71,K$41:K$72,$B130,$C$41:$C$72,LOOKUP(1,-$E$121:$E130,$B$119:$B128))</f>
        <v>12</v>
      </c>
      <c r="L130" s="46">
        <f>SUMIFS(L$40:L$71,L$41:L$72,$B130,$C$41:$C$72,LOOKUP(1,-$E$121:$E130,$B$119:$B128))</f>
        <v>0</v>
      </c>
      <c r="M130" s="46">
        <f>SUMIFS(M$40:M$71,M$41:M$72,$B130,$C$41:$C$72,LOOKUP(1,-$E$121:$E130,$B$119:$B128))</f>
        <v>0</v>
      </c>
      <c r="N130" s="46">
        <f>SUMIFS(N$40:N$71,N$41:N$72,$B130,$C$41:$C$72,LOOKUP(1,-$E$121:$E130,$B$119:$B128))</f>
        <v>0</v>
      </c>
      <c r="O130" s="46">
        <f>SUMIFS(O$40:O$71,O$41:O$72,$B130,$C$41:$C$72,LOOKUP(1,-$E$121:$E130,$B$119:$B128))</f>
        <v>0</v>
      </c>
      <c r="P130" s="46">
        <f>SUMIFS(P$40:P$71,P$41:P$72,$B130,$C$41:$C$72,LOOKUP(1,-$E$121:$E130,$B$119:$B128))</f>
        <v>0</v>
      </c>
      <c r="Q130" s="46">
        <f>SUMIFS(Q$40:Q$71,Q$41:Q$72,$B130,$C$41:$C$72,LOOKUP(1,-$E$121:$E130,$B$119:$B128))</f>
        <v>0</v>
      </c>
      <c r="R130" s="46">
        <f>SUMIFS(R$40:R$71,R$41:R$72,$B130,$C$41:$C$72,LOOKUP(1,-$E$121:$E130,$B$119:$B128))</f>
        <v>12</v>
      </c>
    </row>
    <row r="131" spans="1:20" s="2" customFormat="1" ht="16.5" customHeight="1">
      <c r="A131" s="24"/>
      <c r="B131" s="24" t="s">
        <v>29</v>
      </c>
      <c r="C131" s="19"/>
      <c r="D131" s="19"/>
      <c r="E131" s="14" t="s">
        <v>36</v>
      </c>
      <c r="F131" s="20">
        <f t="shared" si="31"/>
        <v>9</v>
      </c>
      <c r="G131" s="46">
        <f>SUMIFS(G$40:G$71,G$41:G$72,$B131,$C$41:$C$72,LOOKUP(1,-$E$121:$E131,$B$119:$B129))</f>
        <v>0</v>
      </c>
      <c r="H131" s="46">
        <f>SUMIFS(H$40:H$71,H$41:H$72,$B131,$C$41:$C$72,LOOKUP(1,-$E$121:$E131,$B$119:$B129))</f>
        <v>0</v>
      </c>
      <c r="I131" s="46">
        <f>SUMIFS(I$40:I$71,I$41:I$72,$B131,$C$41:$C$72,LOOKUP(1,-$E$121:$E131,$B$119:$B129))</f>
        <v>0</v>
      </c>
      <c r="J131" s="46">
        <f>SUMIFS(J$40:J$71,J$41:J$72,$B131,$C$41:$C$72,LOOKUP(1,-$E$121:$E131,$B$119:$B129))</f>
        <v>9</v>
      </c>
      <c r="K131" s="46">
        <f>SUMIFS(K$40:K$71,K$41:K$72,$B131,$C$41:$C$72,LOOKUP(1,-$E$121:$E131,$B$119:$B129))</f>
        <v>0</v>
      </c>
      <c r="L131" s="46">
        <f>SUMIFS(L$40:L$71,L$41:L$72,$B131,$C$41:$C$72,LOOKUP(1,-$E$121:$E131,$B$119:$B129))</f>
        <v>0</v>
      </c>
      <c r="M131" s="46">
        <f>SUMIFS(M$40:M$71,M$41:M$72,$B131,$C$41:$C$72,LOOKUP(1,-$E$121:$E131,$B$119:$B129))</f>
        <v>0</v>
      </c>
      <c r="N131" s="46">
        <f>SUMIFS(N$40:N$71,N$41:N$72,$B131,$C$41:$C$72,LOOKUP(1,-$E$121:$E131,$B$119:$B129))</f>
        <v>0</v>
      </c>
      <c r="O131" s="46">
        <f>SUMIFS(O$40:O$71,O$41:O$72,$B131,$C$41:$C$72,LOOKUP(1,-$E$121:$E131,$B$119:$B129))</f>
        <v>0</v>
      </c>
      <c r="P131" s="46">
        <f>SUMIFS(P$40:P$71,P$41:P$72,$B131,$C$41:$C$72,LOOKUP(1,-$E$121:$E131,$B$119:$B129))</f>
        <v>0</v>
      </c>
      <c r="Q131" s="46">
        <f>SUMIFS(Q$40:Q$71,Q$41:Q$72,$B131,$C$41:$C$72,LOOKUP(1,-$E$121:$E131,$B$119:$B129))</f>
        <v>0</v>
      </c>
      <c r="R131" s="46">
        <f>SUMIFS(R$40:R$71,R$41:R$72,$B131,$C$41:$C$72,LOOKUP(1,-$E$121:$E131,$B$119:$B129))</f>
        <v>0</v>
      </c>
    </row>
    <row r="132" spans="1:20" s="2" customFormat="1" ht="16.5" customHeight="1">
      <c r="A132" s="24"/>
      <c r="B132" s="24" t="s">
        <v>30</v>
      </c>
      <c r="C132" s="19"/>
      <c r="D132" s="19"/>
      <c r="E132" s="14" t="s">
        <v>36</v>
      </c>
      <c r="F132" s="20">
        <f t="shared" si="31"/>
        <v>15</v>
      </c>
      <c r="G132" s="46">
        <f>SUMIFS(G$40:G$71,G$41:G$72,$B132,$C$41:$C$72,LOOKUP(1,-$E$121:$E132,$B$119:$B130))</f>
        <v>0</v>
      </c>
      <c r="H132" s="46">
        <f>SUMIFS(H$40:H$71,H$41:H$72,$B132,$C$41:$C$72,LOOKUP(1,-$E$121:$E132,$B$119:$B130))</f>
        <v>0</v>
      </c>
      <c r="I132" s="46">
        <f>SUMIFS(I$40:I$71,I$41:I$72,$B132,$C$41:$C$72,LOOKUP(1,-$E$121:$E132,$B$119:$B130))</f>
        <v>0</v>
      </c>
      <c r="J132" s="46">
        <f>SUMIFS(J$40:J$71,J$41:J$72,$B132,$C$41:$C$72,LOOKUP(1,-$E$121:$E132,$B$119:$B130))</f>
        <v>3</v>
      </c>
      <c r="K132" s="46">
        <f>SUMIFS(K$40:K$71,K$41:K$72,$B132,$C$41:$C$72,LOOKUP(1,-$E$121:$E132,$B$119:$B130))</f>
        <v>0</v>
      </c>
      <c r="L132" s="46">
        <f>SUMIFS(L$40:L$71,L$41:L$72,$B132,$C$41:$C$72,LOOKUP(1,-$E$121:$E132,$B$119:$B130))</f>
        <v>0</v>
      </c>
      <c r="M132" s="46">
        <f>SUMIFS(M$40:M$71,M$41:M$72,$B132,$C$41:$C$72,LOOKUP(1,-$E$121:$E132,$B$119:$B130))</f>
        <v>12</v>
      </c>
      <c r="N132" s="46">
        <f>SUMIFS(N$40:N$71,N$41:N$72,$B132,$C$41:$C$72,LOOKUP(1,-$E$121:$E132,$B$119:$B130))</f>
        <v>0</v>
      </c>
      <c r="O132" s="46">
        <f>SUMIFS(O$40:O$71,O$41:O$72,$B132,$C$41:$C$72,LOOKUP(1,-$E$121:$E132,$B$119:$B130))</f>
        <v>0</v>
      </c>
      <c r="P132" s="46">
        <f>SUMIFS(P$40:P$71,P$41:P$72,$B132,$C$41:$C$72,LOOKUP(1,-$E$121:$E132,$B$119:$B130))</f>
        <v>0</v>
      </c>
      <c r="Q132" s="46">
        <f>SUMIFS(Q$40:Q$71,Q$41:Q$72,$B132,$C$41:$C$72,LOOKUP(1,-$E$121:$E132,$B$119:$B130))</f>
        <v>0</v>
      </c>
      <c r="R132" s="46">
        <f>SUMIFS(R$40:R$71,R$41:R$72,$B132,$C$41:$C$72,LOOKUP(1,-$E$121:$E132,$B$119:$B130))</f>
        <v>0</v>
      </c>
    </row>
    <row r="133" spans="1:20" s="2" customFormat="1" ht="16.5" customHeight="1">
      <c r="A133" s="24"/>
      <c r="B133" s="64" t="s">
        <v>32</v>
      </c>
      <c r="C133" s="16"/>
      <c r="D133" s="16"/>
      <c r="E133" s="14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20" s="2" customFormat="1" ht="16.5" customHeight="1">
      <c r="A134" s="24"/>
      <c r="B134" s="18" t="s">
        <v>20</v>
      </c>
      <c r="C134" s="19"/>
      <c r="D134" s="19"/>
      <c r="E134" s="14"/>
      <c r="F134" s="20">
        <f t="shared" ref="F134:F139" si="33">SUM(G134:R134)</f>
        <v>0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20" s="2" customFormat="1" ht="16.5" customHeight="1">
      <c r="A135" s="24"/>
      <c r="B135" s="21" t="s">
        <v>21</v>
      </c>
      <c r="C135" s="22"/>
      <c r="D135" s="22"/>
      <c r="E135" s="14"/>
      <c r="F135" s="23">
        <f t="shared" si="33"/>
        <v>108</v>
      </c>
      <c r="G135" s="23">
        <f>SUM(G136:G139)</f>
        <v>9</v>
      </c>
      <c r="H135" s="23">
        <f t="shared" ref="H135:R135" si="34">SUM(H136:H139)</f>
        <v>9</v>
      </c>
      <c r="I135" s="23">
        <f t="shared" si="34"/>
        <v>9</v>
      </c>
      <c r="J135" s="23">
        <f t="shared" si="34"/>
        <v>9</v>
      </c>
      <c r="K135" s="23">
        <f t="shared" si="34"/>
        <v>9</v>
      </c>
      <c r="L135" s="23">
        <f t="shared" si="34"/>
        <v>9</v>
      </c>
      <c r="M135" s="23">
        <f t="shared" si="34"/>
        <v>9</v>
      </c>
      <c r="N135" s="23">
        <f t="shared" si="34"/>
        <v>9</v>
      </c>
      <c r="O135" s="23">
        <f t="shared" si="34"/>
        <v>9</v>
      </c>
      <c r="P135" s="23">
        <f t="shared" si="34"/>
        <v>9</v>
      </c>
      <c r="Q135" s="23">
        <f t="shared" si="34"/>
        <v>9</v>
      </c>
      <c r="R135" s="23">
        <f t="shared" si="34"/>
        <v>9</v>
      </c>
    </row>
    <row r="136" spans="1:20" s="2" customFormat="1" ht="16.5" customHeight="1">
      <c r="A136" s="24"/>
      <c r="B136" s="24" t="s">
        <v>27</v>
      </c>
      <c r="C136" s="19"/>
      <c r="D136" s="19"/>
      <c r="E136" s="14" t="s">
        <v>36</v>
      </c>
      <c r="F136" s="20">
        <f t="shared" si="33"/>
        <v>63</v>
      </c>
      <c r="G136" s="65">
        <f>G143+G150</f>
        <v>9</v>
      </c>
      <c r="H136" s="65">
        <f t="shared" ref="H136:R136" si="35">H143+H150</f>
        <v>9</v>
      </c>
      <c r="I136" s="65">
        <f t="shared" si="35"/>
        <v>0</v>
      </c>
      <c r="J136" s="65">
        <f t="shared" si="35"/>
        <v>0</v>
      </c>
      <c r="K136" s="65">
        <f t="shared" si="35"/>
        <v>0</v>
      </c>
      <c r="L136" s="65">
        <f t="shared" si="35"/>
        <v>9</v>
      </c>
      <c r="M136" s="65">
        <f t="shared" si="35"/>
        <v>0</v>
      </c>
      <c r="N136" s="65">
        <f t="shared" si="35"/>
        <v>9</v>
      </c>
      <c r="O136" s="65">
        <f t="shared" si="35"/>
        <v>9</v>
      </c>
      <c r="P136" s="65">
        <f t="shared" si="35"/>
        <v>9</v>
      </c>
      <c r="Q136" s="65">
        <f t="shared" si="35"/>
        <v>9</v>
      </c>
      <c r="R136" s="65">
        <f t="shared" si="35"/>
        <v>0</v>
      </c>
    </row>
    <row r="137" spans="1:20" s="2" customFormat="1" ht="16.5" customHeight="1">
      <c r="A137" s="24"/>
      <c r="B137" s="24" t="s">
        <v>28</v>
      </c>
      <c r="C137" s="19"/>
      <c r="D137" s="19"/>
      <c r="E137" s="14" t="s">
        <v>36</v>
      </c>
      <c r="F137" s="20">
        <f t="shared" si="33"/>
        <v>27</v>
      </c>
      <c r="G137" s="65">
        <f t="shared" ref="G137:R139" si="36">G144+G151</f>
        <v>0</v>
      </c>
      <c r="H137" s="65">
        <f t="shared" si="36"/>
        <v>0</v>
      </c>
      <c r="I137" s="65">
        <f t="shared" si="36"/>
        <v>9</v>
      </c>
      <c r="J137" s="65">
        <f t="shared" si="36"/>
        <v>0</v>
      </c>
      <c r="K137" s="65">
        <f t="shared" si="36"/>
        <v>9</v>
      </c>
      <c r="L137" s="65">
        <f t="shared" si="36"/>
        <v>0</v>
      </c>
      <c r="M137" s="65">
        <f t="shared" si="36"/>
        <v>0</v>
      </c>
      <c r="N137" s="65">
        <f t="shared" si="36"/>
        <v>0</v>
      </c>
      <c r="O137" s="65">
        <f t="shared" si="36"/>
        <v>0</v>
      </c>
      <c r="P137" s="65">
        <f t="shared" si="36"/>
        <v>0</v>
      </c>
      <c r="Q137" s="65">
        <f t="shared" si="36"/>
        <v>0</v>
      </c>
      <c r="R137" s="65">
        <f t="shared" si="36"/>
        <v>9</v>
      </c>
    </row>
    <row r="138" spans="1:20" s="2" customFormat="1" ht="16.5" customHeight="1">
      <c r="A138" s="24"/>
      <c r="B138" s="24" t="s">
        <v>29</v>
      </c>
      <c r="C138" s="19"/>
      <c r="D138" s="19"/>
      <c r="E138" s="14" t="s">
        <v>36</v>
      </c>
      <c r="F138" s="20">
        <f t="shared" si="33"/>
        <v>9</v>
      </c>
      <c r="G138" s="65">
        <f t="shared" si="36"/>
        <v>0</v>
      </c>
      <c r="H138" s="65">
        <f t="shared" si="36"/>
        <v>0</v>
      </c>
      <c r="I138" s="65">
        <f t="shared" si="36"/>
        <v>0</v>
      </c>
      <c r="J138" s="65">
        <f t="shared" si="36"/>
        <v>9</v>
      </c>
      <c r="K138" s="65">
        <f t="shared" si="36"/>
        <v>0</v>
      </c>
      <c r="L138" s="65">
        <f t="shared" si="36"/>
        <v>0</v>
      </c>
      <c r="M138" s="65">
        <f t="shared" si="36"/>
        <v>0</v>
      </c>
      <c r="N138" s="65">
        <f t="shared" si="36"/>
        <v>0</v>
      </c>
      <c r="O138" s="65">
        <f t="shared" si="36"/>
        <v>0</v>
      </c>
      <c r="P138" s="65">
        <f t="shared" si="36"/>
        <v>0</v>
      </c>
      <c r="Q138" s="65">
        <f t="shared" si="36"/>
        <v>0</v>
      </c>
      <c r="R138" s="65">
        <f t="shared" si="36"/>
        <v>0</v>
      </c>
    </row>
    <row r="139" spans="1:20" s="2" customFormat="1" ht="16.5" customHeight="1">
      <c r="A139" s="24"/>
      <c r="B139" s="24" t="s">
        <v>30</v>
      </c>
      <c r="C139" s="19"/>
      <c r="D139" s="19"/>
      <c r="E139" s="14" t="s">
        <v>36</v>
      </c>
      <c r="F139" s="20">
        <f t="shared" si="33"/>
        <v>9</v>
      </c>
      <c r="G139" s="65">
        <f t="shared" si="36"/>
        <v>0</v>
      </c>
      <c r="H139" s="65">
        <f t="shared" si="36"/>
        <v>0</v>
      </c>
      <c r="I139" s="65">
        <f t="shared" si="36"/>
        <v>0</v>
      </c>
      <c r="J139" s="65">
        <f t="shared" si="36"/>
        <v>0</v>
      </c>
      <c r="K139" s="65">
        <f t="shared" si="36"/>
        <v>0</v>
      </c>
      <c r="L139" s="65">
        <f t="shared" si="36"/>
        <v>0</v>
      </c>
      <c r="M139" s="65">
        <f t="shared" si="36"/>
        <v>9</v>
      </c>
      <c r="N139" s="65">
        <f t="shared" si="36"/>
        <v>0</v>
      </c>
      <c r="O139" s="65">
        <f t="shared" si="36"/>
        <v>0</v>
      </c>
      <c r="P139" s="65">
        <f t="shared" si="36"/>
        <v>0</v>
      </c>
      <c r="Q139" s="65">
        <f t="shared" si="36"/>
        <v>0</v>
      </c>
      <c r="R139" s="65">
        <f t="shared" si="36"/>
        <v>0</v>
      </c>
    </row>
    <row r="140" spans="1:20" s="9" customFormat="1" ht="16.5" customHeight="1">
      <c r="A140" s="15"/>
      <c r="B140" s="16" t="s">
        <v>25</v>
      </c>
      <c r="C140" s="16"/>
      <c r="D140" s="16"/>
      <c r="E140" s="14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20" s="2" customFormat="1" ht="16.5" customHeight="1">
      <c r="A141" s="18"/>
      <c r="B141" s="18" t="s">
        <v>20</v>
      </c>
      <c r="C141" s="19"/>
      <c r="D141" s="19"/>
      <c r="E141" s="14"/>
      <c r="F141" s="20">
        <f t="shared" ref="F141:F146" si="37">SUM(G141:R141)</f>
        <v>0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20" s="10" customFormat="1" ht="16.5" customHeight="1">
      <c r="A142" s="21"/>
      <c r="B142" s="21" t="s">
        <v>21</v>
      </c>
      <c r="C142" s="22"/>
      <c r="D142" s="22"/>
      <c r="E142" s="14"/>
      <c r="F142" s="23">
        <f t="shared" si="37"/>
        <v>72</v>
      </c>
      <c r="G142" s="23">
        <f>SUM(G143:G146)</f>
        <v>6</v>
      </c>
      <c r="H142" s="23">
        <f t="shared" ref="H142:R142" si="38">SUM(H143:H146)</f>
        <v>6</v>
      </c>
      <c r="I142" s="23">
        <f t="shared" si="38"/>
        <v>6</v>
      </c>
      <c r="J142" s="23">
        <f t="shared" si="38"/>
        <v>6</v>
      </c>
      <c r="K142" s="23">
        <f t="shared" si="38"/>
        <v>6</v>
      </c>
      <c r="L142" s="23">
        <f t="shared" si="38"/>
        <v>6</v>
      </c>
      <c r="M142" s="23">
        <f t="shared" si="38"/>
        <v>6</v>
      </c>
      <c r="N142" s="23">
        <f t="shared" si="38"/>
        <v>6</v>
      </c>
      <c r="O142" s="23">
        <f t="shared" si="38"/>
        <v>6</v>
      </c>
      <c r="P142" s="23">
        <f t="shared" si="38"/>
        <v>6</v>
      </c>
      <c r="Q142" s="23">
        <f t="shared" si="38"/>
        <v>6</v>
      </c>
      <c r="R142" s="23">
        <f t="shared" si="38"/>
        <v>6</v>
      </c>
    </row>
    <row r="143" spans="1:20" s="2" customFormat="1" ht="16.5" customHeight="1">
      <c r="A143" s="24"/>
      <c r="B143" s="24" t="s">
        <v>27</v>
      </c>
      <c r="C143" s="19"/>
      <c r="D143" s="19"/>
      <c r="E143" s="14" t="s">
        <v>36</v>
      </c>
      <c r="F143" s="20">
        <f t="shared" si="37"/>
        <v>42</v>
      </c>
      <c r="G143" s="46">
        <f>SUMIFS(G$40:G$71,G$41:G$72,$B143,$C$41:$C$72,LOOKUP(1,-$E$121:$E143,$B$119:$B141))</f>
        <v>6</v>
      </c>
      <c r="H143" s="46">
        <f>SUMIFS(H$40:H$71,H$41:H$72,$B143,$C$41:$C$72,LOOKUP(1,-$E$121:$E143,$B$119:$B141))</f>
        <v>6</v>
      </c>
      <c r="I143" s="46">
        <f>SUMIFS(I$40:I$71,I$41:I$72,$B143,$C$41:$C$72,LOOKUP(1,-$E$121:$E143,$B$119:$B141))</f>
        <v>0</v>
      </c>
      <c r="J143" s="46">
        <f>SUMIFS(J$40:J$71,J$41:J$72,$B143,$C$41:$C$72,LOOKUP(1,-$E$121:$E143,$B$119:$B141))</f>
        <v>0</v>
      </c>
      <c r="K143" s="46">
        <f>SUMIFS(K$40:K$71,K$41:K$72,$B143,$C$41:$C$72,LOOKUP(1,-$E$121:$E143,$B$119:$B141))</f>
        <v>0</v>
      </c>
      <c r="L143" s="46">
        <f>SUMIFS(L$40:L$71,L$41:L$72,$B143,$C$41:$C$72,LOOKUP(1,-$E$121:$E143,$B$119:$B141))</f>
        <v>6</v>
      </c>
      <c r="M143" s="46">
        <f>SUMIFS(M$40:M$71,M$41:M$72,$B143,$C$41:$C$72,LOOKUP(1,-$E$121:$E143,$B$119:$B141))</f>
        <v>0</v>
      </c>
      <c r="N143" s="46">
        <f>SUMIFS(N$40:N$71,N$41:N$72,$B143,$C$41:$C$72,LOOKUP(1,-$E$121:$E143,$B$119:$B141))</f>
        <v>6</v>
      </c>
      <c r="O143" s="46">
        <f>SUMIFS(O$40:O$71,O$41:O$72,$B143,$C$41:$C$72,LOOKUP(1,-$E$121:$E143,$B$119:$B141))</f>
        <v>6</v>
      </c>
      <c r="P143" s="46">
        <f>SUMIFS(P$40:P$71,P$41:P$72,$B143,$C$41:$C$72,LOOKUP(1,-$E$121:$E143,$B$119:$B141))</f>
        <v>6</v>
      </c>
      <c r="Q143" s="46">
        <f>SUMIFS(Q$40:Q$71,Q$41:Q$72,$B143,$C$41:$C$72,LOOKUP(1,-$E$121:$E143,$B$119:$B141))</f>
        <v>6</v>
      </c>
      <c r="R143" s="46">
        <f>SUMIFS(R$40:R$71,R$41:R$72,$B143,$C$41:$C$72,LOOKUP(1,-$E$121:$E143,$B$119:$B141))</f>
        <v>0</v>
      </c>
      <c r="S143" s="7"/>
      <c r="T143" s="10"/>
    </row>
    <row r="144" spans="1:20" s="2" customFormat="1" ht="16.5" customHeight="1">
      <c r="A144" s="24"/>
      <c r="B144" s="24" t="s">
        <v>28</v>
      </c>
      <c r="C144" s="19"/>
      <c r="D144" s="19"/>
      <c r="E144" s="14" t="s">
        <v>36</v>
      </c>
      <c r="F144" s="20">
        <f t="shared" si="37"/>
        <v>18</v>
      </c>
      <c r="G144" s="46">
        <f>SUMIFS(G$40:G$71,G$41:G$72,$B144,$C$41:$C$72,LOOKUP(1,-$E$121:$E144,$B$119:$B142))</f>
        <v>0</v>
      </c>
      <c r="H144" s="46">
        <f>SUMIFS(H$40:H$71,H$41:H$72,$B144,$C$41:$C$72,LOOKUP(1,-$E$121:$E144,$B$119:$B142))</f>
        <v>0</v>
      </c>
      <c r="I144" s="46">
        <f>SUMIFS(I$40:I$71,I$41:I$72,$B144,$C$41:$C$72,LOOKUP(1,-$E$121:$E144,$B$119:$B142))</f>
        <v>6</v>
      </c>
      <c r="J144" s="46">
        <f>SUMIFS(J$40:J$71,J$41:J$72,$B144,$C$41:$C$72,LOOKUP(1,-$E$121:$E144,$B$119:$B142))</f>
        <v>0</v>
      </c>
      <c r="K144" s="46">
        <f>SUMIFS(K$40:K$71,K$41:K$72,$B144,$C$41:$C$72,LOOKUP(1,-$E$121:$E144,$B$119:$B142))</f>
        <v>6</v>
      </c>
      <c r="L144" s="46">
        <f>SUMIFS(L$40:L$71,L$41:L$72,$B144,$C$41:$C$72,LOOKUP(1,-$E$121:$E144,$B$119:$B142))</f>
        <v>0</v>
      </c>
      <c r="M144" s="46">
        <f>SUMIFS(M$40:M$71,M$41:M$72,$B144,$C$41:$C$72,LOOKUP(1,-$E$121:$E144,$B$119:$B142))</f>
        <v>0</v>
      </c>
      <c r="N144" s="46">
        <f>SUMIFS(N$40:N$71,N$41:N$72,$B144,$C$41:$C$72,LOOKUP(1,-$E$121:$E144,$B$119:$B142))</f>
        <v>0</v>
      </c>
      <c r="O144" s="46">
        <f>SUMIFS(O$40:O$71,O$41:O$72,$B144,$C$41:$C$72,LOOKUP(1,-$E$121:$E144,$B$119:$B142))</f>
        <v>0</v>
      </c>
      <c r="P144" s="46">
        <f>SUMIFS(P$40:P$71,P$41:P$72,$B144,$C$41:$C$72,LOOKUP(1,-$E$121:$E144,$B$119:$B142))</f>
        <v>0</v>
      </c>
      <c r="Q144" s="46">
        <f>SUMIFS(Q$40:Q$71,Q$41:Q$72,$B144,$C$41:$C$72,LOOKUP(1,-$E$121:$E144,$B$119:$B142))</f>
        <v>0</v>
      </c>
      <c r="R144" s="46">
        <f>SUMIFS(R$40:R$71,R$41:R$72,$B144,$C$41:$C$72,LOOKUP(1,-$E$121:$E144,$B$119:$B142))</f>
        <v>6</v>
      </c>
    </row>
    <row r="145" spans="1:20" s="2" customFormat="1" ht="16.5" customHeight="1">
      <c r="A145" s="24"/>
      <c r="B145" s="24" t="s">
        <v>29</v>
      </c>
      <c r="C145" s="19"/>
      <c r="D145" s="19"/>
      <c r="E145" s="14" t="s">
        <v>36</v>
      </c>
      <c r="F145" s="20">
        <f t="shared" si="37"/>
        <v>6</v>
      </c>
      <c r="G145" s="46">
        <f>SUMIFS(G$40:G$71,G$41:G$72,$B145,$C$41:$C$72,LOOKUP(1,-$E$121:$E145,$B$119:$B143))</f>
        <v>0</v>
      </c>
      <c r="H145" s="46">
        <f>SUMIFS(H$40:H$71,H$41:H$72,$B145,$C$41:$C$72,LOOKUP(1,-$E$121:$E145,$B$119:$B143))</f>
        <v>0</v>
      </c>
      <c r="I145" s="46">
        <f>SUMIFS(I$40:I$71,I$41:I$72,$B145,$C$41:$C$72,LOOKUP(1,-$E$121:$E145,$B$119:$B143))</f>
        <v>0</v>
      </c>
      <c r="J145" s="46">
        <f>SUMIFS(J$40:J$71,J$41:J$72,$B145,$C$41:$C$72,LOOKUP(1,-$E$121:$E145,$B$119:$B143))</f>
        <v>6</v>
      </c>
      <c r="K145" s="46">
        <f>SUMIFS(K$40:K$71,K$41:K$72,$B145,$C$41:$C$72,LOOKUP(1,-$E$121:$E145,$B$119:$B143))</f>
        <v>0</v>
      </c>
      <c r="L145" s="46">
        <f>SUMIFS(L$40:L$71,L$41:L$72,$B145,$C$41:$C$72,LOOKUP(1,-$E$121:$E145,$B$119:$B143))</f>
        <v>0</v>
      </c>
      <c r="M145" s="46">
        <f>SUMIFS(M$40:M$71,M$41:M$72,$B145,$C$41:$C$72,LOOKUP(1,-$E$121:$E145,$B$119:$B143))</f>
        <v>0</v>
      </c>
      <c r="N145" s="46">
        <f>SUMIFS(N$40:N$71,N$41:N$72,$B145,$C$41:$C$72,LOOKUP(1,-$E$121:$E145,$B$119:$B143))</f>
        <v>0</v>
      </c>
      <c r="O145" s="46">
        <f>SUMIFS(O$40:O$71,O$41:O$72,$B145,$C$41:$C$72,LOOKUP(1,-$E$121:$E145,$B$119:$B143))</f>
        <v>0</v>
      </c>
      <c r="P145" s="46">
        <f>SUMIFS(P$40:P$71,P$41:P$72,$B145,$C$41:$C$72,LOOKUP(1,-$E$121:$E145,$B$119:$B143))</f>
        <v>0</v>
      </c>
      <c r="Q145" s="46">
        <f>SUMIFS(Q$40:Q$71,Q$41:Q$72,$B145,$C$41:$C$72,LOOKUP(1,-$E$121:$E145,$B$119:$B143))</f>
        <v>0</v>
      </c>
      <c r="R145" s="46">
        <f>SUMIFS(R$40:R$71,R$41:R$72,$B145,$C$41:$C$72,LOOKUP(1,-$E$121:$E145,$B$119:$B143))</f>
        <v>0</v>
      </c>
    </row>
    <row r="146" spans="1:20" s="2" customFormat="1" ht="16.5" customHeight="1">
      <c r="A146" s="24"/>
      <c r="B146" s="24" t="s">
        <v>30</v>
      </c>
      <c r="C146" s="19"/>
      <c r="D146" s="19"/>
      <c r="E146" s="14" t="s">
        <v>36</v>
      </c>
      <c r="F146" s="20">
        <f t="shared" si="37"/>
        <v>6</v>
      </c>
      <c r="G146" s="46">
        <f>SUMIFS(G$40:G$71,G$41:G$72,$B146,$C$41:$C$72,LOOKUP(1,-$E$121:$E146,$B$119:$B144))</f>
        <v>0</v>
      </c>
      <c r="H146" s="46">
        <f>SUMIFS(H$40:H$71,H$41:H$72,$B146,$C$41:$C$72,LOOKUP(1,-$E$121:$E146,$B$119:$B144))</f>
        <v>0</v>
      </c>
      <c r="I146" s="46">
        <f>SUMIFS(I$40:I$71,I$41:I$72,$B146,$C$41:$C$72,LOOKUP(1,-$E$121:$E146,$B$119:$B144))</f>
        <v>0</v>
      </c>
      <c r="J146" s="46">
        <f>SUMIFS(J$40:J$71,J$41:J$72,$B146,$C$41:$C$72,LOOKUP(1,-$E$121:$E146,$B$119:$B144))</f>
        <v>0</v>
      </c>
      <c r="K146" s="46">
        <f>SUMIFS(K$40:K$71,K$41:K$72,$B146,$C$41:$C$72,LOOKUP(1,-$E$121:$E146,$B$119:$B144))</f>
        <v>0</v>
      </c>
      <c r="L146" s="46">
        <f>SUMIFS(L$40:L$71,L$41:L$72,$B146,$C$41:$C$72,LOOKUP(1,-$E$121:$E146,$B$119:$B144))</f>
        <v>0</v>
      </c>
      <c r="M146" s="46">
        <f>SUMIFS(M$40:M$71,M$41:M$72,$B146,$C$41:$C$72,LOOKUP(1,-$E$121:$E146,$B$119:$B144))</f>
        <v>6</v>
      </c>
      <c r="N146" s="46">
        <f>SUMIFS(N$40:N$71,N$41:N$72,$B146,$C$41:$C$72,LOOKUP(1,-$E$121:$E146,$B$119:$B144))</f>
        <v>0</v>
      </c>
      <c r="O146" s="46">
        <f>SUMIFS(O$40:O$71,O$41:O$72,$B146,$C$41:$C$72,LOOKUP(1,-$E$121:$E146,$B$119:$B144))</f>
        <v>0</v>
      </c>
      <c r="P146" s="46">
        <f>SUMIFS(P$40:P$71,P$41:P$72,$B146,$C$41:$C$72,LOOKUP(1,-$E$121:$E146,$B$119:$B144))</f>
        <v>0</v>
      </c>
      <c r="Q146" s="46">
        <f>SUMIFS(Q$40:Q$71,Q$41:Q$72,$B146,$C$41:$C$72,LOOKUP(1,-$E$121:$E146,$B$119:$B144))</f>
        <v>0</v>
      </c>
      <c r="R146" s="46">
        <f>SUMIFS(R$40:R$71,R$41:R$72,$B146,$C$41:$C$72,LOOKUP(1,-$E$121:$E146,$B$119:$B144))</f>
        <v>0</v>
      </c>
    </row>
    <row r="147" spans="1:20" s="9" customFormat="1" ht="16.5" customHeight="1">
      <c r="A147" s="15"/>
      <c r="B147" s="16" t="s">
        <v>26</v>
      </c>
      <c r="C147" s="16"/>
      <c r="D147" s="16"/>
      <c r="E147" s="14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20" s="2" customFormat="1" ht="16.5" customHeight="1">
      <c r="A148" s="18"/>
      <c r="B148" s="18" t="s">
        <v>20</v>
      </c>
      <c r="C148" s="19"/>
      <c r="D148" s="19"/>
      <c r="E148" s="14"/>
      <c r="F148" s="20">
        <f t="shared" ref="F148:F153" si="39">SUM(G148:R148)</f>
        <v>0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1:20" s="10" customFormat="1" ht="16.5" customHeight="1">
      <c r="A149" s="21"/>
      <c r="B149" s="21" t="s">
        <v>21</v>
      </c>
      <c r="C149" s="22"/>
      <c r="D149" s="22"/>
      <c r="E149" s="14"/>
      <c r="F149" s="23">
        <f t="shared" si="39"/>
        <v>36</v>
      </c>
      <c r="G149" s="23">
        <f>SUM(G150:G153)</f>
        <v>3</v>
      </c>
      <c r="H149" s="23">
        <f t="shared" ref="H149:R149" si="40">SUM(H150:H153)</f>
        <v>3</v>
      </c>
      <c r="I149" s="23">
        <f t="shared" si="40"/>
        <v>3</v>
      </c>
      <c r="J149" s="23">
        <f t="shared" si="40"/>
        <v>3</v>
      </c>
      <c r="K149" s="23">
        <f t="shared" si="40"/>
        <v>3</v>
      </c>
      <c r="L149" s="23">
        <f t="shared" si="40"/>
        <v>3</v>
      </c>
      <c r="M149" s="23">
        <f t="shared" si="40"/>
        <v>3</v>
      </c>
      <c r="N149" s="23">
        <f t="shared" si="40"/>
        <v>3</v>
      </c>
      <c r="O149" s="23">
        <f t="shared" si="40"/>
        <v>3</v>
      </c>
      <c r="P149" s="23">
        <f t="shared" si="40"/>
        <v>3</v>
      </c>
      <c r="Q149" s="23">
        <f t="shared" si="40"/>
        <v>3</v>
      </c>
      <c r="R149" s="23">
        <f t="shared" si="40"/>
        <v>3</v>
      </c>
    </row>
    <row r="150" spans="1:20" s="2" customFormat="1" ht="16.5" customHeight="1">
      <c r="A150" s="24"/>
      <c r="B150" s="24" t="s">
        <v>27</v>
      </c>
      <c r="C150" s="19"/>
      <c r="D150" s="19"/>
      <c r="E150" s="14" t="s">
        <v>36</v>
      </c>
      <c r="F150" s="20">
        <f t="shared" si="39"/>
        <v>21</v>
      </c>
      <c r="G150" s="46">
        <f>SUMIFS(G$40:G$71,G$41:G$72,$B150,$C$41:$C$72,LOOKUP(1,-$E$121:$E150,$B$119:$B148))</f>
        <v>3</v>
      </c>
      <c r="H150" s="46">
        <f>SUMIFS(H$40:H$71,H$41:H$72,$B150,$C$41:$C$72,LOOKUP(1,-$E$121:$E150,$B$119:$B148))</f>
        <v>3</v>
      </c>
      <c r="I150" s="46">
        <f>SUMIFS(I$40:I$71,I$41:I$72,$B150,$C$41:$C$72,LOOKUP(1,-$E$121:$E150,$B$119:$B148))</f>
        <v>0</v>
      </c>
      <c r="J150" s="46">
        <f>SUMIFS(J$40:J$71,J$41:J$72,$B150,$C$41:$C$72,LOOKUP(1,-$E$121:$E150,$B$119:$B148))</f>
        <v>0</v>
      </c>
      <c r="K150" s="46">
        <f>SUMIFS(K$40:K$71,K$41:K$72,$B150,$C$41:$C$72,LOOKUP(1,-$E$121:$E150,$B$119:$B148))</f>
        <v>0</v>
      </c>
      <c r="L150" s="46">
        <f>SUMIFS(L$40:L$71,L$41:L$72,$B150,$C$41:$C$72,LOOKUP(1,-$E$121:$E150,$B$119:$B148))</f>
        <v>3</v>
      </c>
      <c r="M150" s="46">
        <f>SUMIFS(M$40:M$71,M$41:M$72,$B150,$C$41:$C$72,LOOKUP(1,-$E$121:$E150,$B$119:$B148))</f>
        <v>0</v>
      </c>
      <c r="N150" s="46">
        <f>SUMIFS(N$40:N$71,N$41:N$72,$B150,$C$41:$C$72,LOOKUP(1,-$E$121:$E150,$B$119:$B148))</f>
        <v>3</v>
      </c>
      <c r="O150" s="46">
        <f>SUMIFS(O$40:O$71,O$41:O$72,$B150,$C$41:$C$72,LOOKUP(1,-$E$121:$E150,$B$119:$B148))</f>
        <v>3</v>
      </c>
      <c r="P150" s="46">
        <f>SUMIFS(P$40:P$71,P$41:P$72,$B150,$C$41:$C$72,LOOKUP(1,-$E$121:$E150,$B$119:$B148))</f>
        <v>3</v>
      </c>
      <c r="Q150" s="46">
        <f>SUMIFS(Q$40:Q$71,Q$41:Q$72,$B150,$C$41:$C$72,LOOKUP(1,-$E$121:$E150,$B$119:$B148))</f>
        <v>3</v>
      </c>
      <c r="R150" s="46">
        <f>SUMIFS(R$40:R$71,R$41:R$72,$B150,$C$41:$C$72,LOOKUP(1,-$E$121:$E150,$B$119:$B148))</f>
        <v>0</v>
      </c>
      <c r="S150" s="7"/>
      <c r="T150" s="10"/>
    </row>
    <row r="151" spans="1:20" s="2" customFormat="1" ht="16.5" customHeight="1">
      <c r="A151" s="24"/>
      <c r="B151" s="24" t="s">
        <v>28</v>
      </c>
      <c r="C151" s="19"/>
      <c r="D151" s="19"/>
      <c r="E151" s="14" t="s">
        <v>36</v>
      </c>
      <c r="F151" s="20">
        <f t="shared" si="39"/>
        <v>9</v>
      </c>
      <c r="G151" s="46">
        <f>SUMIFS(G$40:G$71,G$41:G$72,$B151,$C$41:$C$72,LOOKUP(1,-$E$121:$E151,$B$119:$B149))</f>
        <v>0</v>
      </c>
      <c r="H151" s="46">
        <f>SUMIFS(H$40:H$71,H$41:H$72,$B151,$C$41:$C$72,LOOKUP(1,-$E$121:$E151,$B$119:$B149))</f>
        <v>0</v>
      </c>
      <c r="I151" s="46">
        <f>SUMIFS(I$40:I$71,I$41:I$72,$B151,$C$41:$C$72,LOOKUP(1,-$E$121:$E151,$B$119:$B149))</f>
        <v>3</v>
      </c>
      <c r="J151" s="46">
        <f>SUMIFS(J$40:J$71,J$41:J$72,$B151,$C$41:$C$72,LOOKUP(1,-$E$121:$E151,$B$119:$B149))</f>
        <v>0</v>
      </c>
      <c r="K151" s="46">
        <f>SUMIFS(K$40:K$71,K$41:K$72,$B151,$C$41:$C$72,LOOKUP(1,-$E$121:$E151,$B$119:$B149))</f>
        <v>3</v>
      </c>
      <c r="L151" s="46">
        <f>SUMIFS(L$40:L$71,L$41:L$72,$B151,$C$41:$C$72,LOOKUP(1,-$E$121:$E151,$B$119:$B149))</f>
        <v>0</v>
      </c>
      <c r="M151" s="46">
        <f>SUMIFS(M$40:M$71,M$41:M$72,$B151,$C$41:$C$72,LOOKUP(1,-$E$121:$E151,$B$119:$B149))</f>
        <v>0</v>
      </c>
      <c r="N151" s="46">
        <f>SUMIFS(N$40:N$71,N$41:N$72,$B151,$C$41:$C$72,LOOKUP(1,-$E$121:$E151,$B$119:$B149))</f>
        <v>0</v>
      </c>
      <c r="O151" s="46">
        <f>SUMIFS(O$40:O$71,O$41:O$72,$B151,$C$41:$C$72,LOOKUP(1,-$E$121:$E151,$B$119:$B149))</f>
        <v>0</v>
      </c>
      <c r="P151" s="46">
        <f>SUMIFS(P$40:P$71,P$41:P$72,$B151,$C$41:$C$72,LOOKUP(1,-$E$121:$E151,$B$119:$B149))</f>
        <v>0</v>
      </c>
      <c r="Q151" s="46">
        <f>SUMIFS(Q$40:Q$71,Q$41:Q$72,$B151,$C$41:$C$72,LOOKUP(1,-$E$121:$E151,$B$119:$B149))</f>
        <v>0</v>
      </c>
      <c r="R151" s="46">
        <f>SUMIFS(R$40:R$71,R$41:R$72,$B151,$C$41:$C$72,LOOKUP(1,-$E$121:$E151,$B$119:$B149))</f>
        <v>3</v>
      </c>
    </row>
    <row r="152" spans="1:20" s="2" customFormat="1" ht="16.5" customHeight="1">
      <c r="A152" s="24"/>
      <c r="B152" s="24" t="s">
        <v>29</v>
      </c>
      <c r="C152" s="19"/>
      <c r="D152" s="19"/>
      <c r="E152" s="14" t="s">
        <v>36</v>
      </c>
      <c r="F152" s="20">
        <f t="shared" si="39"/>
        <v>3</v>
      </c>
      <c r="G152" s="46">
        <f>SUMIFS(G$40:G$71,G$41:G$72,$B152,$C$41:$C$72,LOOKUP(1,-$E$121:$E152,$B$119:$B150))</f>
        <v>0</v>
      </c>
      <c r="H152" s="46">
        <f>SUMIFS(H$40:H$71,H$41:H$72,$B152,$C$41:$C$72,LOOKUP(1,-$E$121:$E152,$B$119:$B150))</f>
        <v>0</v>
      </c>
      <c r="I152" s="46">
        <f>SUMIFS(I$40:I$71,I$41:I$72,$B152,$C$41:$C$72,LOOKUP(1,-$E$121:$E152,$B$119:$B150))</f>
        <v>0</v>
      </c>
      <c r="J152" s="46">
        <f>SUMIFS(J$40:J$71,J$41:J$72,$B152,$C$41:$C$72,LOOKUP(1,-$E$121:$E152,$B$119:$B150))</f>
        <v>3</v>
      </c>
      <c r="K152" s="46">
        <f>SUMIFS(K$40:K$71,K$41:K$72,$B152,$C$41:$C$72,LOOKUP(1,-$E$121:$E152,$B$119:$B150))</f>
        <v>0</v>
      </c>
      <c r="L152" s="46">
        <f>SUMIFS(L$40:L$71,L$41:L$72,$B152,$C$41:$C$72,LOOKUP(1,-$E$121:$E152,$B$119:$B150))</f>
        <v>0</v>
      </c>
      <c r="M152" s="46">
        <f>SUMIFS(M$40:M$71,M$41:M$72,$B152,$C$41:$C$72,LOOKUP(1,-$E$121:$E152,$B$119:$B150))</f>
        <v>0</v>
      </c>
      <c r="N152" s="46">
        <f>SUMIFS(N$40:N$71,N$41:N$72,$B152,$C$41:$C$72,LOOKUP(1,-$E$121:$E152,$B$119:$B150))</f>
        <v>0</v>
      </c>
      <c r="O152" s="46">
        <f>SUMIFS(O$40:O$71,O$41:O$72,$B152,$C$41:$C$72,LOOKUP(1,-$E$121:$E152,$B$119:$B150))</f>
        <v>0</v>
      </c>
      <c r="P152" s="46">
        <f>SUMIFS(P$40:P$71,P$41:P$72,$B152,$C$41:$C$72,LOOKUP(1,-$E$121:$E152,$B$119:$B150))</f>
        <v>0</v>
      </c>
      <c r="Q152" s="46">
        <f>SUMIFS(Q$40:Q$71,Q$41:Q$72,$B152,$C$41:$C$72,LOOKUP(1,-$E$121:$E152,$B$119:$B150))</f>
        <v>0</v>
      </c>
      <c r="R152" s="46">
        <f>SUMIFS(R$40:R$71,R$41:R$72,$B152,$C$41:$C$72,LOOKUP(1,-$E$121:$E152,$B$119:$B150))</f>
        <v>0</v>
      </c>
    </row>
    <row r="153" spans="1:20" s="2" customFormat="1" ht="16.5" customHeight="1">
      <c r="A153" s="24"/>
      <c r="B153" s="24" t="s">
        <v>30</v>
      </c>
      <c r="C153" s="19"/>
      <c r="D153" s="19"/>
      <c r="E153" s="14" t="s">
        <v>36</v>
      </c>
      <c r="F153" s="20">
        <f t="shared" si="39"/>
        <v>3</v>
      </c>
      <c r="G153" s="46">
        <f>SUMIFS(G$40:G$71,G$41:G$72,$B153,$C$41:$C$72,LOOKUP(1,-$E$121:$E153,$B$119:$B151))</f>
        <v>0</v>
      </c>
      <c r="H153" s="46">
        <f>SUMIFS(H$40:H$71,H$41:H$72,$B153,$C$41:$C$72,LOOKUP(1,-$E$121:$E153,$B$119:$B151))</f>
        <v>0</v>
      </c>
      <c r="I153" s="46">
        <f>SUMIFS(I$40:I$71,I$41:I$72,$B153,$C$41:$C$72,LOOKUP(1,-$E$121:$E153,$B$119:$B151))</f>
        <v>0</v>
      </c>
      <c r="J153" s="46">
        <f>SUMIFS(J$40:J$71,J$41:J$72,$B153,$C$41:$C$72,LOOKUP(1,-$E$121:$E153,$B$119:$B151))</f>
        <v>0</v>
      </c>
      <c r="K153" s="46">
        <f>SUMIFS(K$40:K$71,K$41:K$72,$B153,$C$41:$C$72,LOOKUP(1,-$E$121:$E153,$B$119:$B151))</f>
        <v>0</v>
      </c>
      <c r="L153" s="46">
        <f>SUMIFS(L$40:L$71,L$41:L$72,$B153,$C$41:$C$72,LOOKUP(1,-$E$121:$E153,$B$119:$B151))</f>
        <v>0</v>
      </c>
      <c r="M153" s="46">
        <f>SUMIFS(M$40:M$71,M$41:M$72,$B153,$C$41:$C$72,LOOKUP(1,-$E$121:$E153,$B$119:$B151))</f>
        <v>3</v>
      </c>
      <c r="N153" s="46">
        <f>SUMIFS(N$40:N$71,N$41:N$72,$B153,$C$41:$C$72,LOOKUP(1,-$E$121:$E153,$B$119:$B151))</f>
        <v>0</v>
      </c>
      <c r="O153" s="46">
        <f>SUMIFS(O$40:O$71,O$41:O$72,$B153,$C$41:$C$72,LOOKUP(1,-$E$121:$E153,$B$119:$B151))</f>
        <v>0</v>
      </c>
      <c r="P153" s="46">
        <f>SUMIFS(P$40:P$71,P$41:P$72,$B153,$C$41:$C$72,LOOKUP(1,-$E$121:$E153,$B$119:$B151))</f>
        <v>0</v>
      </c>
      <c r="Q153" s="46">
        <f>SUMIFS(Q$40:Q$71,Q$41:Q$72,$B153,$C$41:$C$72,LOOKUP(1,-$E$121:$E153,$B$119:$B151))</f>
        <v>0</v>
      </c>
      <c r="R153" s="46">
        <f>SUMIFS(R$40:R$71,R$41:R$72,$B153,$C$41:$C$72,LOOKUP(1,-$E$121:$E153,$B$119:$B151))</f>
        <v>0</v>
      </c>
    </row>
  </sheetData>
  <mergeCells count="4">
    <mergeCell ref="E3:E4"/>
    <mergeCell ref="A38:A39"/>
    <mergeCell ref="B38:B39"/>
    <mergeCell ref="E38:E39"/>
  </mergeCells>
  <conditionalFormatting sqref="G42:R43 G70:R71 G19:R20 G27:R28 G35:R35 G11:R11 G46:R67 G82:R88">
    <cfRule type="cellIs" dxfId="70" priority="57" stopIfTrue="1" operator="lessThan">
      <formula>0</formula>
    </cfRule>
  </conditionalFormatting>
  <conditionalFormatting sqref="F19:R20 F27:R28 F35:R35 F11:R11 F82:R88">
    <cfRule type="cellIs" dxfId="69" priority="55" stopIfTrue="1" operator="greaterThan">
      <formula>0</formula>
    </cfRule>
  </conditionalFormatting>
  <conditionalFormatting sqref="G89:R91">
    <cfRule type="cellIs" dxfId="68" priority="51" stopIfTrue="1" operator="lessThan">
      <formula>0</formula>
    </cfRule>
  </conditionalFormatting>
  <conditionalFormatting sqref="F89:R91 F92:F95">
    <cfRule type="cellIs" dxfId="67" priority="50" stopIfTrue="1" operator="greaterThan">
      <formula>0</formula>
    </cfRule>
  </conditionalFormatting>
  <conditionalFormatting sqref="G103:R105">
    <cfRule type="cellIs" dxfId="66" priority="49" stopIfTrue="1" operator="lessThan">
      <formula>0</formula>
    </cfRule>
  </conditionalFormatting>
  <conditionalFormatting sqref="F103:R105 F106:F109">
    <cfRule type="cellIs" dxfId="65" priority="48" stopIfTrue="1" operator="greaterThan">
      <formula>0</formula>
    </cfRule>
  </conditionalFormatting>
  <conditionalFormatting sqref="G110:R112 G117:R121 G126:R128 G140:R142 G147:R149">
    <cfRule type="cellIs" dxfId="64" priority="47" stopIfTrue="1" operator="lessThan">
      <formula>0</formula>
    </cfRule>
  </conditionalFormatting>
  <conditionalFormatting sqref="F110:R112 F117:R121 F113:F116 F126:R128 F122:F125 F140:R142 F129:F132 F147:R149 F143:F146 F150:F153">
    <cfRule type="cellIs" dxfId="63" priority="46" stopIfTrue="1" operator="greaterThan">
      <formula>0</formula>
    </cfRule>
  </conditionalFormatting>
  <conditionalFormatting sqref="G41:R41">
    <cfRule type="cellIs" dxfId="62" priority="45" stopIfTrue="1" operator="lessThan">
      <formula>0</formula>
    </cfRule>
  </conditionalFormatting>
  <conditionalFormatting sqref="G41:R41">
    <cfRule type="cellIs" dxfId="61" priority="44" stopIfTrue="1" operator="lessThan">
      <formula>0</formula>
    </cfRule>
  </conditionalFormatting>
  <conditionalFormatting sqref="G45:R45">
    <cfRule type="cellIs" dxfId="60" priority="43" stopIfTrue="1" operator="lessThan">
      <formula>0</formula>
    </cfRule>
  </conditionalFormatting>
  <conditionalFormatting sqref="G45:R45">
    <cfRule type="cellIs" dxfId="59" priority="42" stopIfTrue="1" operator="lessThan">
      <formula>0</formula>
    </cfRule>
  </conditionalFormatting>
  <conditionalFormatting sqref="G49:R49">
    <cfRule type="cellIs" dxfId="58" priority="41" stopIfTrue="1" operator="lessThan">
      <formula>0</formula>
    </cfRule>
  </conditionalFormatting>
  <conditionalFormatting sqref="G49:R49">
    <cfRule type="cellIs" dxfId="57" priority="40" stopIfTrue="1" operator="lessThan">
      <formula>0</formula>
    </cfRule>
  </conditionalFormatting>
  <conditionalFormatting sqref="G53:R53">
    <cfRule type="cellIs" dxfId="56" priority="39" stopIfTrue="1" operator="lessThan">
      <formula>0</formula>
    </cfRule>
  </conditionalFormatting>
  <conditionalFormatting sqref="G53:R53">
    <cfRule type="cellIs" dxfId="55" priority="38" stopIfTrue="1" operator="lessThan">
      <formula>0</formula>
    </cfRule>
  </conditionalFormatting>
  <conditionalFormatting sqref="G57:R57">
    <cfRule type="cellIs" dxfId="54" priority="37" stopIfTrue="1" operator="lessThan">
      <formula>0</formula>
    </cfRule>
  </conditionalFormatting>
  <conditionalFormatting sqref="G57:R57">
    <cfRule type="cellIs" dxfId="53" priority="36" stopIfTrue="1" operator="lessThan">
      <formula>0</formula>
    </cfRule>
  </conditionalFormatting>
  <conditionalFormatting sqref="G61:R61">
    <cfRule type="cellIs" dxfId="52" priority="35" stopIfTrue="1" operator="lessThan">
      <formula>0</formula>
    </cfRule>
  </conditionalFormatting>
  <conditionalFormatting sqref="G61:R61">
    <cfRule type="cellIs" dxfId="51" priority="34" stopIfTrue="1" operator="lessThan">
      <formula>0</formula>
    </cfRule>
  </conditionalFormatting>
  <conditionalFormatting sqref="G65:R65">
    <cfRule type="cellIs" dxfId="50" priority="33" stopIfTrue="1" operator="lessThan">
      <formula>0</formula>
    </cfRule>
  </conditionalFormatting>
  <conditionalFormatting sqref="G65:R65">
    <cfRule type="cellIs" dxfId="49" priority="32" stopIfTrue="1" operator="lessThan">
      <formula>0</formula>
    </cfRule>
  </conditionalFormatting>
  <conditionalFormatting sqref="G69:R69">
    <cfRule type="cellIs" dxfId="48" priority="31" stopIfTrue="1" operator="lessThan">
      <formula>0</formula>
    </cfRule>
  </conditionalFormatting>
  <conditionalFormatting sqref="G69:R69">
    <cfRule type="cellIs" dxfId="47" priority="30" stopIfTrue="1" operator="lessThan">
      <formula>0</formula>
    </cfRule>
  </conditionalFormatting>
  <conditionalFormatting sqref="G69:R69">
    <cfRule type="cellIs" dxfId="46" priority="29" stopIfTrue="1" operator="lessThan">
      <formula>0</formula>
    </cfRule>
  </conditionalFormatting>
  <conditionalFormatting sqref="G119:R121">
    <cfRule type="cellIs" dxfId="45" priority="28" stopIfTrue="1" operator="lessThan">
      <formula>0</formula>
    </cfRule>
  </conditionalFormatting>
  <conditionalFormatting sqref="F119:R121 F122:F125">
    <cfRule type="cellIs" dxfId="44" priority="27" stopIfTrue="1" operator="greaterThan">
      <formula>0</formula>
    </cfRule>
  </conditionalFormatting>
  <conditionalFormatting sqref="G126:R128">
    <cfRule type="cellIs" dxfId="43" priority="26" stopIfTrue="1" operator="lessThan">
      <formula>0</formula>
    </cfRule>
  </conditionalFormatting>
  <conditionalFormatting sqref="F126:R128 F129:F132">
    <cfRule type="cellIs" dxfId="42" priority="25" stopIfTrue="1" operator="greaterThan">
      <formula>0</formula>
    </cfRule>
  </conditionalFormatting>
  <conditionalFormatting sqref="G140:R142">
    <cfRule type="cellIs" dxfId="41" priority="24" stopIfTrue="1" operator="lessThan">
      <formula>0</formula>
    </cfRule>
  </conditionalFormatting>
  <conditionalFormatting sqref="F140:R142 F143:F146">
    <cfRule type="cellIs" dxfId="40" priority="23" stopIfTrue="1" operator="greaterThan">
      <formula>0</formula>
    </cfRule>
  </conditionalFormatting>
  <conditionalFormatting sqref="G92:R95">
    <cfRule type="cellIs" dxfId="39" priority="22" stopIfTrue="1" operator="lessThan">
      <formula>0</formula>
    </cfRule>
  </conditionalFormatting>
  <conditionalFormatting sqref="G92:R95">
    <cfRule type="cellIs" dxfId="38" priority="21" stopIfTrue="1" operator="greaterThan">
      <formula>0</formula>
    </cfRule>
  </conditionalFormatting>
  <conditionalFormatting sqref="G106:R109">
    <cfRule type="cellIs" dxfId="37" priority="20" stopIfTrue="1" operator="lessThan">
      <formula>0</formula>
    </cfRule>
  </conditionalFormatting>
  <conditionalFormatting sqref="G106:R109">
    <cfRule type="cellIs" dxfId="36" priority="19" stopIfTrue="1" operator="greaterThan">
      <formula>0</formula>
    </cfRule>
  </conditionalFormatting>
  <conditionalFormatting sqref="G113:R116">
    <cfRule type="cellIs" dxfId="35" priority="18" stopIfTrue="1" operator="lessThan">
      <formula>0</formula>
    </cfRule>
  </conditionalFormatting>
  <conditionalFormatting sqref="G113:R116">
    <cfRule type="cellIs" dxfId="34" priority="17" stopIfTrue="1" operator="greaterThan">
      <formula>0</formula>
    </cfRule>
  </conditionalFormatting>
  <conditionalFormatting sqref="G122:R125">
    <cfRule type="cellIs" dxfId="33" priority="16" stopIfTrue="1" operator="lessThan">
      <formula>0</formula>
    </cfRule>
  </conditionalFormatting>
  <conditionalFormatting sqref="G122:R125">
    <cfRule type="cellIs" dxfId="32" priority="15" stopIfTrue="1" operator="greaterThan">
      <formula>0</formula>
    </cfRule>
  </conditionalFormatting>
  <conditionalFormatting sqref="G96:R98">
    <cfRule type="cellIs" dxfId="31" priority="14" stopIfTrue="1" operator="lessThan">
      <formula>0</formula>
    </cfRule>
  </conditionalFormatting>
  <conditionalFormatting sqref="F96:R98 F99:F102">
    <cfRule type="cellIs" dxfId="30" priority="13" stopIfTrue="1" operator="greaterThan">
      <formula>0</formula>
    </cfRule>
  </conditionalFormatting>
  <conditionalFormatting sqref="G99:R102">
    <cfRule type="cellIs" dxfId="29" priority="12" stopIfTrue="1" operator="lessThan">
      <formula>0</formula>
    </cfRule>
  </conditionalFormatting>
  <conditionalFormatting sqref="G99:R102">
    <cfRule type="cellIs" dxfId="28" priority="11" stopIfTrue="1" operator="greaterThan">
      <formula>0</formula>
    </cfRule>
  </conditionalFormatting>
  <conditionalFormatting sqref="G133:R139">
    <cfRule type="cellIs" dxfId="27" priority="10" stopIfTrue="1" operator="lessThan">
      <formula>0</formula>
    </cfRule>
  </conditionalFormatting>
  <conditionalFormatting sqref="F133:R139">
    <cfRule type="cellIs" dxfId="25" priority="9" stopIfTrue="1" operator="greaterThan">
      <formula>0</formula>
    </cfRule>
  </conditionalFormatting>
  <conditionalFormatting sqref="G133:R139">
    <cfRule type="cellIs" dxfId="23" priority="8" stopIfTrue="1" operator="lessThan">
      <formula>0</formula>
    </cfRule>
  </conditionalFormatting>
  <conditionalFormatting sqref="F133:R139">
    <cfRule type="cellIs" dxfId="21" priority="7" stopIfTrue="1" operator="greaterThan">
      <formula>0</formula>
    </cfRule>
  </conditionalFormatting>
  <conditionalFormatting sqref="G129:R132">
    <cfRule type="cellIs" dxfId="19" priority="6" stopIfTrue="1" operator="lessThan">
      <formula>0</formula>
    </cfRule>
  </conditionalFormatting>
  <conditionalFormatting sqref="G129:R132">
    <cfRule type="cellIs" dxfId="17" priority="5" stopIfTrue="1" operator="greaterThan">
      <formula>0</formula>
    </cfRule>
  </conditionalFormatting>
  <conditionalFormatting sqref="G143:R146">
    <cfRule type="cellIs" dxfId="15" priority="4" stopIfTrue="1" operator="lessThan">
      <formula>0</formula>
    </cfRule>
  </conditionalFormatting>
  <conditionalFormatting sqref="G143:R146">
    <cfRule type="cellIs" dxfId="13" priority="3" stopIfTrue="1" operator="greaterThan">
      <formula>0</formula>
    </cfRule>
  </conditionalFormatting>
  <conditionalFormatting sqref="G150:R153">
    <cfRule type="cellIs" dxfId="11" priority="2" stopIfTrue="1" operator="lessThan">
      <formula>0</formula>
    </cfRule>
  </conditionalFormatting>
  <conditionalFormatting sqref="G150:R153">
    <cfRule type="cellIs" dxfId="9" priority="1" stopIfTrue="1" operator="greaterThan">
      <formula>0</formula>
    </cfRule>
  </conditionalFormatting>
  <dataValidations count="2">
    <dataValidation type="list" allowBlank="1" showInputMessage="1" showErrorMessage="1" sqref="B85:B88 G66:R66 G62:R62 G58:R58 G54:R54 G50:R50 G70:R70 B28 G46:R46 B113:B116 B106:B109 G42:R42 B12 B4 B20 B150:B153 B122:B125 B99:B102 B143:B146 B92:B95 B129:B132 B136:B139">
      <formula1>месторабот</formula1>
    </dataValidation>
    <dataValidation type="list" allowBlank="1" showInputMessage="1" showErrorMessage="1" sqref="C64 C56 C52 C48 C44 C60 B31:B34 C40 B15:B18 B7:B10 B23:B26 C68">
      <formula1>марка</formula1>
    </dataValidation>
  </dataValidation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Лист3</vt:lpstr>
      <vt:lpstr>марка</vt:lpstr>
      <vt:lpstr>месторабот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Безрученко Виктор Васильевичь</cp:lastModifiedBy>
  <cp:lastPrinted>2014-10-20T05:41:03Z</cp:lastPrinted>
  <dcterms:created xsi:type="dcterms:W3CDTF">1996-10-08T23:32:33Z</dcterms:created>
  <dcterms:modified xsi:type="dcterms:W3CDTF">2015-11-09T02:02:34Z</dcterms:modified>
</cp:coreProperties>
</file>