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tabRatio="567" activeTab="0"/>
  </bookViews>
  <sheets>
    <sheet name="Исходник " sheetId="1" r:id="rId1"/>
    <sheet name="G60" sheetId="2" r:id="rId2"/>
    <sheet name="EP60" sheetId="3" r:id="rId3"/>
  </sheets>
  <externalReferences>
    <externalReference r:id="rId6"/>
  </externalReferences>
  <definedNames>
    <definedName name="_xlfn.IFERROR" hidden="1">#NAME?</definedName>
    <definedName name="_xlnm.Print_Titles" localSheetId="1">'G60'!$4:$4</definedName>
    <definedName name="_xlnm.Print_Area" localSheetId="1">'G60'!$A$1:$E$46</definedName>
    <definedName name="_xlnm.Print_Area" localSheetId="0">'Исходник '!$A$3:$E$52</definedName>
  </definedNames>
  <calcPr fullCalcOnLoad="1"/>
</workbook>
</file>

<file path=xl/sharedStrings.xml><?xml version="1.0" encoding="utf-8"?>
<sst xmlns="http://schemas.openxmlformats.org/spreadsheetml/2006/main" count="96" uniqueCount="87">
  <si>
    <t>Автоматичний вимикач G61 C0.5 6kA</t>
  </si>
  <si>
    <t>Автоматичний вимикач G61 C01 6kA</t>
  </si>
  <si>
    <t>Автоматичний вимикач G61 C02 6kA</t>
  </si>
  <si>
    <t>Автоматичний вимикач G61 C03 6kA</t>
  </si>
  <si>
    <t>Автоматичний вимикач G61 C04 6kA</t>
  </si>
  <si>
    <t>Автоматичний вимикач G61 C06 6kA</t>
  </si>
  <si>
    <t>Автоматичний вимикач G61 C10 6kA</t>
  </si>
  <si>
    <t>Автоматичний вимикач G63 C01 6kA</t>
  </si>
  <si>
    <t>Автоматичний вимикач G63 C02 6kA</t>
  </si>
  <si>
    <t>Автоматичний вимикач G63 C03 6kA</t>
  </si>
  <si>
    <t>Автоматичний вимикач G63 C04 6kA</t>
  </si>
  <si>
    <t xml:space="preserve">     Отключающая способность - 6кА IEC 60898-1, 10кА IEC 60947-2</t>
  </si>
  <si>
    <t>Автоматичний вимикач G63 C06 6kA</t>
  </si>
  <si>
    <t>Автоматичний вимикач G63 C10 6kA</t>
  </si>
  <si>
    <t>Автоматичний вимикач G63 C16 6kA</t>
  </si>
  <si>
    <t>Автоматичний вимикач G63 C20 6kA</t>
  </si>
  <si>
    <t>Автоматичний вимикач G63 C25 6kA</t>
  </si>
  <si>
    <t>Автоматичний вимикач G63 C32 6kA</t>
  </si>
  <si>
    <t>Автоматичний вимикач G63 C40 6kA</t>
  </si>
  <si>
    <t>Автоматичний вимикач G63 C50 6kA</t>
  </si>
  <si>
    <t>Автоматичний вимикач G63 C63 6kA</t>
  </si>
  <si>
    <t>Автоматичний вимикач G61 C63 6kA</t>
  </si>
  <si>
    <t>Автоматичний вимикач G62 C02 6kA</t>
  </si>
  <si>
    <t>Автоматичний вимикач G62 C03 6kA</t>
  </si>
  <si>
    <t>Автоматичний вимикач G62 C04 6kA</t>
  </si>
  <si>
    <t>Автоматичний вимикач G62 C06 6kA</t>
  </si>
  <si>
    <t>Автоматичний вимикач G62 C10 6kA</t>
  </si>
  <si>
    <t>Автоматичний вимикач G62 C16 6kA</t>
  </si>
  <si>
    <t>Автоматичний вимикач G62 C20 6kA</t>
  </si>
  <si>
    <t>Автоматичний вимикач G62 C25 6kA</t>
  </si>
  <si>
    <t>Автоматичний вимикач G62 C32 6kA</t>
  </si>
  <si>
    <t>Автоматичний вимикач G62 C40 6kA</t>
  </si>
  <si>
    <t>Автоматичний вимикач G62 C50 6kA</t>
  </si>
  <si>
    <t>Автоматичний вимикач G62 C63 6kA</t>
  </si>
  <si>
    <t>Автоматичний вимикач G63 C0.5 6kA</t>
  </si>
  <si>
    <t>Входная цена(грн)</t>
  </si>
  <si>
    <t>Автоматичний вимикач G61 C13 6kA</t>
  </si>
  <si>
    <t>Автоматичний вимикач G61 C16 6kA</t>
  </si>
  <si>
    <t>Автоматичний вимикач G61 C20 6kA</t>
  </si>
  <si>
    <t>Автоматичний вимикач G61 C25 6kA</t>
  </si>
  <si>
    <t>Автоматичний вимикач G61 C32 6kA</t>
  </si>
  <si>
    <t>Автоматичний вимикач G61 C40 6kA</t>
  </si>
  <si>
    <t>Автоматичний вимикач G61 C50 6kA</t>
  </si>
  <si>
    <t>Курс Евро</t>
  </si>
  <si>
    <t xml:space="preserve">     Ток номинальный  0,5 - 63А</t>
  </si>
  <si>
    <t xml:space="preserve"> </t>
  </si>
  <si>
    <t>Скидка,%</t>
  </si>
  <si>
    <t>Розничная</t>
  </si>
  <si>
    <t>Содержание</t>
  </si>
  <si>
    <t>Автоматические выключатели серии G60</t>
  </si>
  <si>
    <t xml:space="preserve">Код </t>
  </si>
  <si>
    <t>Наименование</t>
  </si>
  <si>
    <t>Скидка</t>
  </si>
  <si>
    <t>Кол-во</t>
  </si>
  <si>
    <t>Цена в грн</t>
  </si>
  <si>
    <t>Стоимость грн</t>
  </si>
  <si>
    <t xml:space="preserve">(                           )- 1шт. </t>
  </si>
  <si>
    <t>Артикул</t>
  </si>
  <si>
    <t>Название листов</t>
  </si>
  <si>
    <t>Шкафы</t>
  </si>
  <si>
    <t>Eti</t>
  </si>
  <si>
    <t>G60</t>
  </si>
  <si>
    <t>DG60</t>
  </si>
  <si>
    <t>EP60</t>
  </si>
  <si>
    <t>EP100UC</t>
  </si>
  <si>
    <t>G100</t>
  </si>
  <si>
    <t>Hti</t>
  </si>
  <si>
    <t>BP,BD</t>
  </si>
  <si>
    <t>DM60</t>
  </si>
  <si>
    <t>iek</t>
  </si>
  <si>
    <t>Расходники</t>
  </si>
  <si>
    <t>ВН</t>
  </si>
  <si>
    <t>КЕАЗ</t>
  </si>
  <si>
    <t>Курс</t>
  </si>
  <si>
    <t>SE</t>
  </si>
  <si>
    <t>Автоматические выключатели серии EP60*</t>
  </si>
  <si>
    <t xml:space="preserve">     Ток номинальный  2 - 63А, кривая отключения К</t>
  </si>
  <si>
    <t>Автоматичний вимикач EP61 0,5A K</t>
  </si>
  <si>
    <t>Автоматичний вимикач EP61 1A K</t>
  </si>
  <si>
    <t>Автоматичний вимикач EP61 1,6 A K</t>
  </si>
  <si>
    <t>Автоматичний вимикач EP61 2A K</t>
  </si>
  <si>
    <t>Автоматичний вимикач EP61 3A K</t>
  </si>
  <si>
    <t>Автоматичний вимикач EP61 4A K</t>
  </si>
  <si>
    <t>Автоматичний вимикач EP61 6A K</t>
  </si>
  <si>
    <t>Автоматичний вимикач EP61 8A K</t>
  </si>
  <si>
    <t>Автоматичний вимикач EP61 10A K</t>
  </si>
  <si>
    <t>Автоматичний вимикач EP61 16A K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</si>
</sst>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\ _г_р_н_."/>
    <numFmt numFmtId="187" formatCode="0.0000"/>
    <numFmt numFmtId="188" formatCode="#,##0_₴"/>
    <numFmt numFmtId="189" formatCode="#,##0.00&quot; грн.&quot;"/>
    <numFmt numFmtId="190" formatCode="_-* #,##0_р_._-;\-* #,##0_р_._-;_-* \-??_р_._-;_-@_-"/>
    <numFmt numFmtId="191" formatCode="#,##0.0"/>
  </numFmts>
  <fonts count="52">
    <font>
      <sz val="10"/>
      <name val="Arial Cyr"/>
      <family val="0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 Cyr"/>
      <family val="0"/>
    </font>
    <font>
      <b/>
      <sz val="14"/>
      <color indexed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 Cyr"/>
      <family val="0"/>
    </font>
    <font>
      <b/>
      <i/>
      <sz val="12"/>
      <color indexed="12"/>
      <name val="Arial Cyr"/>
      <family val="2"/>
    </font>
    <font>
      <i/>
      <u val="single"/>
      <sz val="10"/>
      <color indexed="12"/>
      <name val="Arial Cyr"/>
      <family val="0"/>
    </font>
    <font>
      <i/>
      <sz val="8"/>
      <name val="Arial Cyr"/>
      <family val="0"/>
    </font>
    <font>
      <b/>
      <i/>
      <sz val="10"/>
      <color indexed="12"/>
      <name val="Arial"/>
      <family val="2"/>
    </font>
    <font>
      <b/>
      <i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Cambria"/>
      <family val="1"/>
    </font>
    <font>
      <b/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2" fillId="32" borderId="10" xfId="0" applyNumberFormat="1" applyFont="1" applyFill="1" applyBorder="1" applyAlignment="1">
      <alignment horizontal="center" vertical="center" wrapText="1"/>
    </xf>
    <xf numFmtId="0" fontId="5" fillId="32" borderId="0" xfId="46" applyFill="1" applyAlignment="1" applyProtection="1">
      <alignment/>
      <protection/>
    </xf>
    <xf numFmtId="2" fontId="0" fillId="32" borderId="0" xfId="0" applyNumberFormat="1" applyFill="1" applyAlignment="1">
      <alignment horizontal="center"/>
    </xf>
    <xf numFmtId="2" fontId="0" fillId="32" borderId="0" xfId="0" applyNumberFormat="1" applyFill="1" applyBorder="1" applyAlignment="1">
      <alignment horizontal="center"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/>
    </xf>
    <xf numFmtId="2" fontId="0" fillId="32" borderId="11" xfId="0" applyNumberForma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2" fontId="0" fillId="32" borderId="12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0" borderId="12" xfId="0" applyFont="1" applyBorder="1" applyAlignment="1">
      <alignment horizontal="left" vertical="center" wrapText="1"/>
    </xf>
    <xf numFmtId="2" fontId="8" fillId="32" borderId="13" xfId="0" applyNumberFormat="1" applyFont="1" applyFill="1" applyBorder="1" applyAlignment="1">
      <alignment horizontal="center"/>
    </xf>
    <xf numFmtId="2" fontId="3" fillId="32" borderId="12" xfId="0" applyNumberFormat="1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left" vertical="center" wrapText="1"/>
    </xf>
    <xf numFmtId="0" fontId="11" fillId="32" borderId="0" xfId="0" applyFont="1" applyFill="1" applyAlignment="1">
      <alignment/>
    </xf>
    <xf numFmtId="0" fontId="13" fillId="32" borderId="0" xfId="46" applyFont="1" applyFill="1" applyAlignment="1" applyProtection="1">
      <alignment/>
      <protection/>
    </xf>
    <xf numFmtId="0" fontId="11" fillId="32" borderId="0" xfId="0" applyFont="1" applyFill="1" applyBorder="1" applyAlignment="1">
      <alignment/>
    </xf>
    <xf numFmtId="0" fontId="11" fillId="32" borderId="0" xfId="0" applyFont="1" applyFill="1" applyAlignment="1">
      <alignment horizontal="left"/>
    </xf>
    <xf numFmtId="0" fontId="33" fillId="4" borderId="14" xfId="0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left" vertical="top" wrapText="1"/>
    </xf>
    <xf numFmtId="0" fontId="11" fillId="32" borderId="11" xfId="0" applyNumberFormat="1" applyFont="1" applyFill="1" applyBorder="1" applyAlignment="1">
      <alignment horizontal="center"/>
    </xf>
    <xf numFmtId="0" fontId="11" fillId="32" borderId="0" xfId="0" applyFont="1" applyFill="1" applyAlignment="1">
      <alignment/>
    </xf>
    <xf numFmtId="0" fontId="11" fillId="33" borderId="11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0" fontId="11" fillId="32" borderId="0" xfId="0" applyFont="1" applyFill="1" applyAlignment="1">
      <alignment horizontal="center"/>
    </xf>
    <xf numFmtId="2" fontId="11" fillId="32" borderId="0" xfId="0" applyNumberFormat="1" applyFont="1" applyFill="1" applyAlignment="1">
      <alignment horizontal="center"/>
    </xf>
    <xf numFmtId="1" fontId="11" fillId="32" borderId="0" xfId="0" applyNumberFormat="1" applyFont="1" applyFill="1" applyAlignment="1">
      <alignment horizontal="center"/>
    </xf>
    <xf numFmtId="0" fontId="11" fillId="32" borderId="12" xfId="0" applyFont="1" applyFill="1" applyBorder="1" applyAlignment="1">
      <alignment/>
    </xf>
    <xf numFmtId="1" fontId="14" fillId="32" borderId="12" xfId="0" applyNumberFormat="1" applyFont="1" applyFill="1" applyBorder="1" applyAlignment="1">
      <alignment horizontal="center"/>
    </xf>
    <xf numFmtId="2" fontId="33" fillId="4" borderId="15" xfId="0" applyNumberFormat="1" applyFont="1" applyFill="1" applyBorder="1" applyAlignment="1">
      <alignment horizontal="center" vertical="center" wrapText="1"/>
    </xf>
    <xf numFmtId="0" fontId="34" fillId="4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/>
    </xf>
    <xf numFmtId="2" fontId="14" fillId="33" borderId="10" xfId="0" applyNumberFormat="1" applyFont="1" applyFill="1" applyBorder="1" applyAlignment="1">
      <alignment horizontal="center" wrapText="1"/>
    </xf>
    <xf numFmtId="180" fontId="11" fillId="33" borderId="16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2" fontId="33" fillId="4" borderId="19" xfId="0" applyNumberFormat="1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left" vertical="top" wrapText="1"/>
    </xf>
    <xf numFmtId="1" fontId="11" fillId="32" borderId="21" xfId="0" applyNumberFormat="1" applyFont="1" applyFill="1" applyBorder="1" applyAlignment="1">
      <alignment horizontal="center"/>
    </xf>
    <xf numFmtId="0" fontId="11" fillId="32" borderId="22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9" fontId="11" fillId="33" borderId="0" xfId="0" applyNumberFormat="1" applyFont="1" applyFill="1" applyBorder="1" applyAlignment="1">
      <alignment horizontal="center"/>
    </xf>
    <xf numFmtId="0" fontId="11" fillId="32" borderId="0" xfId="0" applyFont="1" applyFill="1" applyBorder="1" applyAlignment="1">
      <alignment horizontal="left"/>
    </xf>
    <xf numFmtId="1" fontId="11" fillId="32" borderId="0" xfId="0" applyNumberFormat="1" applyFont="1" applyFill="1" applyBorder="1" applyAlignment="1">
      <alignment horizontal="center"/>
    </xf>
    <xf numFmtId="188" fontId="11" fillId="0" borderId="0" xfId="65" applyNumberFormat="1" applyFont="1" applyFill="1" applyBorder="1" applyAlignment="1">
      <alignment horizontal="center"/>
    </xf>
    <xf numFmtId="1" fontId="16" fillId="32" borderId="0" xfId="0" applyNumberFormat="1" applyFont="1" applyFill="1" applyBorder="1" applyAlignment="1">
      <alignment/>
    </xf>
    <xf numFmtId="2" fontId="33" fillId="33" borderId="0" xfId="0" applyNumberFormat="1" applyFont="1" applyFill="1" applyBorder="1" applyAlignment="1">
      <alignment horizontal="center" vertical="center" wrapText="1"/>
    </xf>
    <xf numFmtId="1" fontId="11" fillId="34" borderId="16" xfId="0" applyNumberFormat="1" applyFont="1" applyFill="1" applyBorder="1" applyAlignment="1">
      <alignment horizontal="center"/>
    </xf>
    <xf numFmtId="0" fontId="11" fillId="32" borderId="24" xfId="0" applyFont="1" applyFill="1" applyBorder="1" applyAlignment="1">
      <alignment vertical="center" wrapText="1"/>
    </xf>
    <xf numFmtId="0" fontId="11" fillId="32" borderId="25" xfId="0" applyFont="1" applyFill="1" applyBorder="1" applyAlignment="1">
      <alignment/>
    </xf>
    <xf numFmtId="0" fontId="11" fillId="32" borderId="25" xfId="0" applyFont="1" applyFill="1" applyBorder="1" applyAlignment="1">
      <alignment/>
    </xf>
    <xf numFmtId="0" fontId="11" fillId="32" borderId="26" xfId="0" applyFont="1" applyFill="1" applyBorder="1" applyAlignment="1">
      <alignment/>
    </xf>
    <xf numFmtId="0" fontId="11" fillId="32" borderId="20" xfId="0" applyFont="1" applyFill="1" applyBorder="1" applyAlignment="1">
      <alignment/>
    </xf>
    <xf numFmtId="0" fontId="11" fillId="32" borderId="27" xfId="0" applyFont="1" applyFill="1" applyBorder="1" applyAlignment="1">
      <alignment/>
    </xf>
    <xf numFmtId="0" fontId="11" fillId="32" borderId="23" xfId="0" applyFont="1" applyFill="1" applyBorder="1" applyAlignment="1">
      <alignment horizontal="left"/>
    </xf>
    <xf numFmtId="0" fontId="11" fillId="32" borderId="28" xfId="0" applyFont="1" applyFill="1" applyBorder="1" applyAlignment="1">
      <alignment horizontal="left"/>
    </xf>
    <xf numFmtId="0" fontId="11" fillId="32" borderId="29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3" xfId="34"/>
    <cellStyle name="Normal_Sheet1" xfId="35"/>
    <cellStyle name="Normalny_REDLINE_CENNIK_OD 01.02.0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8;&#1077;&#1075;&#1072;\&#1088;&#1072;&#1073;&#1086;&#1090;&#1072;_&#1072;&#1074;&#1090;&#1086;&#1084;&#1072;&#1090;&#1080;&#1082;&#1072;\&#1040;&#1042;&#1050;\&#1058;&#1052;&#1052;\&#1047;&#1076;&#1086;&#1088;&#1086;&#1074;&#1100;&#1077;\&#1058;&#1052;&#1052;\&#1055;&#1088;&#1072;&#1081;&#1089;%20GE%2024.03.2014%20(&#1101;&#1083;&#1077;&#1082;&#1090;&#1088;.%20&#1087;&#1086;&#1095;&#1090;&#1072;%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G60"/>
      <sheetName val="DG60"/>
      <sheetName val="EP60"/>
      <sheetName val="EP100UC"/>
      <sheetName val="G100"/>
      <sheetName val="Hti"/>
      <sheetName val="BP,BD"/>
      <sheetName val="DM60"/>
      <sheetName val="Доп.устр."/>
      <sheetName val="VBS-шины"/>
      <sheetName val="Aster"/>
      <sheetName val="Contax"/>
      <sheetName val="Pulsar"/>
      <sheetName val="Galax"/>
      <sheetName val="MT"/>
      <sheetName val="Fix-o-Rail"/>
      <sheetName val="Abaco"/>
      <sheetName val="SFK"/>
      <sheetName val="Surion"/>
      <sheetName val="M,CL,CK"/>
      <sheetName val="CSC"/>
      <sheetName val="Реле"/>
      <sheetName val="P9"/>
      <sheetName val="PB"/>
      <sheetName val="VAT"/>
      <sheetName val="Record Plus"/>
      <sheetName val="Record SL"/>
      <sheetName val="M-Pact"/>
      <sheetName val="Entell."/>
      <sheetName val="Dilos"/>
      <sheetName val="Klemsan1"/>
      <sheetName val="Klemsan2"/>
      <sheetName val="Klemsan3"/>
      <sheetName val="Klemsan4"/>
      <sheetName val="Klemsan5"/>
      <sheetName val="Klemsan6"/>
      <sheetName val="Klemsan7"/>
      <sheetName val="Klemsan8"/>
      <sheetName val="Klemsan9"/>
      <sheetName val="Klemsan10"/>
      <sheetName val="Klemsan11"/>
      <sheetName val="Klemsan12"/>
      <sheetName val="Klemsan13"/>
      <sheetName val="ERKO1"/>
      <sheetName val="ERKO2"/>
      <sheetName val="ERKO3"/>
      <sheetName val="ERKO4"/>
      <sheetName val="ERKO5"/>
      <sheetName val="ERKO6"/>
      <sheetName val="ERKO7"/>
      <sheetName val="ERKO8"/>
      <sheetName val="ERKO8(2)"/>
      <sheetName val="ERKO9"/>
      <sheetName val="ERKO10"/>
      <sheetName val="ERKO11"/>
      <sheetName val="ERKO12"/>
      <sheetName val="ERKO13"/>
      <sheetName val="Iskra1"/>
      <sheetName val="Iskra2"/>
      <sheetName val="Iskra3"/>
      <sheetName val="Iskra4"/>
      <sheetName val="Elko-bis"/>
      <sheetName val="PCE(вилки)"/>
      <sheetName val="PCE(разъёмы)"/>
      <sheetName val="ETI CH,D,D0"/>
      <sheetName val="ETI NH"/>
      <sheetName val="ETIREL"/>
      <sheetName val="ETI CP"/>
      <sheetName val="Etiswitch"/>
      <sheetName val="ETI LTL"/>
      <sheetName val="ETI СИП"/>
      <sheetName val="ETI STEINEL"/>
      <sheetName val="HYUNDAI"/>
      <sheetName val="FRER Тр"/>
      <sheetName val="FRER Пр"/>
      <sheetName val="GE(ИБП)"/>
    </sheetNames>
    <sheetDataSet>
      <sheetData sheetId="0">
        <row r="1">
          <cell r="D1">
            <v>15.5</v>
          </cell>
        </row>
        <row r="14">
          <cell r="D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52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9.375" style="23" customWidth="1"/>
    <col min="2" max="2" width="45.375" style="23" customWidth="1"/>
    <col min="3" max="3" width="11.625" style="23" customWidth="1"/>
    <col min="4" max="4" width="7.125" style="38" customWidth="1"/>
    <col min="5" max="5" width="11.75390625" style="39" customWidth="1"/>
    <col min="6" max="6" width="11.875" style="37" customWidth="1"/>
    <col min="7" max="7" width="8.00390625" style="23" customWidth="1"/>
    <col min="8" max="8" width="9.625" style="23" customWidth="1"/>
    <col min="9" max="9" width="5.125" style="23" customWidth="1"/>
    <col min="10" max="10" width="9.125" style="23" customWidth="1"/>
    <col min="11" max="11" width="4.00390625" style="23" customWidth="1"/>
    <col min="12" max="12" width="6.25390625" style="23" customWidth="1"/>
    <col min="13" max="13" width="7.375" style="23" customWidth="1"/>
    <col min="14" max="14" width="4.125" style="23" customWidth="1"/>
    <col min="15" max="15" width="4.75390625" style="23" customWidth="1"/>
    <col min="16" max="16" width="6.25390625" style="23" customWidth="1"/>
    <col min="17" max="17" width="5.75390625" style="23" customWidth="1"/>
    <col min="18" max="18" width="9.125" style="23" customWidth="1"/>
    <col min="19" max="19" width="6.625" style="23" customWidth="1"/>
    <col min="20" max="20" width="4.125" style="23" customWidth="1"/>
    <col min="21" max="21" width="7.125" style="23" customWidth="1"/>
    <col min="22" max="22" width="6.125" style="23" customWidth="1"/>
    <col min="23" max="23" width="4.25390625" style="23" customWidth="1"/>
    <col min="24" max="16384" width="9.125" style="23" customWidth="1"/>
  </cols>
  <sheetData>
    <row r="1" spans="1:23" ht="25.5">
      <c r="A1" s="70"/>
      <c r="B1" s="70"/>
      <c r="C1" s="70"/>
      <c r="D1" s="70"/>
      <c r="E1" s="70"/>
      <c r="F1" s="70"/>
      <c r="H1" s="61" t="s">
        <v>58</v>
      </c>
      <c r="I1" s="62" t="s">
        <v>69</v>
      </c>
      <c r="J1" s="62" t="s">
        <v>70</v>
      </c>
      <c r="K1" s="62" t="s">
        <v>71</v>
      </c>
      <c r="L1" s="62" t="s">
        <v>72</v>
      </c>
      <c r="M1" s="63" t="s">
        <v>59</v>
      </c>
      <c r="N1" s="62" t="s">
        <v>60</v>
      </c>
      <c r="O1" s="62" t="s">
        <v>61</v>
      </c>
      <c r="P1" s="62" t="s">
        <v>62</v>
      </c>
      <c r="Q1" s="62" t="s">
        <v>63</v>
      </c>
      <c r="R1" s="62" t="s">
        <v>64</v>
      </c>
      <c r="S1" s="62" t="s">
        <v>65</v>
      </c>
      <c r="T1" s="62" t="s">
        <v>66</v>
      </c>
      <c r="U1" s="62" t="s">
        <v>67</v>
      </c>
      <c r="V1" s="62" t="s">
        <v>68</v>
      </c>
      <c r="W1" s="64" t="s">
        <v>74</v>
      </c>
    </row>
    <row r="2" spans="1:23" ht="15.75" thickBot="1">
      <c r="A2" s="71" t="s">
        <v>56</v>
      </c>
      <c r="B2" s="71"/>
      <c r="C2" s="71"/>
      <c r="D2" s="71"/>
      <c r="E2" s="71"/>
      <c r="F2" s="71"/>
      <c r="G2" s="24"/>
      <c r="H2" s="65" t="s">
        <v>73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66"/>
    </row>
    <row r="3" spans="1:23" s="26" customFormat="1" ht="24.75" customHeight="1" thickBot="1">
      <c r="A3" s="47"/>
      <c r="B3" s="47"/>
      <c r="C3" s="44"/>
      <c r="D3" s="45"/>
      <c r="E3" s="46"/>
      <c r="F3" s="54"/>
      <c r="G3" s="55"/>
      <c r="H3" s="67" t="s">
        <v>52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9"/>
    </row>
    <row r="4" spans="1:7" ht="26.25" thickBot="1">
      <c r="A4" s="27" t="s">
        <v>57</v>
      </c>
      <c r="B4" s="43" t="s">
        <v>51</v>
      </c>
      <c r="C4" s="28" t="s">
        <v>54</v>
      </c>
      <c r="D4" s="42" t="s">
        <v>53</v>
      </c>
      <c r="E4" s="48" t="s">
        <v>55</v>
      </c>
      <c r="F4" s="59"/>
      <c r="G4" s="25"/>
    </row>
    <row r="5" spans="1:7" s="31" customFormat="1" ht="12" customHeight="1">
      <c r="A5" s="22">
        <v>674607</v>
      </c>
      <c r="B5" s="29" t="str">
        <f>VLookUpAllSheets(A5,$A$4:$B$32000,2,0)</f>
        <v>Автоматичний вимикач G61 C25 6kA</v>
      </c>
      <c r="C5" s="41">
        <f>VLookUpAllSheets(A5,$A$4:$E$32000,5,0)</f>
        <v>69.7662</v>
      </c>
      <c r="D5" s="30">
        <v>4</v>
      </c>
      <c r="E5" s="50">
        <f>C5*D5</f>
        <v>279.0648</v>
      </c>
      <c r="F5" s="56"/>
      <c r="G5" s="36"/>
    </row>
    <row r="6" spans="1:7" s="31" customFormat="1" ht="12" customHeight="1">
      <c r="A6" s="22">
        <v>681603</v>
      </c>
      <c r="B6" s="29" t="str">
        <f aca="true" t="shared" si="0" ref="B6:B51">VLookUpAllSheets(A6,$A$4:$B$32000,2,0)</f>
        <v>Автоматичний вимикач EP61 2A K</v>
      </c>
      <c r="C6" s="41">
        <f aca="true" t="shared" si="1" ref="C6:C51">VLookUpAllSheets(A6,$A$4:$E$32000,5,0)</f>
        <v>169.15212</v>
      </c>
      <c r="D6" s="30">
        <v>1</v>
      </c>
      <c r="E6" s="50">
        <f aca="true" t="shared" si="2" ref="E6:E51">C6*D6</f>
        <v>169.15212</v>
      </c>
      <c r="F6" s="56"/>
      <c r="G6" s="36"/>
    </row>
    <row r="7" spans="1:7" s="31" customFormat="1" ht="12" customHeight="1">
      <c r="A7" s="22"/>
      <c r="B7" s="29">
        <f t="shared" si="0"/>
        <v>0</v>
      </c>
      <c r="C7" s="41">
        <f t="shared" si="1"/>
        <v>0</v>
      </c>
      <c r="D7" s="30"/>
      <c r="E7" s="50">
        <f t="shared" si="2"/>
        <v>0</v>
      </c>
      <c r="F7" s="56"/>
      <c r="G7" s="36"/>
    </row>
    <row r="8" spans="1:7" s="31" customFormat="1" ht="12" customHeight="1">
      <c r="A8" s="49"/>
      <c r="B8" s="29">
        <f t="shared" si="0"/>
        <v>0</v>
      </c>
      <c r="C8" s="41">
        <f t="shared" si="1"/>
        <v>0</v>
      </c>
      <c r="D8" s="30"/>
      <c r="E8" s="50">
        <f t="shared" si="2"/>
        <v>0</v>
      </c>
      <c r="F8" s="56"/>
      <c r="G8" s="36"/>
    </row>
    <row r="9" spans="1:7" s="31" customFormat="1" ht="12" customHeight="1">
      <c r="A9" s="49"/>
      <c r="B9" s="29">
        <f t="shared" si="0"/>
        <v>0</v>
      </c>
      <c r="C9" s="41">
        <f t="shared" si="1"/>
        <v>0</v>
      </c>
      <c r="D9" s="30"/>
      <c r="E9" s="50">
        <f t="shared" si="2"/>
        <v>0</v>
      </c>
      <c r="F9" s="56"/>
      <c r="G9" s="36"/>
    </row>
    <row r="10" spans="1:7" s="31" customFormat="1" ht="12" customHeight="1">
      <c r="A10" s="49"/>
      <c r="B10" s="29">
        <f t="shared" si="0"/>
        <v>0</v>
      </c>
      <c r="C10" s="41">
        <f t="shared" si="1"/>
        <v>0</v>
      </c>
      <c r="D10" s="30"/>
      <c r="E10" s="50">
        <f t="shared" si="2"/>
        <v>0</v>
      </c>
      <c r="F10" s="56"/>
      <c r="G10" s="36"/>
    </row>
    <row r="11" spans="1:7" s="31" customFormat="1" ht="12" customHeight="1">
      <c r="A11" s="49"/>
      <c r="B11" s="29">
        <f t="shared" si="0"/>
        <v>0</v>
      </c>
      <c r="C11" s="41">
        <f t="shared" si="1"/>
        <v>0</v>
      </c>
      <c r="D11" s="30"/>
      <c r="E11" s="50">
        <f t="shared" si="2"/>
        <v>0</v>
      </c>
      <c r="F11" s="56"/>
      <c r="G11" s="36"/>
    </row>
    <row r="12" spans="1:7" s="31" customFormat="1" ht="12" customHeight="1">
      <c r="A12" s="49"/>
      <c r="B12" s="29">
        <f t="shared" si="0"/>
        <v>0</v>
      </c>
      <c r="C12" s="41">
        <f t="shared" si="1"/>
        <v>0</v>
      </c>
      <c r="D12" s="30"/>
      <c r="E12" s="50">
        <f t="shared" si="2"/>
        <v>0</v>
      </c>
      <c r="F12" s="56"/>
      <c r="G12" s="36"/>
    </row>
    <row r="13" spans="1:7" s="31" customFormat="1" ht="12" customHeight="1">
      <c r="A13" s="49"/>
      <c r="B13" s="29">
        <f t="shared" si="0"/>
        <v>0</v>
      </c>
      <c r="C13" s="41">
        <f t="shared" si="1"/>
        <v>0</v>
      </c>
      <c r="D13" s="30"/>
      <c r="E13" s="50">
        <f t="shared" si="2"/>
        <v>0</v>
      </c>
      <c r="F13" s="56"/>
      <c r="G13" s="36"/>
    </row>
    <row r="14" spans="1:7" s="31" customFormat="1" ht="12" customHeight="1">
      <c r="A14" s="49"/>
      <c r="B14" s="29">
        <f t="shared" si="0"/>
        <v>0</v>
      </c>
      <c r="C14" s="41">
        <f t="shared" si="1"/>
        <v>0</v>
      </c>
      <c r="D14" s="30"/>
      <c r="E14" s="50">
        <f t="shared" si="2"/>
        <v>0</v>
      </c>
      <c r="F14" s="56"/>
      <c r="G14" s="36"/>
    </row>
    <row r="15" spans="1:7" s="31" customFormat="1" ht="12" customHeight="1">
      <c r="A15" s="49"/>
      <c r="B15" s="29">
        <f t="shared" si="0"/>
        <v>0</v>
      </c>
      <c r="C15" s="41">
        <f t="shared" si="1"/>
        <v>0</v>
      </c>
      <c r="D15" s="30"/>
      <c r="E15" s="50">
        <f t="shared" si="2"/>
        <v>0</v>
      </c>
      <c r="F15" s="56"/>
      <c r="G15" s="36"/>
    </row>
    <row r="16" spans="1:7" s="31" customFormat="1" ht="12" customHeight="1">
      <c r="A16" s="49"/>
      <c r="B16" s="29">
        <f t="shared" si="0"/>
        <v>0</v>
      </c>
      <c r="C16" s="41">
        <f t="shared" si="1"/>
        <v>0</v>
      </c>
      <c r="D16" s="30"/>
      <c r="E16" s="50">
        <f t="shared" si="2"/>
        <v>0</v>
      </c>
      <c r="F16" s="56"/>
      <c r="G16" s="36"/>
    </row>
    <row r="17" spans="1:7" s="31" customFormat="1" ht="12" customHeight="1">
      <c r="A17" s="49"/>
      <c r="B17" s="29">
        <f t="shared" si="0"/>
        <v>0</v>
      </c>
      <c r="C17" s="41">
        <f t="shared" si="1"/>
        <v>0</v>
      </c>
      <c r="D17" s="30"/>
      <c r="E17" s="50">
        <f t="shared" si="2"/>
        <v>0</v>
      </c>
      <c r="F17" s="56"/>
      <c r="G17" s="36"/>
    </row>
    <row r="18" spans="1:7" s="31" customFormat="1" ht="12" customHeight="1">
      <c r="A18" s="49"/>
      <c r="B18" s="29">
        <f t="shared" si="0"/>
        <v>0</v>
      </c>
      <c r="C18" s="41">
        <f t="shared" si="1"/>
        <v>0</v>
      </c>
      <c r="D18" s="30"/>
      <c r="E18" s="50">
        <f t="shared" si="2"/>
        <v>0</v>
      </c>
      <c r="F18" s="56"/>
      <c r="G18" s="36"/>
    </row>
    <row r="19" spans="1:7" s="31" customFormat="1" ht="12" customHeight="1">
      <c r="A19" s="49"/>
      <c r="B19" s="29">
        <f t="shared" si="0"/>
        <v>0</v>
      </c>
      <c r="C19" s="41">
        <f t="shared" si="1"/>
        <v>0</v>
      </c>
      <c r="D19" s="30"/>
      <c r="E19" s="50">
        <f t="shared" si="2"/>
        <v>0</v>
      </c>
      <c r="F19" s="56"/>
      <c r="G19" s="36"/>
    </row>
    <row r="20" spans="1:7" s="31" customFormat="1" ht="12" customHeight="1">
      <c r="A20" s="49"/>
      <c r="B20" s="29">
        <f t="shared" si="0"/>
        <v>0</v>
      </c>
      <c r="C20" s="41">
        <f t="shared" si="1"/>
        <v>0</v>
      </c>
      <c r="D20" s="30"/>
      <c r="E20" s="50">
        <f t="shared" si="2"/>
        <v>0</v>
      </c>
      <c r="F20" s="56"/>
      <c r="G20" s="36"/>
    </row>
    <row r="21" spans="1:7" s="31" customFormat="1" ht="12" customHeight="1">
      <c r="A21" s="49"/>
      <c r="B21" s="29">
        <f t="shared" si="0"/>
        <v>0</v>
      </c>
      <c r="C21" s="41">
        <f t="shared" si="1"/>
        <v>0</v>
      </c>
      <c r="D21" s="30"/>
      <c r="E21" s="50">
        <f t="shared" si="2"/>
        <v>0</v>
      </c>
      <c r="F21" s="56"/>
      <c r="G21" s="36"/>
    </row>
    <row r="22" spans="1:7" s="31" customFormat="1" ht="12" customHeight="1">
      <c r="A22" s="49"/>
      <c r="B22" s="29">
        <f t="shared" si="0"/>
        <v>0</v>
      </c>
      <c r="C22" s="41">
        <f t="shared" si="1"/>
        <v>0</v>
      </c>
      <c r="D22" s="30"/>
      <c r="E22" s="50">
        <f t="shared" si="2"/>
        <v>0</v>
      </c>
      <c r="F22" s="56"/>
      <c r="G22" s="36"/>
    </row>
    <row r="23" spans="1:7" s="31" customFormat="1" ht="12" customHeight="1">
      <c r="A23" s="49"/>
      <c r="B23" s="29">
        <f t="shared" si="0"/>
        <v>0</v>
      </c>
      <c r="C23" s="41">
        <f t="shared" si="1"/>
        <v>0</v>
      </c>
      <c r="D23" s="30"/>
      <c r="E23" s="50">
        <f t="shared" si="2"/>
        <v>0</v>
      </c>
      <c r="F23" s="56"/>
      <c r="G23" s="36"/>
    </row>
    <row r="24" spans="1:7" s="31" customFormat="1" ht="12" customHeight="1">
      <c r="A24" s="49"/>
      <c r="B24" s="29">
        <f t="shared" si="0"/>
        <v>0</v>
      </c>
      <c r="C24" s="41">
        <f t="shared" si="1"/>
        <v>0</v>
      </c>
      <c r="D24" s="30"/>
      <c r="E24" s="50">
        <f t="shared" si="2"/>
        <v>0</v>
      </c>
      <c r="F24" s="56"/>
      <c r="G24" s="36"/>
    </row>
    <row r="25" spans="1:7" s="31" customFormat="1" ht="12" customHeight="1">
      <c r="A25" s="49"/>
      <c r="B25" s="29">
        <f t="shared" si="0"/>
        <v>0</v>
      </c>
      <c r="C25" s="41">
        <f t="shared" si="1"/>
        <v>0</v>
      </c>
      <c r="D25" s="30"/>
      <c r="E25" s="50">
        <f t="shared" si="2"/>
        <v>0</v>
      </c>
      <c r="F25" s="56"/>
      <c r="G25" s="36"/>
    </row>
    <row r="26" spans="1:7" s="31" customFormat="1" ht="12" customHeight="1">
      <c r="A26" s="49"/>
      <c r="B26" s="29">
        <f t="shared" si="0"/>
        <v>0</v>
      </c>
      <c r="C26" s="41">
        <f t="shared" si="1"/>
        <v>0</v>
      </c>
      <c r="D26" s="30"/>
      <c r="E26" s="50">
        <f t="shared" si="2"/>
        <v>0</v>
      </c>
      <c r="F26" s="56"/>
      <c r="G26" s="36"/>
    </row>
    <row r="27" spans="1:7" s="31" customFormat="1" ht="12" customHeight="1">
      <c r="A27" s="49"/>
      <c r="B27" s="29">
        <f t="shared" si="0"/>
        <v>0</v>
      </c>
      <c r="C27" s="41">
        <f t="shared" si="1"/>
        <v>0</v>
      </c>
      <c r="D27" s="30"/>
      <c r="E27" s="50">
        <f t="shared" si="2"/>
        <v>0</v>
      </c>
      <c r="F27" s="56"/>
      <c r="G27" s="36"/>
    </row>
    <row r="28" spans="1:7" s="31" customFormat="1" ht="12" customHeight="1">
      <c r="A28" s="49"/>
      <c r="B28" s="29">
        <f t="shared" si="0"/>
        <v>0</v>
      </c>
      <c r="C28" s="41">
        <f t="shared" si="1"/>
        <v>0</v>
      </c>
      <c r="D28" s="30"/>
      <c r="E28" s="50">
        <f t="shared" si="2"/>
        <v>0</v>
      </c>
      <c r="F28" s="56"/>
      <c r="G28" s="36"/>
    </row>
    <row r="29" spans="1:7" s="31" customFormat="1" ht="12" customHeight="1">
      <c r="A29" s="49"/>
      <c r="B29" s="29">
        <f t="shared" si="0"/>
        <v>0</v>
      </c>
      <c r="C29" s="41">
        <f t="shared" si="1"/>
        <v>0</v>
      </c>
      <c r="D29" s="30"/>
      <c r="E29" s="50">
        <f t="shared" si="2"/>
        <v>0</v>
      </c>
      <c r="F29" s="56"/>
      <c r="G29" s="36"/>
    </row>
    <row r="30" spans="1:7" s="31" customFormat="1" ht="12" customHeight="1">
      <c r="A30" s="49"/>
      <c r="B30" s="29">
        <f t="shared" si="0"/>
        <v>0</v>
      </c>
      <c r="C30" s="41">
        <f t="shared" si="1"/>
        <v>0</v>
      </c>
      <c r="D30" s="30"/>
      <c r="E30" s="50">
        <f t="shared" si="2"/>
        <v>0</v>
      </c>
      <c r="F30" s="56"/>
      <c r="G30" s="36"/>
    </row>
    <row r="31" spans="1:7" s="31" customFormat="1" ht="12" customHeight="1">
      <c r="A31" s="49"/>
      <c r="B31" s="29">
        <f t="shared" si="0"/>
        <v>0</v>
      </c>
      <c r="C31" s="41">
        <f t="shared" si="1"/>
        <v>0</v>
      </c>
      <c r="D31" s="30"/>
      <c r="E31" s="50">
        <f t="shared" si="2"/>
        <v>0</v>
      </c>
      <c r="F31" s="56"/>
      <c r="G31" s="36"/>
    </row>
    <row r="32" spans="1:7" s="31" customFormat="1" ht="12" customHeight="1">
      <c r="A32" s="49"/>
      <c r="B32" s="29">
        <f t="shared" si="0"/>
        <v>0</v>
      </c>
      <c r="C32" s="41">
        <f t="shared" si="1"/>
        <v>0</v>
      </c>
      <c r="D32" s="30"/>
      <c r="E32" s="50">
        <f t="shared" si="2"/>
        <v>0</v>
      </c>
      <c r="F32" s="56"/>
      <c r="G32" s="36"/>
    </row>
    <row r="33" spans="1:7" s="31" customFormat="1" ht="12" customHeight="1">
      <c r="A33" s="49"/>
      <c r="B33" s="29">
        <f t="shared" si="0"/>
        <v>0</v>
      </c>
      <c r="C33" s="41">
        <f t="shared" si="1"/>
        <v>0</v>
      </c>
      <c r="D33" s="30"/>
      <c r="E33" s="50">
        <f t="shared" si="2"/>
        <v>0</v>
      </c>
      <c r="F33" s="56"/>
      <c r="G33" s="36"/>
    </row>
    <row r="34" spans="1:7" s="31" customFormat="1" ht="12" customHeight="1">
      <c r="A34" s="49"/>
      <c r="B34" s="29">
        <f t="shared" si="0"/>
        <v>0</v>
      </c>
      <c r="C34" s="41">
        <f t="shared" si="1"/>
        <v>0</v>
      </c>
      <c r="D34" s="30"/>
      <c r="E34" s="50">
        <f t="shared" si="2"/>
        <v>0</v>
      </c>
      <c r="F34" s="56"/>
      <c r="G34" s="36"/>
    </row>
    <row r="35" spans="1:7" s="31" customFormat="1" ht="12" customHeight="1">
      <c r="A35" s="49"/>
      <c r="B35" s="29">
        <f t="shared" si="0"/>
        <v>0</v>
      </c>
      <c r="C35" s="41">
        <f t="shared" si="1"/>
        <v>0</v>
      </c>
      <c r="D35" s="30"/>
      <c r="E35" s="50">
        <f t="shared" si="2"/>
        <v>0</v>
      </c>
      <c r="F35" s="56"/>
      <c r="G35" s="36"/>
    </row>
    <row r="36" spans="1:7" s="31" customFormat="1" ht="12" customHeight="1">
      <c r="A36" s="49"/>
      <c r="B36" s="29">
        <f t="shared" si="0"/>
        <v>0</v>
      </c>
      <c r="C36" s="41">
        <f t="shared" si="1"/>
        <v>0</v>
      </c>
      <c r="D36" s="30"/>
      <c r="E36" s="50">
        <f t="shared" si="2"/>
        <v>0</v>
      </c>
      <c r="F36" s="56"/>
      <c r="G36" s="36"/>
    </row>
    <row r="37" spans="1:7" s="31" customFormat="1" ht="12" customHeight="1">
      <c r="A37" s="49"/>
      <c r="B37" s="29">
        <f t="shared" si="0"/>
        <v>0</v>
      </c>
      <c r="C37" s="41">
        <f t="shared" si="1"/>
        <v>0</v>
      </c>
      <c r="D37" s="30"/>
      <c r="E37" s="50">
        <f t="shared" si="2"/>
        <v>0</v>
      </c>
      <c r="F37" s="56"/>
      <c r="G37" s="36"/>
    </row>
    <row r="38" spans="1:7" s="31" customFormat="1" ht="12" customHeight="1">
      <c r="A38" s="49"/>
      <c r="B38" s="29">
        <f t="shared" si="0"/>
        <v>0</v>
      </c>
      <c r="C38" s="41">
        <f t="shared" si="1"/>
        <v>0</v>
      </c>
      <c r="D38" s="30"/>
      <c r="E38" s="50">
        <f t="shared" si="2"/>
        <v>0</v>
      </c>
      <c r="F38" s="56"/>
      <c r="G38" s="36"/>
    </row>
    <row r="39" spans="1:7" s="31" customFormat="1" ht="12" customHeight="1">
      <c r="A39" s="49"/>
      <c r="B39" s="29">
        <f t="shared" si="0"/>
        <v>0</v>
      </c>
      <c r="C39" s="41">
        <f t="shared" si="1"/>
        <v>0</v>
      </c>
      <c r="D39" s="30"/>
      <c r="E39" s="50">
        <f t="shared" si="2"/>
        <v>0</v>
      </c>
      <c r="F39" s="56"/>
      <c r="G39" s="36"/>
    </row>
    <row r="40" spans="1:7" s="31" customFormat="1" ht="12" customHeight="1">
      <c r="A40" s="49"/>
      <c r="B40" s="29">
        <f t="shared" si="0"/>
        <v>0</v>
      </c>
      <c r="C40" s="41">
        <f t="shared" si="1"/>
        <v>0</v>
      </c>
      <c r="D40" s="30"/>
      <c r="E40" s="50">
        <f t="shared" si="2"/>
        <v>0</v>
      </c>
      <c r="F40" s="56"/>
      <c r="G40" s="36"/>
    </row>
    <row r="41" spans="1:7" s="31" customFormat="1" ht="12" customHeight="1">
      <c r="A41" s="49"/>
      <c r="B41" s="29">
        <f t="shared" si="0"/>
        <v>0</v>
      </c>
      <c r="C41" s="41">
        <f t="shared" si="1"/>
        <v>0</v>
      </c>
      <c r="D41" s="30"/>
      <c r="E41" s="50">
        <f t="shared" si="2"/>
        <v>0</v>
      </c>
      <c r="F41" s="56"/>
      <c r="G41" s="36"/>
    </row>
    <row r="42" spans="1:7" s="31" customFormat="1" ht="12" customHeight="1">
      <c r="A42" s="49"/>
      <c r="B42" s="29">
        <f t="shared" si="0"/>
        <v>0</v>
      </c>
      <c r="C42" s="41">
        <f t="shared" si="1"/>
        <v>0</v>
      </c>
      <c r="D42" s="30"/>
      <c r="E42" s="50">
        <f t="shared" si="2"/>
        <v>0</v>
      </c>
      <c r="F42" s="56"/>
      <c r="G42" s="36"/>
    </row>
    <row r="43" spans="1:7" s="31" customFormat="1" ht="12" customHeight="1">
      <c r="A43" s="49"/>
      <c r="B43" s="29">
        <f t="shared" si="0"/>
        <v>0</v>
      </c>
      <c r="C43" s="41">
        <f t="shared" si="1"/>
        <v>0</v>
      </c>
      <c r="D43" s="30"/>
      <c r="E43" s="50">
        <f t="shared" si="2"/>
        <v>0</v>
      </c>
      <c r="F43" s="56"/>
      <c r="G43" s="36"/>
    </row>
    <row r="44" spans="1:7" s="31" customFormat="1" ht="12" customHeight="1">
      <c r="A44" s="51"/>
      <c r="B44" s="29">
        <f t="shared" si="0"/>
        <v>0</v>
      </c>
      <c r="C44" s="41">
        <f t="shared" si="1"/>
        <v>0</v>
      </c>
      <c r="D44" s="30"/>
      <c r="E44" s="50">
        <f t="shared" si="2"/>
        <v>0</v>
      </c>
      <c r="F44" s="56"/>
      <c r="G44" s="36"/>
    </row>
    <row r="45" spans="1:7" s="31" customFormat="1" ht="12" customHeight="1">
      <c r="A45" s="52"/>
      <c r="B45" s="29">
        <f t="shared" si="0"/>
        <v>0</v>
      </c>
      <c r="C45" s="41">
        <f t="shared" si="1"/>
        <v>0</v>
      </c>
      <c r="D45" s="32"/>
      <c r="E45" s="50">
        <f t="shared" si="2"/>
        <v>0</v>
      </c>
      <c r="F45" s="56"/>
      <c r="G45" s="36"/>
    </row>
    <row r="46" spans="1:7" s="31" customFormat="1" ht="12" customHeight="1">
      <c r="A46" s="52"/>
      <c r="B46" s="29">
        <f t="shared" si="0"/>
        <v>0</v>
      </c>
      <c r="C46" s="41">
        <f t="shared" si="1"/>
        <v>0</v>
      </c>
      <c r="D46" s="32"/>
      <c r="E46" s="50">
        <f t="shared" si="2"/>
        <v>0</v>
      </c>
      <c r="F46" s="56"/>
      <c r="G46" s="36"/>
    </row>
    <row r="47" spans="1:7" s="31" customFormat="1" ht="12" customHeight="1">
      <c r="A47" s="52"/>
      <c r="B47" s="29">
        <f t="shared" si="0"/>
        <v>0</v>
      </c>
      <c r="C47" s="41">
        <f t="shared" si="1"/>
        <v>0</v>
      </c>
      <c r="D47" s="30"/>
      <c r="E47" s="50">
        <f t="shared" si="2"/>
        <v>0</v>
      </c>
      <c r="F47" s="56"/>
      <c r="G47" s="36"/>
    </row>
    <row r="48" spans="1:7" s="31" customFormat="1" ht="12" customHeight="1">
      <c r="A48" s="52"/>
      <c r="B48" s="29">
        <f t="shared" si="0"/>
        <v>0</v>
      </c>
      <c r="C48" s="41">
        <f t="shared" si="1"/>
        <v>0</v>
      </c>
      <c r="D48" s="30"/>
      <c r="E48" s="50">
        <f t="shared" si="2"/>
        <v>0</v>
      </c>
      <c r="F48" s="56"/>
      <c r="G48" s="36"/>
    </row>
    <row r="49" spans="1:7" s="31" customFormat="1" ht="12" customHeight="1">
      <c r="A49" s="52"/>
      <c r="B49" s="29">
        <f t="shared" si="0"/>
        <v>0</v>
      </c>
      <c r="C49" s="41">
        <f t="shared" si="1"/>
        <v>0</v>
      </c>
      <c r="D49" s="30"/>
      <c r="E49" s="50">
        <f t="shared" si="2"/>
        <v>0</v>
      </c>
      <c r="F49" s="56"/>
      <c r="G49" s="36"/>
    </row>
    <row r="50" spans="1:7" s="31" customFormat="1" ht="12" customHeight="1">
      <c r="A50" s="52"/>
      <c r="B50" s="29">
        <f t="shared" si="0"/>
        <v>0</v>
      </c>
      <c r="C50" s="41">
        <f t="shared" si="1"/>
        <v>0</v>
      </c>
      <c r="D50" s="30"/>
      <c r="E50" s="50">
        <f t="shared" si="2"/>
        <v>0</v>
      </c>
      <c r="F50" s="56"/>
      <c r="G50" s="36"/>
    </row>
    <row r="51" spans="1:7" s="31" customFormat="1" ht="12" customHeight="1" thickBot="1">
      <c r="A51" s="52"/>
      <c r="B51" s="29">
        <f t="shared" si="0"/>
        <v>0</v>
      </c>
      <c r="C51" s="41">
        <f t="shared" si="1"/>
        <v>0</v>
      </c>
      <c r="D51" s="30"/>
      <c r="E51" s="50">
        <f t="shared" si="2"/>
        <v>0</v>
      </c>
      <c r="F51" s="56"/>
      <c r="G51" s="36"/>
    </row>
    <row r="52" spans="1:7" s="31" customFormat="1" ht="12" customHeight="1" thickBot="1">
      <c r="A52" s="53"/>
      <c r="B52" s="33"/>
      <c r="C52" s="34"/>
      <c r="D52" s="35"/>
      <c r="E52" s="60">
        <f>SUMIF(E5:E51,"&gt;0")</f>
        <v>448.21691999999996</v>
      </c>
      <c r="F52" s="57"/>
      <c r="G52" s="58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9.75390625" style="1" customWidth="1"/>
    <col min="2" max="2" width="50.125" style="1" customWidth="1"/>
    <col min="3" max="3" width="10.375" style="9" bestFit="1" customWidth="1"/>
    <col min="4" max="4" width="9.75390625" style="6" customWidth="1"/>
    <col min="5" max="5" width="9.75390625" style="9" customWidth="1"/>
    <col min="6" max="16384" width="9.125" style="1" customWidth="1"/>
  </cols>
  <sheetData>
    <row r="1" spans="1:8" ht="18">
      <c r="A1" s="72" t="s">
        <v>49</v>
      </c>
      <c r="B1" s="72"/>
      <c r="C1" s="72"/>
      <c r="F1" s="5"/>
      <c r="G1" s="5"/>
      <c r="H1" s="5"/>
    </row>
    <row r="2" spans="1:5" s="5" customFormat="1" ht="12.75">
      <c r="A2" s="73" t="s">
        <v>44</v>
      </c>
      <c r="B2" s="73"/>
      <c r="C2" s="20" t="s">
        <v>43</v>
      </c>
      <c r="D2" s="21">
        <v>30</v>
      </c>
      <c r="E2" s="9"/>
    </row>
    <row r="3" spans="1:8" s="5" customFormat="1" ht="13.5" thickBot="1">
      <c r="A3" s="73" t="s">
        <v>11</v>
      </c>
      <c r="B3" s="73"/>
      <c r="C3" s="10" t="s">
        <v>45</v>
      </c>
      <c r="D3" s="6"/>
      <c r="E3" s="9"/>
      <c r="F3" s="1"/>
      <c r="G3" s="1"/>
      <c r="H3" s="1"/>
    </row>
    <row r="4" spans="1:5" ht="30" customHeight="1" thickBot="1">
      <c r="A4" s="2" t="s">
        <v>50</v>
      </c>
      <c r="B4" s="3" t="s">
        <v>51</v>
      </c>
      <c r="C4" s="7" t="s">
        <v>47</v>
      </c>
      <c r="D4" s="4" t="s">
        <v>46</v>
      </c>
      <c r="E4" s="7" t="s">
        <v>35</v>
      </c>
    </row>
    <row r="5" spans="1:8" ht="12.75">
      <c r="A5" s="11"/>
      <c r="B5" s="12"/>
      <c r="C5" s="13"/>
      <c r="D5" s="14">
        <v>30</v>
      </c>
      <c r="E5" s="15"/>
      <c r="F5" s="18"/>
      <c r="G5" s="18"/>
      <c r="H5" s="18"/>
    </row>
    <row r="6" spans="1:5" s="18" customFormat="1" ht="12" customHeight="1">
      <c r="A6" s="22">
        <v>674596</v>
      </c>
      <c r="B6" s="19" t="s">
        <v>0</v>
      </c>
      <c r="C6" s="17">
        <v>7.54188</v>
      </c>
      <c r="D6" s="16">
        <f aca="true" t="shared" si="0" ref="D6:D37">$D$5</f>
        <v>30</v>
      </c>
      <c r="E6" s="17">
        <f aca="true" t="shared" si="1" ref="E6:E37">C6*$D$2*(1-D6/100)</f>
        <v>158.37947999999997</v>
      </c>
    </row>
    <row r="7" spans="1:5" s="18" customFormat="1" ht="12" customHeight="1">
      <c r="A7" s="22">
        <v>674597</v>
      </c>
      <c r="B7" s="19" t="s">
        <v>1</v>
      </c>
      <c r="C7" s="17">
        <v>7.54188</v>
      </c>
      <c r="D7" s="16">
        <f t="shared" si="0"/>
        <v>30</v>
      </c>
      <c r="E7" s="17">
        <f t="shared" si="1"/>
        <v>158.37947999999997</v>
      </c>
    </row>
    <row r="8" spans="1:5" s="18" customFormat="1" ht="12" customHeight="1">
      <c r="A8" s="22">
        <v>674598</v>
      </c>
      <c r="B8" s="19" t="s">
        <v>2</v>
      </c>
      <c r="C8" s="17">
        <v>5.40996</v>
      </c>
      <c r="D8" s="16">
        <f t="shared" si="0"/>
        <v>30</v>
      </c>
      <c r="E8" s="17">
        <f t="shared" si="1"/>
        <v>113.60915999999999</v>
      </c>
    </row>
    <row r="9" spans="1:5" s="18" customFormat="1" ht="12" customHeight="1">
      <c r="A9" s="22">
        <v>674599</v>
      </c>
      <c r="B9" s="19" t="s">
        <v>3</v>
      </c>
      <c r="C9" s="17">
        <v>8.3034</v>
      </c>
      <c r="D9" s="16">
        <f t="shared" si="0"/>
        <v>30</v>
      </c>
      <c r="E9" s="17">
        <f t="shared" si="1"/>
        <v>174.3714</v>
      </c>
    </row>
    <row r="10" spans="1:5" s="18" customFormat="1" ht="12" customHeight="1">
      <c r="A10" s="22">
        <v>674600</v>
      </c>
      <c r="B10" s="19" t="s">
        <v>4</v>
      </c>
      <c r="C10" s="17">
        <v>4.99008</v>
      </c>
      <c r="D10" s="16">
        <f t="shared" si="0"/>
        <v>30</v>
      </c>
      <c r="E10" s="17">
        <f t="shared" si="1"/>
        <v>104.79167999999999</v>
      </c>
    </row>
    <row r="11" spans="1:5" s="18" customFormat="1" ht="12" customHeight="1">
      <c r="A11" s="22">
        <v>674601</v>
      </c>
      <c r="B11" s="19" t="s">
        <v>5</v>
      </c>
      <c r="C11" s="17">
        <v>3.4452</v>
      </c>
      <c r="D11" s="16">
        <f t="shared" si="0"/>
        <v>30</v>
      </c>
      <c r="E11" s="17">
        <f t="shared" si="1"/>
        <v>72.3492</v>
      </c>
    </row>
    <row r="12" spans="1:5" s="18" customFormat="1" ht="12" customHeight="1">
      <c r="A12" s="22">
        <v>674603</v>
      </c>
      <c r="B12" s="19" t="s">
        <v>6</v>
      </c>
      <c r="C12" s="17">
        <v>3.2708399999999997</v>
      </c>
      <c r="D12" s="16">
        <f t="shared" si="0"/>
        <v>30</v>
      </c>
      <c r="E12" s="17">
        <f t="shared" si="1"/>
        <v>68.68763999999999</v>
      </c>
    </row>
    <row r="13" spans="1:5" s="18" customFormat="1" ht="12" customHeight="1">
      <c r="A13" s="22">
        <v>674604</v>
      </c>
      <c r="B13" s="19" t="s">
        <v>36</v>
      </c>
      <c r="C13" s="17">
        <v>3.4452</v>
      </c>
      <c r="D13" s="16">
        <f t="shared" si="0"/>
        <v>30</v>
      </c>
      <c r="E13" s="17">
        <f t="shared" si="1"/>
        <v>72.3492</v>
      </c>
    </row>
    <row r="14" spans="1:5" s="18" customFormat="1" ht="12" customHeight="1">
      <c r="A14" s="22">
        <v>674605</v>
      </c>
      <c r="B14" s="19" t="s">
        <v>37</v>
      </c>
      <c r="C14" s="17">
        <v>3.18792</v>
      </c>
      <c r="D14" s="16">
        <f t="shared" si="0"/>
        <v>30</v>
      </c>
      <c r="E14" s="17">
        <f t="shared" si="1"/>
        <v>66.94632</v>
      </c>
    </row>
    <row r="15" spans="1:5" s="18" customFormat="1" ht="12" customHeight="1">
      <c r="A15" s="22">
        <v>674606</v>
      </c>
      <c r="B15" s="19" t="s">
        <v>38</v>
      </c>
      <c r="C15" s="17">
        <v>3.3222</v>
      </c>
      <c r="D15" s="16">
        <f t="shared" si="0"/>
        <v>30</v>
      </c>
      <c r="E15" s="17">
        <f t="shared" si="1"/>
        <v>69.7662</v>
      </c>
    </row>
    <row r="16" spans="1:5" s="18" customFormat="1" ht="12" customHeight="1">
      <c r="A16" s="22">
        <v>674607</v>
      </c>
      <c r="B16" s="19" t="s">
        <v>39</v>
      </c>
      <c r="C16" s="17">
        <v>3.3222</v>
      </c>
      <c r="D16" s="16">
        <f t="shared" si="0"/>
        <v>30</v>
      </c>
      <c r="E16" s="17">
        <f t="shared" si="1"/>
        <v>69.7662</v>
      </c>
    </row>
    <row r="17" spans="1:5" s="18" customFormat="1" ht="12" customHeight="1">
      <c r="A17" s="22">
        <v>674608</v>
      </c>
      <c r="B17" s="19" t="s">
        <v>40</v>
      </c>
      <c r="C17" s="17">
        <v>3.4452</v>
      </c>
      <c r="D17" s="16">
        <f t="shared" si="0"/>
        <v>30</v>
      </c>
      <c r="E17" s="17">
        <f t="shared" si="1"/>
        <v>72.3492</v>
      </c>
    </row>
    <row r="18" spans="1:5" s="18" customFormat="1" ht="12" customHeight="1">
      <c r="A18" s="22">
        <v>674609</v>
      </c>
      <c r="B18" s="19" t="s">
        <v>41</v>
      </c>
      <c r="C18" s="17">
        <v>3.7466399999999997</v>
      </c>
      <c r="D18" s="16">
        <f t="shared" si="0"/>
        <v>30</v>
      </c>
      <c r="E18" s="17">
        <f t="shared" si="1"/>
        <v>78.67943999999999</v>
      </c>
    </row>
    <row r="19" spans="1:5" s="18" customFormat="1" ht="12" customHeight="1">
      <c r="A19" s="22">
        <v>674610</v>
      </c>
      <c r="B19" s="19" t="s">
        <v>42</v>
      </c>
      <c r="C19" s="17">
        <v>4.99008</v>
      </c>
      <c r="D19" s="16">
        <f t="shared" si="0"/>
        <v>30</v>
      </c>
      <c r="E19" s="17">
        <f t="shared" si="1"/>
        <v>104.79167999999999</v>
      </c>
    </row>
    <row r="20" spans="1:5" s="18" customFormat="1" ht="12" customHeight="1">
      <c r="A20" s="22">
        <v>674611</v>
      </c>
      <c r="B20" s="19" t="s">
        <v>21</v>
      </c>
      <c r="C20" s="17">
        <v>5.15928</v>
      </c>
      <c r="D20" s="16">
        <f t="shared" si="0"/>
        <v>30</v>
      </c>
      <c r="E20" s="17">
        <f t="shared" si="1"/>
        <v>108.34488</v>
      </c>
    </row>
    <row r="21" spans="1:5" s="18" customFormat="1" ht="12" customHeight="1">
      <c r="A21" s="22">
        <v>674630</v>
      </c>
      <c r="B21" s="19" t="s">
        <v>22</v>
      </c>
      <c r="C21" s="17">
        <v>10.888679999999999</v>
      </c>
      <c r="D21" s="16">
        <f t="shared" si="0"/>
        <v>30</v>
      </c>
      <c r="E21" s="17">
        <f t="shared" si="1"/>
        <v>228.66227999999998</v>
      </c>
    </row>
    <row r="22" spans="1:5" s="18" customFormat="1" ht="12" customHeight="1">
      <c r="A22" s="22">
        <v>674631</v>
      </c>
      <c r="B22" s="19" t="s">
        <v>23</v>
      </c>
      <c r="C22" s="17">
        <v>10.226280000000001</v>
      </c>
      <c r="D22" s="16">
        <f t="shared" si="0"/>
        <v>30</v>
      </c>
      <c r="E22" s="17">
        <f t="shared" si="1"/>
        <v>214.75188</v>
      </c>
    </row>
    <row r="23" spans="1:5" s="18" customFormat="1" ht="12" customHeight="1">
      <c r="A23" s="22">
        <v>674632</v>
      </c>
      <c r="B23" s="19" t="s">
        <v>24</v>
      </c>
      <c r="C23" s="17">
        <v>10.116719999999999</v>
      </c>
      <c r="D23" s="16">
        <f t="shared" si="0"/>
        <v>30</v>
      </c>
      <c r="E23" s="17">
        <f t="shared" si="1"/>
        <v>212.45111999999997</v>
      </c>
    </row>
    <row r="24" spans="1:5" s="18" customFormat="1" ht="12" customHeight="1">
      <c r="A24" s="22">
        <v>674633</v>
      </c>
      <c r="B24" s="19" t="s">
        <v>25</v>
      </c>
      <c r="C24" s="17">
        <v>6.977399999999999</v>
      </c>
      <c r="D24" s="16">
        <f t="shared" si="0"/>
        <v>30</v>
      </c>
      <c r="E24" s="17">
        <f t="shared" si="1"/>
        <v>146.52539999999996</v>
      </c>
    </row>
    <row r="25" spans="1:5" s="18" customFormat="1" ht="12" customHeight="1">
      <c r="A25" s="22">
        <v>674635</v>
      </c>
      <c r="B25" s="19" t="s">
        <v>26</v>
      </c>
      <c r="C25" s="17">
        <v>6.7945199999999994</v>
      </c>
      <c r="D25" s="16">
        <f t="shared" si="0"/>
        <v>30</v>
      </c>
      <c r="E25" s="17">
        <f t="shared" si="1"/>
        <v>142.68491999999998</v>
      </c>
    </row>
    <row r="26" spans="1:5" s="18" customFormat="1" ht="12" customHeight="1">
      <c r="A26" s="22">
        <v>674637</v>
      </c>
      <c r="B26" s="19" t="s">
        <v>27</v>
      </c>
      <c r="C26" s="17">
        <v>6.7945199999999994</v>
      </c>
      <c r="D26" s="16">
        <f t="shared" si="0"/>
        <v>30</v>
      </c>
      <c r="E26" s="17">
        <f t="shared" si="1"/>
        <v>142.68491999999998</v>
      </c>
    </row>
    <row r="27" spans="1:5" s="18" customFormat="1" ht="12" customHeight="1">
      <c r="A27" s="22">
        <v>674638</v>
      </c>
      <c r="B27" s="19" t="s">
        <v>28</v>
      </c>
      <c r="C27" s="17">
        <v>6.7945199999999994</v>
      </c>
      <c r="D27" s="16">
        <f t="shared" si="0"/>
        <v>30</v>
      </c>
      <c r="E27" s="17">
        <f t="shared" si="1"/>
        <v>142.68491999999998</v>
      </c>
    </row>
    <row r="28" spans="1:5" s="18" customFormat="1" ht="12" customHeight="1">
      <c r="A28" s="22">
        <v>674639</v>
      </c>
      <c r="B28" s="19" t="s">
        <v>29</v>
      </c>
      <c r="C28" s="17">
        <v>6.7945199999999994</v>
      </c>
      <c r="D28" s="16">
        <f t="shared" si="0"/>
        <v>30</v>
      </c>
      <c r="E28" s="17">
        <f t="shared" si="1"/>
        <v>142.68491999999998</v>
      </c>
    </row>
    <row r="29" spans="1:5" s="18" customFormat="1" ht="12" customHeight="1">
      <c r="A29" s="22">
        <v>674640</v>
      </c>
      <c r="B29" s="19" t="s">
        <v>30</v>
      </c>
      <c r="C29" s="17">
        <v>6.977399999999999</v>
      </c>
      <c r="D29" s="16">
        <f t="shared" si="0"/>
        <v>30</v>
      </c>
      <c r="E29" s="17">
        <f t="shared" si="1"/>
        <v>146.52539999999996</v>
      </c>
    </row>
    <row r="30" spans="1:5" s="18" customFormat="1" ht="12" customHeight="1">
      <c r="A30" s="22">
        <v>674641</v>
      </c>
      <c r="B30" s="19" t="s">
        <v>31</v>
      </c>
      <c r="C30" s="17">
        <v>7.59912</v>
      </c>
      <c r="D30" s="16">
        <f t="shared" si="0"/>
        <v>30</v>
      </c>
      <c r="E30" s="17">
        <f t="shared" si="1"/>
        <v>159.58151999999998</v>
      </c>
    </row>
    <row r="31" spans="1:5" s="18" customFormat="1" ht="12" customHeight="1">
      <c r="A31" s="22">
        <v>674642</v>
      </c>
      <c r="B31" s="19" t="s">
        <v>32</v>
      </c>
      <c r="C31" s="17">
        <v>10.226280000000001</v>
      </c>
      <c r="D31" s="16">
        <f t="shared" si="0"/>
        <v>30</v>
      </c>
      <c r="E31" s="17">
        <f t="shared" si="1"/>
        <v>214.75188</v>
      </c>
    </row>
    <row r="32" spans="1:5" s="18" customFormat="1" ht="12" customHeight="1">
      <c r="A32" s="22">
        <v>674643</v>
      </c>
      <c r="B32" s="19" t="s">
        <v>33</v>
      </c>
      <c r="C32" s="17">
        <v>11.076</v>
      </c>
      <c r="D32" s="16">
        <f t="shared" si="0"/>
        <v>30</v>
      </c>
      <c r="E32" s="17">
        <f t="shared" si="1"/>
        <v>232.596</v>
      </c>
    </row>
    <row r="33" spans="1:5" s="18" customFormat="1" ht="12" customHeight="1">
      <c r="A33" s="22">
        <v>674644</v>
      </c>
      <c r="B33" s="19" t="s">
        <v>34</v>
      </c>
      <c r="C33" s="17">
        <v>27.777359999999998</v>
      </c>
      <c r="D33" s="16">
        <f t="shared" si="0"/>
        <v>30</v>
      </c>
      <c r="E33" s="17">
        <f t="shared" si="1"/>
        <v>583.3245599999999</v>
      </c>
    </row>
    <row r="34" spans="1:5" s="18" customFormat="1" ht="12" customHeight="1">
      <c r="A34" s="22">
        <v>674645</v>
      </c>
      <c r="B34" s="19" t="s">
        <v>7</v>
      </c>
      <c r="C34" s="17">
        <v>22.116719999999997</v>
      </c>
      <c r="D34" s="16">
        <f t="shared" si="0"/>
        <v>30</v>
      </c>
      <c r="E34" s="17">
        <f t="shared" si="1"/>
        <v>464.45111999999995</v>
      </c>
    </row>
    <row r="35" spans="1:5" s="18" customFormat="1" ht="12" customHeight="1">
      <c r="A35" s="22">
        <v>674646</v>
      </c>
      <c r="B35" s="19" t="s">
        <v>8</v>
      </c>
      <c r="C35" s="17">
        <v>16.6326</v>
      </c>
      <c r="D35" s="16">
        <f t="shared" si="0"/>
        <v>30</v>
      </c>
      <c r="E35" s="17">
        <f t="shared" si="1"/>
        <v>349.2846</v>
      </c>
    </row>
    <row r="36" spans="1:5" s="18" customFormat="1" ht="12" customHeight="1">
      <c r="A36" s="22">
        <v>674647</v>
      </c>
      <c r="B36" s="19" t="s">
        <v>9</v>
      </c>
      <c r="C36" s="17">
        <v>15.349319999999999</v>
      </c>
      <c r="D36" s="16">
        <f t="shared" si="0"/>
        <v>30</v>
      </c>
      <c r="E36" s="17">
        <f t="shared" si="1"/>
        <v>322.3357199999999</v>
      </c>
    </row>
    <row r="37" spans="1:5" s="18" customFormat="1" ht="12" customHeight="1">
      <c r="A37" s="22">
        <v>674648</v>
      </c>
      <c r="B37" s="19" t="s">
        <v>10</v>
      </c>
      <c r="C37" s="17">
        <v>15.349319999999999</v>
      </c>
      <c r="D37" s="16">
        <f t="shared" si="0"/>
        <v>30</v>
      </c>
      <c r="E37" s="17">
        <f t="shared" si="1"/>
        <v>322.3357199999999</v>
      </c>
    </row>
    <row r="38" spans="1:5" s="18" customFormat="1" ht="12" customHeight="1">
      <c r="A38" s="22">
        <v>674649</v>
      </c>
      <c r="B38" s="19" t="s">
        <v>12</v>
      </c>
      <c r="C38" s="17">
        <v>10.5918</v>
      </c>
      <c r="D38" s="16">
        <f aca="true" t="shared" si="2" ref="D38:D46">$D$5</f>
        <v>30</v>
      </c>
      <c r="E38" s="17">
        <f aca="true" t="shared" si="3" ref="E38:E46">C38*$D$2*(1-D38/100)</f>
        <v>222.42779999999996</v>
      </c>
    </row>
    <row r="39" spans="1:5" s="18" customFormat="1" ht="12" customHeight="1">
      <c r="A39" s="22">
        <v>674651</v>
      </c>
      <c r="B39" s="19" t="s">
        <v>13</v>
      </c>
      <c r="C39" s="17">
        <v>10.31316</v>
      </c>
      <c r="D39" s="16">
        <f t="shared" si="2"/>
        <v>30</v>
      </c>
      <c r="E39" s="17">
        <f t="shared" si="3"/>
        <v>216.57635999999997</v>
      </c>
    </row>
    <row r="40" spans="1:5" s="18" customFormat="1" ht="12" customHeight="1">
      <c r="A40" s="22">
        <v>674653</v>
      </c>
      <c r="B40" s="19" t="s">
        <v>14</v>
      </c>
      <c r="C40" s="17">
        <v>10.31316</v>
      </c>
      <c r="D40" s="16">
        <f t="shared" si="2"/>
        <v>30</v>
      </c>
      <c r="E40" s="17">
        <f t="shared" si="3"/>
        <v>216.57635999999997</v>
      </c>
    </row>
    <row r="41" spans="1:5" s="18" customFormat="1" ht="12" customHeight="1">
      <c r="A41" s="22">
        <v>674654</v>
      </c>
      <c r="B41" s="19" t="s">
        <v>15</v>
      </c>
      <c r="C41" s="17">
        <v>10.31316</v>
      </c>
      <c r="D41" s="16">
        <f t="shared" si="2"/>
        <v>30</v>
      </c>
      <c r="E41" s="17">
        <f t="shared" si="3"/>
        <v>216.57635999999997</v>
      </c>
    </row>
    <row r="42" spans="1:5" s="18" customFormat="1" ht="12" customHeight="1">
      <c r="A42" s="22">
        <v>674655</v>
      </c>
      <c r="B42" s="19" t="s">
        <v>16</v>
      </c>
      <c r="C42" s="17">
        <v>10.31316</v>
      </c>
      <c r="D42" s="16">
        <f t="shared" si="2"/>
        <v>30</v>
      </c>
      <c r="E42" s="17">
        <f t="shared" si="3"/>
        <v>216.57635999999997</v>
      </c>
    </row>
    <row r="43" spans="1:5" s="18" customFormat="1" ht="12" customHeight="1">
      <c r="A43" s="22">
        <v>674656</v>
      </c>
      <c r="B43" s="19" t="s">
        <v>17</v>
      </c>
      <c r="C43" s="17">
        <v>10.70136</v>
      </c>
      <c r="D43" s="16">
        <f t="shared" si="2"/>
        <v>30</v>
      </c>
      <c r="E43" s="17">
        <f t="shared" si="3"/>
        <v>224.72856</v>
      </c>
    </row>
    <row r="44" spans="1:5" s="18" customFormat="1" ht="12" customHeight="1">
      <c r="A44" s="22">
        <v>674657</v>
      </c>
      <c r="B44" s="19" t="s">
        <v>18</v>
      </c>
      <c r="C44" s="17">
        <v>11.638919999999999</v>
      </c>
      <c r="D44" s="16">
        <f t="shared" si="2"/>
        <v>30</v>
      </c>
      <c r="E44" s="17">
        <f t="shared" si="3"/>
        <v>244.41732</v>
      </c>
    </row>
    <row r="45" spans="1:5" s="18" customFormat="1" ht="12" customHeight="1">
      <c r="A45" s="22">
        <v>674658</v>
      </c>
      <c r="B45" s="19" t="s">
        <v>19</v>
      </c>
      <c r="C45" s="17">
        <v>15.499559999999999</v>
      </c>
      <c r="D45" s="16">
        <f t="shared" si="2"/>
        <v>30</v>
      </c>
      <c r="E45" s="17">
        <f t="shared" si="3"/>
        <v>325.49075999999997</v>
      </c>
    </row>
    <row r="46" spans="1:5" s="18" customFormat="1" ht="12" customHeight="1">
      <c r="A46" s="22">
        <v>674659</v>
      </c>
      <c r="B46" s="19" t="s">
        <v>20</v>
      </c>
      <c r="C46" s="17">
        <v>16.67424</v>
      </c>
      <c r="D46" s="16">
        <f t="shared" si="2"/>
        <v>30</v>
      </c>
      <c r="E46" s="17">
        <f t="shared" si="3"/>
        <v>350.15904</v>
      </c>
    </row>
  </sheetData>
  <sheetProtection/>
  <mergeCells count="3">
    <mergeCell ref="A1:C1"/>
    <mergeCell ref="A2:B2"/>
    <mergeCell ref="A3:B3"/>
  </mergeCells>
  <printOptions/>
  <pageMargins left="0.5905511811023623" right="0.3937007874015748" top="0.5905511811023623" bottom="0.5905511811023623" header="0.3937007874015748" footer="0.3937007874015748"/>
  <pageSetup horizontalDpi="600" verticalDpi="600" orientation="portrait" paperSize="9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V15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9.75390625" style="1" customWidth="1"/>
    <col min="2" max="2" width="49.875" style="1" customWidth="1"/>
    <col min="3" max="3" width="10.375" style="9" bestFit="1" customWidth="1"/>
    <col min="4" max="4" width="9.75390625" style="6" customWidth="1"/>
    <col min="5" max="5" width="9.75390625" style="9" customWidth="1"/>
    <col min="6" max="16384" width="9.125" style="1" customWidth="1"/>
  </cols>
  <sheetData>
    <row r="1" spans="1:6" ht="18">
      <c r="A1" s="72" t="s">
        <v>75</v>
      </c>
      <c r="B1" s="72"/>
      <c r="C1" s="72"/>
      <c r="F1" s="8" t="s">
        <v>48</v>
      </c>
    </row>
    <row r="2" spans="1:4" ht="12.75">
      <c r="A2" s="73" t="s">
        <v>76</v>
      </c>
      <c r="B2" s="73"/>
      <c r="C2" s="20" t="s">
        <v>43</v>
      </c>
      <c r="D2" s="21">
        <f>'[1]Содержание'!D1</f>
        <v>15.5</v>
      </c>
    </row>
    <row r="3" spans="1:3" ht="13.5" thickBot="1">
      <c r="A3" s="73" t="s">
        <v>11</v>
      </c>
      <c r="B3" s="73"/>
      <c r="C3" s="10" t="s">
        <v>45</v>
      </c>
    </row>
    <row r="4" spans="1:5" ht="23.25" thickBot="1">
      <c r="A4" s="2" t="s">
        <v>50</v>
      </c>
      <c r="B4" s="3" t="s">
        <v>51</v>
      </c>
      <c r="C4" s="7" t="s">
        <v>47</v>
      </c>
      <c r="D4" s="4" t="s">
        <v>46</v>
      </c>
      <c r="E4" s="7" t="s">
        <v>35</v>
      </c>
    </row>
    <row r="5" spans="1:5" ht="12.75">
      <c r="A5" s="11"/>
      <c r="B5" s="12"/>
      <c r="C5" s="13"/>
      <c r="D5" s="14">
        <f>'[1]Содержание'!D14</f>
        <v>0</v>
      </c>
      <c r="E5" s="15"/>
    </row>
    <row r="6" spans="1:256" ht="12.75">
      <c r="A6" s="22">
        <v>681600</v>
      </c>
      <c r="B6" s="19" t="s">
        <v>77</v>
      </c>
      <c r="C6" s="17">
        <v>10.91304</v>
      </c>
      <c r="D6" s="16">
        <f aca="true" t="shared" si="0" ref="D6:D15">D5</f>
        <v>0</v>
      </c>
      <c r="E6" s="17">
        <f aca="true" t="shared" si="1" ref="E6:E15">C6*$D$2*(1-D6/100)</f>
        <v>169.15212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ht="12.75">
      <c r="A7" s="22">
        <v>681601</v>
      </c>
      <c r="B7" s="19" t="s">
        <v>78</v>
      </c>
      <c r="C7" s="17">
        <v>10.91304</v>
      </c>
      <c r="D7" s="16">
        <f t="shared" si="0"/>
        <v>0</v>
      </c>
      <c r="E7" s="17">
        <f t="shared" si="1"/>
        <v>169.15212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12.75">
      <c r="A8" s="22">
        <v>681602</v>
      </c>
      <c r="B8" s="19" t="s">
        <v>79</v>
      </c>
      <c r="C8" s="17">
        <v>10.91304</v>
      </c>
      <c r="D8" s="16">
        <f t="shared" si="0"/>
        <v>0</v>
      </c>
      <c r="E8" s="17">
        <f t="shared" si="1"/>
        <v>169.15212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12.75">
      <c r="A9" s="22">
        <v>681603</v>
      </c>
      <c r="B9" s="19" t="s">
        <v>80</v>
      </c>
      <c r="C9" s="17">
        <v>10.91304</v>
      </c>
      <c r="D9" s="16">
        <f t="shared" si="0"/>
        <v>0</v>
      </c>
      <c r="E9" s="17">
        <f t="shared" si="1"/>
        <v>169.15212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12.75">
      <c r="A10" s="22">
        <v>681604</v>
      </c>
      <c r="B10" s="19" t="s">
        <v>81</v>
      </c>
      <c r="C10" s="17">
        <v>10.91304</v>
      </c>
      <c r="D10" s="16">
        <f t="shared" si="0"/>
        <v>0</v>
      </c>
      <c r="E10" s="17">
        <f t="shared" si="1"/>
        <v>169.15212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12.75">
      <c r="A11" s="22">
        <v>681605</v>
      </c>
      <c r="B11" s="19" t="s">
        <v>82</v>
      </c>
      <c r="C11" s="17">
        <v>10.06956</v>
      </c>
      <c r="D11" s="16">
        <f t="shared" si="0"/>
        <v>0</v>
      </c>
      <c r="E11" s="17">
        <f t="shared" si="1"/>
        <v>156.07817999999997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12.75">
      <c r="A12" s="22">
        <v>681606</v>
      </c>
      <c r="B12" s="19" t="s">
        <v>83</v>
      </c>
      <c r="C12" s="17">
        <v>6.9478800000000005</v>
      </c>
      <c r="D12" s="16">
        <f t="shared" si="0"/>
        <v>0</v>
      </c>
      <c r="E12" s="17">
        <f t="shared" si="1"/>
        <v>107.69214000000001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12.75">
      <c r="A13" s="22">
        <v>681607</v>
      </c>
      <c r="B13" s="19" t="s">
        <v>84</v>
      </c>
      <c r="C13" s="17">
        <v>6.7652399999999995</v>
      </c>
      <c r="D13" s="16">
        <f t="shared" si="0"/>
        <v>0</v>
      </c>
      <c r="E13" s="17">
        <f t="shared" si="1"/>
        <v>104.86121999999999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12.75">
      <c r="A14" s="22">
        <v>681608</v>
      </c>
      <c r="B14" s="19" t="s">
        <v>85</v>
      </c>
      <c r="C14" s="17">
        <v>6.7652399999999995</v>
      </c>
      <c r="D14" s="16">
        <f t="shared" si="0"/>
        <v>0</v>
      </c>
      <c r="E14" s="17">
        <f t="shared" si="1"/>
        <v>104.86121999999999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12.75">
      <c r="A15" s="22">
        <v>681609</v>
      </c>
      <c r="B15" s="19" t="s">
        <v>86</v>
      </c>
      <c r="C15" s="17">
        <v>6.7652399999999995</v>
      </c>
      <c r="D15" s="16">
        <f t="shared" si="0"/>
        <v>0</v>
      </c>
      <c r="E15" s="17">
        <f t="shared" si="1"/>
        <v>104.86121999999999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</sheetData>
  <sheetProtection/>
  <mergeCells count="3">
    <mergeCell ref="A1:C1"/>
    <mergeCell ref="A2:B2"/>
    <mergeCell ref="A3:B3"/>
  </mergeCells>
  <hyperlinks>
    <hyperlink ref="F1" location="Содержание!A1" display="Содержание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Микитченко</dc:creator>
  <cp:keywords/>
  <dc:description/>
  <cp:lastModifiedBy>Elena</cp:lastModifiedBy>
  <cp:lastPrinted>2015-11-05T08:39:35Z</cp:lastPrinted>
  <dcterms:created xsi:type="dcterms:W3CDTF">2002-07-02T06:02:23Z</dcterms:created>
  <dcterms:modified xsi:type="dcterms:W3CDTF">2015-11-08T13:29:14Z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