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75" windowWidth="16605" windowHeight="8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E17" i="1"/>
  <c r="E7" i="1"/>
  <c r="E8" i="1"/>
  <c r="E9" i="1"/>
  <c r="E10" i="1"/>
  <c r="E11" i="1"/>
  <c r="E12" i="1"/>
  <c r="E13" i="1"/>
  <c r="E14" i="1"/>
  <c r="E15" i="1"/>
  <c r="E16" i="1"/>
  <c r="E6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G20" i="1"/>
  <c r="G21" i="1"/>
  <c r="G22" i="1"/>
  <c r="G23" i="1"/>
  <c r="H22" i="1" l="1"/>
  <c r="H23" i="1"/>
  <c r="H20" i="1"/>
  <c r="G18" i="1"/>
  <c r="G19" i="1"/>
  <c r="H21" i="1"/>
  <c r="F6" i="1" l="1"/>
  <c r="F9" i="1"/>
  <c r="F10" i="1"/>
  <c r="F11" i="1"/>
  <c r="F12" i="1"/>
  <c r="F13" i="1"/>
  <c r="F14" i="1"/>
  <c r="F15" i="1"/>
  <c r="F16" i="1"/>
  <c r="F17" i="1"/>
  <c r="F8" i="1"/>
  <c r="F7" i="1"/>
</calcChain>
</file>

<file path=xl/sharedStrings.xml><?xml version="1.0" encoding="utf-8"?>
<sst xmlns="http://schemas.openxmlformats.org/spreadsheetml/2006/main" count="32" uniqueCount="28">
  <si>
    <t>Период</t>
  </si>
  <si>
    <t>Объём продаж</t>
  </si>
  <si>
    <t>Центрированная средняя (тренд)</t>
  </si>
  <si>
    <t>4-х квартальная скользящая средняя</t>
  </si>
  <si>
    <t>1998/1</t>
  </si>
  <si>
    <t>1998/2</t>
  </si>
  <si>
    <t>1998/3</t>
  </si>
  <si>
    <t>1998/4</t>
  </si>
  <si>
    <t>1999/1</t>
  </si>
  <si>
    <t>1999/2</t>
  </si>
  <si>
    <t>1999/3</t>
  </si>
  <si>
    <t>1999/4</t>
  </si>
  <si>
    <t>2000/1</t>
  </si>
  <si>
    <t>2000/2</t>
  </si>
  <si>
    <t>2000/3</t>
  </si>
  <si>
    <t>2000/4</t>
  </si>
  <si>
    <t>2001/1</t>
  </si>
  <si>
    <t>2001/2</t>
  </si>
  <si>
    <t>2001/3</t>
  </si>
  <si>
    <t>2001/4</t>
  </si>
  <si>
    <t>2002/1</t>
  </si>
  <si>
    <t>2002/2</t>
  </si>
  <si>
    <t>2002/3</t>
  </si>
  <si>
    <t>2002/4</t>
  </si>
  <si>
    <t xml:space="preserve">Ожидаемый прогноз тренда на каждый квартал 2002 г. </t>
  </si>
  <si>
    <t>EXP прогноз на 2002</t>
  </si>
  <si>
    <t>по периодам шаг на 5.</t>
  </si>
  <si>
    <t>Сумма 2х соседних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</si>
</sst>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/>
    <xf numFmtId="1" fontId="0" fillId="0" borderId="1" xfId="0" applyNumberFormat="1" applyBorder="1"/>
    <xf numFmtId="2" fontId="0" fillId="0" borderId="0" xfId="0" applyNumberFormat="1"/>
    <xf numFmtId="0" fontId="0" fillId="2" borderId="0" xfId="0" applyFill="1" applyBorder="1" applyAlignment="1">
      <alignment horizontal="center" wrapText="1"/>
    </xf>
    <xf numFmtId="0" fontId="0" fillId="0" borderId="0" xfId="0" applyBorder="1"/>
    <xf numFmtId="2" fontId="3" fillId="3" borderId="0" xfId="0" applyNumberFormat="1" applyFont="1" applyFill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1022248103259E-2"/>
          <c:y val="3.2494607930461605E-2"/>
          <c:w val="0.90492636572228069"/>
          <c:h val="0.65579775207970492"/>
        </c:manualLayout>
      </c:layout>
      <c:lineChart>
        <c:grouping val="standard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Объём продаж</c:v>
                </c:pt>
              </c:strCache>
            </c:strRef>
          </c:tx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Лист1!$C$4:$C$23</c:f>
              <c:numCache>
                <c:formatCode>0</c:formatCode>
                <c:ptCount val="20"/>
                <c:pt idx="0">
                  <c:v>64</c:v>
                </c:pt>
                <c:pt idx="1">
                  <c:v>75</c:v>
                </c:pt>
                <c:pt idx="2">
                  <c:v>80</c:v>
                </c:pt>
                <c:pt idx="3">
                  <c:v>157</c:v>
                </c:pt>
                <c:pt idx="4">
                  <c:v>68</c:v>
                </c:pt>
                <c:pt idx="5">
                  <c:v>80</c:v>
                </c:pt>
                <c:pt idx="6">
                  <c:v>86</c:v>
                </c:pt>
                <c:pt idx="7">
                  <c:v>170</c:v>
                </c:pt>
                <c:pt idx="8">
                  <c:v>69</c:v>
                </c:pt>
                <c:pt idx="9">
                  <c:v>83</c:v>
                </c:pt>
                <c:pt idx="10">
                  <c:v>91</c:v>
                </c:pt>
                <c:pt idx="11">
                  <c:v>188</c:v>
                </c:pt>
                <c:pt idx="12">
                  <c:v>72</c:v>
                </c:pt>
                <c:pt idx="13">
                  <c:v>86</c:v>
                </c:pt>
                <c:pt idx="14">
                  <c:v>97</c:v>
                </c:pt>
                <c:pt idx="15">
                  <c:v>202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Лист1!$F$2</c:f>
              <c:strCache>
                <c:ptCount val="1"/>
                <c:pt idx="0">
                  <c:v>Центрированная средняя (тренд)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3.655766653733012E-2"/>
                  <c:y val="-0.11927932410943196"/>
                </c:manualLayout>
              </c:layout>
              <c:numFmt formatCode="#,##0.00000" sourceLinked="0"/>
            </c:trendlineLbl>
          </c:trendline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Лист1!$F$4:$F$23</c:f>
              <c:numCache>
                <c:formatCode>General</c:formatCode>
                <c:ptCount val="20"/>
                <c:pt idx="2" formatCode="0.0">
                  <c:v>94.5</c:v>
                </c:pt>
                <c:pt idx="3" formatCode="0.0">
                  <c:v>95.625</c:v>
                </c:pt>
                <c:pt idx="4" formatCode="0.0">
                  <c:v>97</c:v>
                </c:pt>
                <c:pt idx="5" formatCode="0.0">
                  <c:v>99.375</c:v>
                </c:pt>
                <c:pt idx="6" formatCode="0.0">
                  <c:v>101.125</c:v>
                </c:pt>
                <c:pt idx="7" formatCode="0.0">
                  <c:v>101.625</c:v>
                </c:pt>
                <c:pt idx="8" formatCode="0.0">
                  <c:v>102.625</c:v>
                </c:pt>
                <c:pt idx="9" formatCode="0.0">
                  <c:v>105.5</c:v>
                </c:pt>
                <c:pt idx="10" formatCode="0.0">
                  <c:v>108.125</c:v>
                </c:pt>
                <c:pt idx="11" formatCode="0.0">
                  <c:v>108.875</c:v>
                </c:pt>
                <c:pt idx="12" formatCode="0.0">
                  <c:v>110</c:v>
                </c:pt>
                <c:pt idx="13" formatCode="0.0">
                  <c:v>112.5</c:v>
                </c:pt>
              </c:numCache>
            </c:numRef>
          </c:val>
          <c:smooth val="0"/>
        </c:ser>
        <c:ser>
          <c:idx val="2"/>
          <c:order val="2"/>
          <c:tx>
            <c:v>Прогноз</c:v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Лист1!$H$4:$H$23</c:f>
              <c:numCache>
                <c:formatCode>General</c:formatCode>
                <c:ptCount val="20"/>
                <c:pt idx="16" formatCode="0.00">
                  <c:v>116.99307</c:v>
                </c:pt>
                <c:pt idx="17" formatCode="0.00">
                  <c:v>118.6313</c:v>
                </c:pt>
                <c:pt idx="18" formatCode="0.00">
                  <c:v>120.26899999999999</c:v>
                </c:pt>
                <c:pt idx="19" formatCode="0.00">
                  <c:v>121.9067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2304"/>
        <c:axId val="36963840"/>
      </c:lineChart>
      <c:catAx>
        <c:axId val="3696230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36963840"/>
        <c:crosses val="autoZero"/>
        <c:auto val="1"/>
        <c:lblAlgn val="ctr"/>
        <c:lblOffset val="100"/>
        <c:noMultiLvlLbl val="0"/>
      </c:catAx>
      <c:valAx>
        <c:axId val="3696384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36962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253236743872179"/>
          <c:y val="0.88272894999290719"/>
          <c:w val="0.85200004710660104"/>
          <c:h val="9.52512413323092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4502</xdr:colOff>
      <xdr:row>0</xdr:row>
      <xdr:rowOff>39140</xdr:rowOff>
    </xdr:from>
    <xdr:to>
      <xdr:col>19</xdr:col>
      <xdr:colOff>361950</xdr:colOff>
      <xdr:row>23</xdr:row>
      <xdr:rowOff>22515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S29" sqref="S29"/>
    </sheetView>
  </sheetViews>
  <sheetFormatPr defaultRowHeight="15" x14ac:dyDescent="0.25"/>
  <cols>
    <col min="1" max="1" width="3.7109375" customWidth="1"/>
    <col min="4" max="4" width="16.28515625" customWidth="1"/>
    <col min="5" max="5" width="14.5703125" customWidth="1"/>
    <col min="6" max="6" width="13.7109375" customWidth="1"/>
  </cols>
  <sheetData>
    <row r="2" spans="1:7" ht="24.95" customHeight="1" x14ac:dyDescent="0.25">
      <c r="B2" s="17" t="s">
        <v>0</v>
      </c>
      <c r="C2" s="17" t="s">
        <v>1</v>
      </c>
      <c r="D2" s="17" t="s">
        <v>3</v>
      </c>
      <c r="E2" s="17" t="s">
        <v>27</v>
      </c>
      <c r="F2" s="17" t="s">
        <v>2</v>
      </c>
      <c r="G2" s="11" t="s">
        <v>25</v>
      </c>
    </row>
    <row r="3" spans="1:7" ht="25.5" customHeight="1" x14ac:dyDescent="0.25">
      <c r="B3" s="18"/>
      <c r="C3" s="19"/>
      <c r="D3" s="19"/>
      <c r="E3" s="18"/>
      <c r="F3" s="19"/>
      <c r="G3" s="12"/>
    </row>
    <row r="4" spans="1:7" x14ac:dyDescent="0.25">
      <c r="A4">
        <v>1</v>
      </c>
      <c r="B4" s="1" t="s">
        <v>4</v>
      </c>
      <c r="C4" s="6">
        <v>64</v>
      </c>
      <c r="D4" s="1"/>
      <c r="E4" s="1"/>
      <c r="F4" s="1"/>
      <c r="G4" s="1"/>
    </row>
    <row r="5" spans="1:7" x14ac:dyDescent="0.25">
      <c r="A5">
        <v>2</v>
      </c>
      <c r="B5" s="1" t="s">
        <v>5</v>
      </c>
      <c r="C5" s="6">
        <v>75</v>
      </c>
      <c r="D5" s="3">
        <f>AVERAGE(C4:C7)</f>
        <v>94</v>
      </c>
      <c r="E5" s="1"/>
      <c r="F5" s="1"/>
      <c r="G5" s="1"/>
    </row>
    <row r="6" spans="1:7" x14ac:dyDescent="0.25">
      <c r="A6">
        <v>3</v>
      </c>
      <c r="B6" s="1" t="s">
        <v>6</v>
      </c>
      <c r="C6" s="6">
        <v>80</v>
      </c>
      <c r="D6" s="3">
        <f t="shared" ref="D6:D17" si="0">AVERAGE(C5:C8)</f>
        <v>95</v>
      </c>
      <c r="E6" s="5">
        <f>SUM(D5:D6)</f>
        <v>189</v>
      </c>
      <c r="F6" s="5">
        <f>E6/2</f>
        <v>94.5</v>
      </c>
      <c r="G6" s="1"/>
    </row>
    <row r="7" spans="1:7" x14ac:dyDescent="0.25">
      <c r="A7">
        <v>4</v>
      </c>
      <c r="B7" s="2" t="s">
        <v>7</v>
      </c>
      <c r="C7" s="6">
        <v>157</v>
      </c>
      <c r="D7" s="3">
        <f t="shared" si="0"/>
        <v>96.25</v>
      </c>
      <c r="E7" s="5">
        <f t="shared" ref="E7:E16" si="1">SUM(D6:D7)</f>
        <v>191.25</v>
      </c>
      <c r="F7" s="5">
        <f>E7/2</f>
        <v>95.625</v>
      </c>
      <c r="G7" s="1"/>
    </row>
    <row r="8" spans="1:7" x14ac:dyDescent="0.25">
      <c r="A8">
        <v>5</v>
      </c>
      <c r="B8" s="1" t="s">
        <v>8</v>
      </c>
      <c r="C8" s="6">
        <v>68</v>
      </c>
      <c r="D8" s="3">
        <f t="shared" si="0"/>
        <v>97.75</v>
      </c>
      <c r="E8" s="5">
        <f t="shared" si="1"/>
        <v>194</v>
      </c>
      <c r="F8" s="5">
        <f>E8/2</f>
        <v>97</v>
      </c>
      <c r="G8" s="1"/>
    </row>
    <row r="9" spans="1:7" x14ac:dyDescent="0.25">
      <c r="A9">
        <v>6</v>
      </c>
      <c r="B9" s="1" t="s">
        <v>9</v>
      </c>
      <c r="C9" s="6">
        <v>80</v>
      </c>
      <c r="D9" s="3">
        <f t="shared" si="0"/>
        <v>101</v>
      </c>
      <c r="E9" s="5">
        <f t="shared" si="1"/>
        <v>198.75</v>
      </c>
      <c r="F9" s="5">
        <f t="shared" ref="F9:F17" si="2">E9/2</f>
        <v>99.375</v>
      </c>
      <c r="G9" s="1"/>
    </row>
    <row r="10" spans="1:7" x14ac:dyDescent="0.25">
      <c r="A10">
        <v>7</v>
      </c>
      <c r="B10" s="1" t="s">
        <v>10</v>
      </c>
      <c r="C10" s="6">
        <v>86</v>
      </c>
      <c r="D10" s="3">
        <f t="shared" si="0"/>
        <v>101.25</v>
      </c>
      <c r="E10" s="5">
        <f t="shared" si="1"/>
        <v>202.25</v>
      </c>
      <c r="F10" s="5">
        <f t="shared" si="2"/>
        <v>101.125</v>
      </c>
      <c r="G10" s="1"/>
    </row>
    <row r="11" spans="1:7" x14ac:dyDescent="0.25">
      <c r="A11">
        <v>8</v>
      </c>
      <c r="B11" s="2" t="s">
        <v>11</v>
      </c>
      <c r="C11" s="6">
        <v>170</v>
      </c>
      <c r="D11" s="3">
        <f t="shared" si="0"/>
        <v>102</v>
      </c>
      <c r="E11" s="5">
        <f t="shared" si="1"/>
        <v>203.25</v>
      </c>
      <c r="F11" s="5">
        <f t="shared" si="2"/>
        <v>101.625</v>
      </c>
      <c r="G11" s="1"/>
    </row>
    <row r="12" spans="1:7" x14ac:dyDescent="0.25">
      <c r="A12">
        <v>9</v>
      </c>
      <c r="B12" s="1" t="s">
        <v>12</v>
      </c>
      <c r="C12" s="6">
        <v>69</v>
      </c>
      <c r="D12" s="3">
        <f t="shared" si="0"/>
        <v>103.25</v>
      </c>
      <c r="E12" s="5">
        <f t="shared" si="1"/>
        <v>205.25</v>
      </c>
      <c r="F12" s="5">
        <f t="shared" si="2"/>
        <v>102.625</v>
      </c>
      <c r="G12" s="1"/>
    </row>
    <row r="13" spans="1:7" x14ac:dyDescent="0.25">
      <c r="A13">
        <v>10</v>
      </c>
      <c r="B13" s="1" t="s">
        <v>13</v>
      </c>
      <c r="C13" s="6">
        <v>83</v>
      </c>
      <c r="D13" s="3">
        <f t="shared" si="0"/>
        <v>107.75</v>
      </c>
      <c r="E13" s="5">
        <f t="shared" si="1"/>
        <v>211</v>
      </c>
      <c r="F13" s="5">
        <f t="shared" si="2"/>
        <v>105.5</v>
      </c>
      <c r="G13" s="1"/>
    </row>
    <row r="14" spans="1:7" x14ac:dyDescent="0.25">
      <c r="A14">
        <v>11</v>
      </c>
      <c r="B14" s="1" t="s">
        <v>14</v>
      </c>
      <c r="C14" s="6">
        <v>91</v>
      </c>
      <c r="D14" s="3">
        <f t="shared" si="0"/>
        <v>108.5</v>
      </c>
      <c r="E14" s="5">
        <f t="shared" si="1"/>
        <v>216.25</v>
      </c>
      <c r="F14" s="5">
        <f t="shared" si="2"/>
        <v>108.125</v>
      </c>
      <c r="G14" s="1"/>
    </row>
    <row r="15" spans="1:7" x14ac:dyDescent="0.25">
      <c r="A15">
        <v>12</v>
      </c>
      <c r="B15" s="2" t="s">
        <v>15</v>
      </c>
      <c r="C15" s="6">
        <v>188</v>
      </c>
      <c r="D15" s="3">
        <f t="shared" si="0"/>
        <v>109.25</v>
      </c>
      <c r="E15" s="5">
        <f t="shared" si="1"/>
        <v>217.75</v>
      </c>
      <c r="F15" s="5">
        <f t="shared" si="2"/>
        <v>108.875</v>
      </c>
      <c r="G15" s="1"/>
    </row>
    <row r="16" spans="1:7" x14ac:dyDescent="0.25">
      <c r="A16">
        <v>13</v>
      </c>
      <c r="B16" s="1" t="s">
        <v>16</v>
      </c>
      <c r="C16" s="6">
        <v>72</v>
      </c>
      <c r="D16" s="3">
        <f t="shared" si="0"/>
        <v>110.75</v>
      </c>
      <c r="E16" s="5">
        <f t="shared" si="1"/>
        <v>220</v>
      </c>
      <c r="F16" s="5">
        <f t="shared" si="2"/>
        <v>110</v>
      </c>
      <c r="G16" s="1"/>
    </row>
    <row r="17" spans="1:8" x14ac:dyDescent="0.25">
      <c r="A17">
        <v>14</v>
      </c>
      <c r="B17" s="1" t="s">
        <v>17</v>
      </c>
      <c r="C17" s="6">
        <v>86</v>
      </c>
      <c r="D17" s="3">
        <f t="shared" si="0"/>
        <v>114.25</v>
      </c>
      <c r="E17" s="5">
        <f>SUM(D16:D17)</f>
        <v>225</v>
      </c>
      <c r="F17" s="5">
        <f t="shared" si="2"/>
        <v>112.5</v>
      </c>
      <c r="G17" s="4">
        <f>89.91126*EXP(0.01589*A17)</f>
        <v>112.31227755056993</v>
      </c>
    </row>
    <row r="18" spans="1:8" x14ac:dyDescent="0.25">
      <c r="A18">
        <v>15</v>
      </c>
      <c r="B18" s="1" t="s">
        <v>18</v>
      </c>
      <c r="C18" s="6">
        <v>97</v>
      </c>
      <c r="D18" s="3"/>
      <c r="E18" s="3"/>
      <c r="F18" s="1"/>
      <c r="G18" s="4">
        <f>89.91126*EXP(0.01589*A18)</f>
        <v>114.11117402288464</v>
      </c>
    </row>
    <row r="19" spans="1:8" x14ac:dyDescent="0.25">
      <c r="A19">
        <v>16</v>
      </c>
      <c r="B19" s="2" t="s">
        <v>19</v>
      </c>
      <c r="C19" s="6">
        <v>202</v>
      </c>
      <c r="D19" s="1"/>
      <c r="E19" s="1"/>
      <c r="F19" s="1"/>
      <c r="G19" s="4">
        <f>89.91126*EXP(0.01589*A19)</f>
        <v>115.93888327140408</v>
      </c>
    </row>
    <row r="20" spans="1:8" x14ac:dyDescent="0.25">
      <c r="A20">
        <v>17</v>
      </c>
      <c r="B20" s="1" t="s">
        <v>20</v>
      </c>
      <c r="C20" s="1"/>
      <c r="D20" s="1"/>
      <c r="E20" s="1"/>
      <c r="F20" s="1"/>
      <c r="G20" s="4">
        <f t="shared" ref="G20:G23" si="3">89.91126*EXP(0.01589*A20)</f>
        <v>117.79586678798469</v>
      </c>
      <c r="H20" s="10">
        <f>1.63767*A20+89.15268</f>
        <v>116.99307</v>
      </c>
    </row>
    <row r="21" spans="1:8" x14ac:dyDescent="0.25">
      <c r="A21">
        <v>18</v>
      </c>
      <c r="B21" s="1" t="s">
        <v>21</v>
      </c>
      <c r="C21" s="1"/>
      <c r="D21" s="1"/>
      <c r="E21" s="1"/>
      <c r="F21" s="1"/>
      <c r="G21" s="4">
        <f t="shared" si="3"/>
        <v>119.68259345615994</v>
      </c>
      <c r="H21" s="10">
        <f>1.6377*A21+89.1527</f>
        <v>118.6313</v>
      </c>
    </row>
    <row r="22" spans="1:8" x14ac:dyDescent="0.25">
      <c r="A22">
        <v>19</v>
      </c>
      <c r="B22" s="1" t="s">
        <v>22</v>
      </c>
      <c r="C22" s="1"/>
      <c r="D22" s="1"/>
      <c r="E22" s="1"/>
      <c r="F22" s="1"/>
      <c r="G22" s="4">
        <f t="shared" si="3"/>
        <v>121.59953966953205</v>
      </c>
      <c r="H22" s="10">
        <f t="shared" ref="H22:H23" si="4">1.6377*A22+89.1527</f>
        <v>120.26899999999999</v>
      </c>
    </row>
    <row r="23" spans="1:8" x14ac:dyDescent="0.25">
      <c r="A23">
        <v>20</v>
      </c>
      <c r="B23" s="2" t="s">
        <v>23</v>
      </c>
      <c r="C23" s="1"/>
      <c r="D23" s="1"/>
      <c r="E23" s="1"/>
      <c r="F23" s="1"/>
      <c r="G23" s="4">
        <f t="shared" si="3"/>
        <v>123.54718945206024</v>
      </c>
      <c r="H23" s="10">
        <f t="shared" si="4"/>
        <v>121.9067</v>
      </c>
    </row>
    <row r="24" spans="1:8" x14ac:dyDescent="0.25">
      <c r="F24" s="20" t="s">
        <v>26</v>
      </c>
    </row>
    <row r="25" spans="1:8" x14ac:dyDescent="0.25">
      <c r="F25" s="21"/>
    </row>
    <row r="26" spans="1:8" ht="23.65" customHeight="1" x14ac:dyDescent="0.25">
      <c r="C26" s="13" t="s">
        <v>24</v>
      </c>
      <c r="D26" s="14"/>
      <c r="E26" s="8"/>
    </row>
    <row r="27" spans="1:8" ht="24.2" customHeight="1" x14ac:dyDescent="0.25">
      <c r="C27" s="15"/>
      <c r="D27" s="16"/>
      <c r="E27" s="8"/>
    </row>
    <row r="28" spans="1:8" x14ac:dyDescent="0.25">
      <c r="C28" s="1" t="s">
        <v>20</v>
      </c>
      <c r="D28" s="1">
        <v>117</v>
      </c>
      <c r="E28" s="9"/>
    </row>
    <row r="29" spans="1:8" x14ac:dyDescent="0.25">
      <c r="C29" s="1" t="s">
        <v>21</v>
      </c>
      <c r="D29" s="1">
        <v>118.5</v>
      </c>
      <c r="E29" s="9"/>
    </row>
    <row r="30" spans="1:8" x14ac:dyDescent="0.25">
      <c r="C30" s="1" t="s">
        <v>22</v>
      </c>
      <c r="D30" s="1">
        <v>120</v>
      </c>
      <c r="E30" s="9"/>
      <c r="G30" s="7"/>
    </row>
    <row r="31" spans="1:8" x14ac:dyDescent="0.25">
      <c r="C31" s="1" t="s">
        <v>23</v>
      </c>
      <c r="D31" s="1">
        <v>121.5</v>
      </c>
      <c r="E31" s="9"/>
      <c r="G31" s="7"/>
    </row>
  </sheetData>
  <mergeCells count="8">
    <mergeCell ref="G2:G3"/>
    <mergeCell ref="C26:D27"/>
    <mergeCell ref="B2:B3"/>
    <mergeCell ref="C2:C3"/>
    <mergeCell ref="D2:D3"/>
    <mergeCell ref="F2:F3"/>
    <mergeCell ref="E2:E3"/>
    <mergeCell ref="F24:F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Журов</dc:creator>
  <cp:lastModifiedBy>Elena</cp:lastModifiedBy>
  <dcterms:created xsi:type="dcterms:W3CDTF">2015-11-04T13:03:48Z</dcterms:created>
  <dcterms:modified xsi:type="dcterms:W3CDTF">2015-11-05T05:23:01Z</dcterms:modified>
</cp:coreProperties>
</file>