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120" yWindow="15" windowWidth="19035" windowHeight="11655"/>
  </bookViews>
  <sheets>
    <sheet name="Комплектации" sheetId="3" r:id="rId1"/>
    <sheet name="Общие комплектации" sheetId="5" r:id="rId2"/>
  </sheets>
  <externalReferences>
    <externalReference r:id="rId3"/>
    <externalReference r:id="rId4"/>
  </externalReferences>
  <definedNames>
    <definedName name="_xlnm._FilterDatabase" localSheetId="1" hidden="1">'Общие комплектации'!$A$1:$A$252</definedName>
    <definedName name="_xlnm.Print_Area" localSheetId="1">'Общие комплектации'!$B$1:$H$252</definedName>
  </definedNames>
  <calcPr calcId="125725"/>
  <pivotCaches>
    <pivotCache cacheId="30" r:id="rId5"/>
    <pivotCache cacheId="31" r:id="rId6"/>
  </pivotCaches>
</workbook>
</file>

<file path=xl/calcChain.xml><?xml version="1.0" encoding="utf-8"?>
<calcChain xmlns="http://schemas.openxmlformats.org/spreadsheetml/2006/main">
  <c r="I222" i="3"/>
  <c r="H222"/>
  <c r="G222"/>
  <c r="F222"/>
  <c r="E222"/>
  <c r="C222"/>
  <c r="B222"/>
  <c r="I221"/>
  <c r="H221"/>
  <c r="G221"/>
  <c r="F221"/>
  <c r="E221"/>
  <c r="C221"/>
  <c r="B221"/>
  <c r="I220"/>
  <c r="H220"/>
  <c r="G220"/>
  <c r="F220"/>
  <c r="E220"/>
  <c r="C220"/>
  <c r="B220"/>
  <c r="I219"/>
  <c r="H219"/>
  <c r="G219"/>
  <c r="F219"/>
  <c r="E219"/>
  <c r="C219"/>
  <c r="B219"/>
  <c r="I218"/>
  <c r="H218"/>
  <c r="G218"/>
  <c r="F218"/>
  <c r="E218"/>
  <c r="C218"/>
  <c r="B218"/>
  <c r="I217"/>
  <c r="H217"/>
  <c r="G217"/>
  <c r="F217"/>
  <c r="E217"/>
  <c r="C217"/>
  <c r="B217"/>
  <c r="I216"/>
  <c r="H216"/>
  <c r="G216"/>
  <c r="F216"/>
  <c r="E216"/>
  <c r="C216"/>
  <c r="B216"/>
  <c r="I215"/>
  <c r="H215"/>
  <c r="G215"/>
  <c r="F215"/>
  <c r="E215"/>
  <c r="C215"/>
  <c r="B215"/>
  <c r="I214"/>
  <c r="H214"/>
  <c r="G214"/>
  <c r="F214"/>
  <c r="E214"/>
  <c r="C214"/>
  <c r="B214"/>
  <c r="I213"/>
  <c r="H213"/>
  <c r="G213"/>
  <c r="F213"/>
  <c r="E213"/>
  <c r="C213"/>
  <c r="B213"/>
  <c r="I212"/>
  <c r="H212"/>
  <c r="G212"/>
  <c r="F212"/>
  <c r="E212"/>
  <c r="C212"/>
  <c r="B212"/>
  <c r="I211"/>
  <c r="H211"/>
  <c r="G211"/>
  <c r="F211"/>
  <c r="E211"/>
  <c r="C211"/>
  <c r="B211"/>
  <c r="I210"/>
  <c r="H210"/>
  <c r="G210"/>
  <c r="F210"/>
  <c r="E210"/>
  <c r="C210"/>
  <c r="B210"/>
  <c r="I209"/>
  <c r="H209"/>
  <c r="G209"/>
  <c r="F209"/>
  <c r="E209"/>
  <c r="C209"/>
  <c r="B209"/>
  <c r="I208"/>
  <c r="H208"/>
  <c r="G208"/>
  <c r="F208"/>
  <c r="E208"/>
  <c r="C208"/>
  <c r="B208"/>
  <c r="I207"/>
  <c r="H207"/>
  <c r="G207"/>
  <c r="F207"/>
  <c r="E207"/>
  <c r="C207"/>
  <c r="B207"/>
  <c r="I206"/>
  <c r="H206"/>
  <c r="G206"/>
  <c r="F206"/>
  <c r="E206"/>
  <c r="C206"/>
  <c r="B206"/>
  <c r="H34"/>
  <c r="G34"/>
  <c r="F34"/>
  <c r="E34"/>
  <c r="D34"/>
  <c r="C34"/>
  <c r="B34"/>
  <c r="H33"/>
  <c r="G33"/>
  <c r="F33"/>
  <c r="E33"/>
  <c r="D33"/>
  <c r="C33"/>
  <c r="B33"/>
  <c r="H32"/>
  <c r="G32"/>
  <c r="F32"/>
  <c r="E32"/>
  <c r="D32"/>
  <c r="C32"/>
  <c r="B32"/>
  <c r="H31"/>
  <c r="G31"/>
  <c r="F31"/>
  <c r="E31"/>
  <c r="D31"/>
  <c r="C31"/>
  <c r="B31"/>
  <c r="H30"/>
  <c r="G30"/>
  <c r="F30"/>
  <c r="E30"/>
  <c r="D30"/>
  <c r="C30"/>
  <c r="B30"/>
  <c r="H29"/>
  <c r="G29"/>
  <c r="F29"/>
  <c r="E29"/>
  <c r="D29"/>
  <c r="C29"/>
  <c r="B29"/>
  <c r="H28"/>
  <c r="G28"/>
  <c r="F28"/>
  <c r="E28"/>
  <c r="D28"/>
  <c r="C28"/>
  <c r="B28"/>
  <c r="H27"/>
  <c r="G27"/>
  <c r="F27"/>
  <c r="E27"/>
  <c r="D27"/>
  <c r="C27"/>
  <c r="B27"/>
  <c r="H26"/>
  <c r="G26"/>
  <c r="F26"/>
  <c r="E26"/>
  <c r="D26"/>
  <c r="C26"/>
  <c r="B26"/>
  <c r="H25"/>
  <c r="G25"/>
  <c r="F25"/>
  <c r="E25"/>
  <c r="D25"/>
  <c r="C25"/>
  <c r="B25"/>
  <c r="H24"/>
  <c r="G24"/>
  <c r="F24"/>
  <c r="E24"/>
  <c r="D24"/>
  <c r="C24"/>
  <c r="B24"/>
  <c r="H23"/>
  <c r="G23"/>
  <c r="F23"/>
  <c r="E23"/>
  <c r="D23"/>
  <c r="C23"/>
  <c r="B23"/>
  <c r="H22"/>
  <c r="G22"/>
  <c r="F22"/>
  <c r="E22"/>
  <c r="D22"/>
  <c r="C22"/>
  <c r="B22"/>
  <c r="H21"/>
  <c r="G21"/>
  <c r="F21"/>
  <c r="E21"/>
  <c r="D21"/>
  <c r="C21"/>
  <c r="B21"/>
  <c r="H20"/>
  <c r="G20"/>
  <c r="F20"/>
  <c r="E20"/>
  <c r="D20"/>
  <c r="C20"/>
  <c r="B20"/>
  <c r="H19"/>
  <c r="G19"/>
  <c r="F19"/>
  <c r="E19"/>
  <c r="D19"/>
  <c r="C19"/>
  <c r="B19"/>
  <c r="H18"/>
  <c r="G18"/>
  <c r="F18"/>
  <c r="E18"/>
  <c r="D18"/>
  <c r="C18"/>
  <c r="B18"/>
  <c r="H17"/>
  <c r="G17"/>
  <c r="F17"/>
  <c r="E17"/>
  <c r="D17"/>
  <c r="C17"/>
  <c r="B17"/>
  <c r="H16"/>
  <c r="G16"/>
  <c r="F16"/>
  <c r="E16"/>
  <c r="D16"/>
  <c r="C16"/>
  <c r="B16"/>
  <c r="H15"/>
  <c r="G15"/>
  <c r="F15"/>
  <c r="E15"/>
  <c r="D15"/>
  <c r="C15"/>
  <c r="B15"/>
  <c r="H14"/>
  <c r="G14"/>
  <c r="F14"/>
  <c r="E14"/>
  <c r="D14"/>
  <c r="C14"/>
  <c r="B14"/>
  <c r="H13"/>
  <c r="G13"/>
  <c r="F13"/>
  <c r="E13"/>
  <c r="D13"/>
  <c r="C13"/>
  <c r="B13"/>
  <c r="H12"/>
  <c r="G12"/>
  <c r="F12"/>
  <c r="E12"/>
  <c r="D12"/>
  <c r="C12"/>
  <c r="B12"/>
  <c r="H11"/>
  <c r="G11"/>
  <c r="F11"/>
  <c r="E11"/>
  <c r="D11"/>
  <c r="C11"/>
  <c r="B11"/>
  <c r="H10"/>
  <c r="G10"/>
  <c r="F10"/>
  <c r="E10"/>
  <c r="D10"/>
  <c r="C10"/>
  <c r="B10"/>
  <c r="H9"/>
  <c r="G9"/>
  <c r="F9"/>
  <c r="E9"/>
  <c r="D9"/>
  <c r="C9"/>
  <c r="B9"/>
  <c r="H8"/>
  <c r="G8"/>
  <c r="F8"/>
  <c r="E8"/>
  <c r="D8"/>
  <c r="C8"/>
  <c r="B8"/>
  <c r="H7"/>
  <c r="G7"/>
  <c r="F7"/>
  <c r="E7"/>
  <c r="D7"/>
  <c r="C7"/>
  <c r="B7"/>
  <c r="H6"/>
  <c r="G6"/>
  <c r="F6"/>
  <c r="E6"/>
  <c r="D6"/>
  <c r="C6"/>
  <c r="B6"/>
  <c r="H5"/>
  <c r="G5"/>
  <c r="F5"/>
  <c r="E5"/>
  <c r="D5"/>
  <c r="C5"/>
  <c r="B5"/>
  <c r="H4"/>
  <c r="G4"/>
  <c r="F4"/>
  <c r="E4"/>
  <c r="D4"/>
  <c r="C4"/>
  <c r="B4"/>
  <c r="I233"/>
  <c r="H233"/>
  <c r="G233"/>
  <c r="F233"/>
  <c r="E233"/>
  <c r="C233"/>
  <c r="B233"/>
  <c r="I232"/>
  <c r="H232"/>
  <c r="G232"/>
  <c r="F232"/>
  <c r="E232"/>
  <c r="C232"/>
  <c r="B232"/>
  <c r="I231"/>
  <c r="H231"/>
  <c r="G231"/>
  <c r="F231"/>
  <c r="E231"/>
  <c r="C231"/>
  <c r="B231"/>
  <c r="I230"/>
  <c r="H230"/>
  <c r="G230"/>
  <c r="F230"/>
  <c r="E230"/>
  <c r="C230"/>
  <c r="B230"/>
  <c r="I229"/>
  <c r="H229"/>
  <c r="G229"/>
  <c r="F229"/>
  <c r="E229"/>
  <c r="C229"/>
  <c r="B229"/>
  <c r="I228"/>
  <c r="H228"/>
  <c r="G228"/>
  <c r="F228"/>
  <c r="E228"/>
  <c r="C228"/>
  <c r="B228"/>
  <c r="I227"/>
  <c r="H227"/>
  <c r="G227"/>
  <c r="F227"/>
  <c r="E227"/>
  <c r="C227"/>
  <c r="B227"/>
  <c r="I226"/>
  <c r="H226"/>
  <c r="G226"/>
  <c r="F226"/>
  <c r="E226"/>
  <c r="C226"/>
  <c r="B226"/>
  <c r="I225"/>
  <c r="H225"/>
  <c r="G225"/>
  <c r="F225"/>
  <c r="E225"/>
  <c r="C225"/>
  <c r="B225"/>
  <c r="I224"/>
  <c r="H224"/>
  <c r="G224"/>
  <c r="F224"/>
  <c r="E224"/>
  <c r="C224"/>
  <c r="B224"/>
  <c r="H69"/>
  <c r="G69"/>
  <c r="F69"/>
  <c r="E69"/>
  <c r="D69"/>
  <c r="C69"/>
  <c r="B69"/>
  <c r="H68"/>
  <c r="G68"/>
  <c r="F68"/>
  <c r="E68"/>
  <c r="D68"/>
  <c r="C68"/>
  <c r="B68"/>
  <c r="H67"/>
  <c r="G67"/>
  <c r="F67"/>
  <c r="E67"/>
  <c r="D67"/>
  <c r="C67"/>
  <c r="B67"/>
  <c r="H66"/>
  <c r="G66"/>
  <c r="F66"/>
  <c r="E66"/>
  <c r="D66"/>
  <c r="C66"/>
  <c r="B66"/>
  <c r="H65"/>
  <c r="G65"/>
  <c r="F65"/>
  <c r="E65"/>
  <c r="D65"/>
  <c r="C65"/>
  <c r="B65"/>
  <c r="H64"/>
  <c r="G64"/>
  <c r="F64"/>
  <c r="E64"/>
  <c r="D64"/>
  <c r="C64"/>
  <c r="B64"/>
  <c r="H63"/>
  <c r="G63"/>
  <c r="F63"/>
  <c r="E63"/>
  <c r="D63"/>
  <c r="C63"/>
  <c r="B63"/>
  <c r="H62"/>
  <c r="G62"/>
  <c r="F62"/>
  <c r="E62"/>
  <c r="D62"/>
  <c r="C62"/>
  <c r="B62"/>
  <c r="H61"/>
  <c r="G61"/>
  <c r="F61"/>
  <c r="E61"/>
  <c r="D61"/>
  <c r="C61"/>
  <c r="B61"/>
  <c r="H60"/>
  <c r="G60"/>
  <c r="F60"/>
  <c r="E60"/>
  <c r="D60"/>
  <c r="C60"/>
  <c r="B60"/>
  <c r="H59"/>
  <c r="G59"/>
  <c r="F59"/>
  <c r="E59"/>
  <c r="D59"/>
  <c r="C59"/>
  <c r="B59"/>
  <c r="H58"/>
  <c r="G58"/>
  <c r="F58"/>
  <c r="E58"/>
  <c r="D58"/>
  <c r="C58"/>
  <c r="B58"/>
  <c r="H57"/>
  <c r="G57"/>
  <c r="F57"/>
  <c r="E57"/>
  <c r="D57"/>
  <c r="C57"/>
  <c r="B57"/>
  <c r="H56"/>
  <c r="G56"/>
  <c r="F56"/>
  <c r="E56"/>
  <c r="D56"/>
  <c r="C56"/>
  <c r="B56"/>
  <c r="H55"/>
  <c r="G55"/>
  <c r="F55"/>
  <c r="E55"/>
  <c r="D55"/>
  <c r="C55"/>
  <c r="B55"/>
  <c r="H54"/>
  <c r="G54"/>
  <c r="F54"/>
  <c r="E54"/>
  <c r="D54"/>
  <c r="C54"/>
  <c r="B54"/>
  <c r="H53"/>
  <c r="G53"/>
  <c r="F53"/>
  <c r="E53"/>
  <c r="D53"/>
  <c r="C53"/>
  <c r="B53"/>
  <c r="H52"/>
  <c r="G52"/>
  <c r="F52"/>
  <c r="E52"/>
  <c r="D52"/>
  <c r="C52"/>
  <c r="B52"/>
  <c r="H51"/>
  <c r="G51"/>
  <c r="F51"/>
  <c r="E51"/>
  <c r="D51"/>
  <c r="C51"/>
  <c r="B51"/>
  <c r="H50"/>
  <c r="G50"/>
  <c r="F50"/>
  <c r="E50"/>
  <c r="D50"/>
  <c r="C50"/>
  <c r="B50"/>
  <c r="H49"/>
  <c r="G49"/>
  <c r="F49"/>
  <c r="E49"/>
  <c r="D49"/>
  <c r="C49"/>
  <c r="B49"/>
  <c r="H48"/>
  <c r="G48"/>
  <c r="F48"/>
  <c r="E48"/>
  <c r="D48"/>
  <c r="C48"/>
  <c r="B48"/>
  <c r="H47"/>
  <c r="G47"/>
  <c r="F47"/>
  <c r="E47"/>
  <c r="D47"/>
  <c r="C47"/>
  <c r="B47"/>
  <c r="H46"/>
  <c r="G46"/>
  <c r="F46"/>
  <c r="E46"/>
  <c r="D46"/>
  <c r="C46"/>
  <c r="B46"/>
  <c r="H45"/>
  <c r="G45"/>
  <c r="F45"/>
  <c r="E45"/>
  <c r="D45"/>
  <c r="C45"/>
  <c r="B45"/>
  <c r="H44"/>
  <c r="G44"/>
  <c r="F44"/>
  <c r="E44"/>
  <c r="D44"/>
  <c r="C44"/>
  <c r="B44"/>
  <c r="H43"/>
  <c r="G43"/>
  <c r="F43"/>
  <c r="E43"/>
  <c r="D43"/>
  <c r="C43"/>
  <c r="B43"/>
  <c r="H42"/>
  <c r="G42"/>
  <c r="F42"/>
  <c r="E42"/>
  <c r="D42"/>
  <c r="C42"/>
  <c r="B42"/>
  <c r="H41"/>
  <c r="G41"/>
  <c r="F41"/>
  <c r="E41"/>
  <c r="D41"/>
  <c r="C41"/>
  <c r="B41"/>
  <c r="H40"/>
  <c r="G40"/>
  <c r="F40"/>
  <c r="E40"/>
  <c r="D40"/>
  <c r="C40"/>
  <c r="B40"/>
  <c r="H39"/>
  <c r="G39"/>
  <c r="F39"/>
  <c r="E39"/>
  <c r="D39"/>
  <c r="C39"/>
  <c r="B39"/>
  <c r="H38"/>
  <c r="G38"/>
  <c r="F38"/>
  <c r="E38"/>
  <c r="D38"/>
  <c r="C38"/>
  <c r="B38"/>
  <c r="H37"/>
  <c r="G37"/>
  <c r="F37"/>
  <c r="E37"/>
  <c r="D37"/>
  <c r="C37"/>
  <c r="B37"/>
  <c r="H36"/>
  <c r="G36"/>
  <c r="F36"/>
  <c r="E36"/>
  <c r="D36"/>
  <c r="C36"/>
  <c r="B36"/>
  <c r="G3" i="5"/>
  <c r="G4"/>
  <c r="G5"/>
  <c r="G6"/>
  <c r="G7"/>
  <c r="G2"/>
  <c r="F6"/>
  <c r="A6" s="1"/>
  <c r="F7"/>
  <c r="A7" s="1"/>
  <c r="E123"/>
  <c r="F123"/>
  <c r="G123"/>
  <c r="E124"/>
  <c r="F124"/>
  <c r="G124"/>
  <c r="E125"/>
  <c r="F125"/>
  <c r="G125"/>
  <c r="E126"/>
  <c r="F126"/>
  <c r="G126"/>
  <c r="E127"/>
  <c r="F127"/>
  <c r="G127"/>
  <c r="E128"/>
  <c r="F128"/>
  <c r="G128"/>
  <c r="E129"/>
  <c r="F129"/>
  <c r="G129"/>
  <c r="E130"/>
  <c r="F130"/>
  <c r="G130"/>
  <c r="E131"/>
  <c r="F131"/>
  <c r="G131"/>
  <c r="E132"/>
  <c r="F132"/>
  <c r="G132"/>
  <c r="E133"/>
  <c r="F133"/>
  <c r="G133"/>
  <c r="E134"/>
  <c r="F134"/>
  <c r="G134"/>
  <c r="E135"/>
  <c r="F135"/>
  <c r="G135"/>
  <c r="E136"/>
  <c r="F136"/>
  <c r="G136"/>
  <c r="E137"/>
  <c r="F137"/>
  <c r="G137"/>
  <c r="E138"/>
  <c r="F138"/>
  <c r="G138"/>
  <c r="E139"/>
  <c r="F139"/>
  <c r="G139"/>
  <c r="E140"/>
  <c r="F140"/>
  <c r="G140"/>
  <c r="E141"/>
  <c r="F141"/>
  <c r="G141"/>
  <c r="E142"/>
  <c r="F142"/>
  <c r="G142"/>
  <c r="E143"/>
  <c r="F143"/>
  <c r="G143"/>
  <c r="E144"/>
  <c r="F144"/>
  <c r="G144"/>
  <c r="E145"/>
  <c r="F145"/>
  <c r="G145"/>
  <c r="E146"/>
  <c r="F146"/>
  <c r="G146"/>
  <c r="E147"/>
  <c r="F147"/>
  <c r="G147"/>
  <c r="E148"/>
  <c r="F148"/>
  <c r="G148"/>
  <c r="E149"/>
  <c r="F149"/>
  <c r="G149"/>
  <c r="E150"/>
  <c r="F150"/>
  <c r="G150"/>
  <c r="E151"/>
  <c r="F151"/>
  <c r="G151"/>
  <c r="E152"/>
  <c r="F152"/>
  <c r="G152"/>
  <c r="E153"/>
  <c r="F153"/>
  <c r="G153"/>
  <c r="E154"/>
  <c r="F154"/>
  <c r="G154"/>
  <c r="E155"/>
  <c r="F155"/>
  <c r="G155"/>
  <c r="E156"/>
  <c r="F156"/>
  <c r="G156"/>
  <c r="E157"/>
  <c r="F157"/>
  <c r="G157"/>
  <c r="E158"/>
  <c r="F158"/>
  <c r="G158"/>
  <c r="E159"/>
  <c r="F159"/>
  <c r="G159"/>
  <c r="E160"/>
  <c r="F160"/>
  <c r="G160"/>
  <c r="E161"/>
  <c r="F161"/>
  <c r="G161"/>
  <c r="E162"/>
  <c r="F162"/>
  <c r="G162"/>
  <c r="E163"/>
  <c r="F163"/>
  <c r="G163"/>
  <c r="E164"/>
  <c r="F164"/>
  <c r="G164"/>
  <c r="E165"/>
  <c r="F165"/>
  <c r="G165"/>
  <c r="E166"/>
  <c r="F166"/>
  <c r="G166"/>
  <c r="E167"/>
  <c r="F167"/>
  <c r="G167"/>
  <c r="E168"/>
  <c r="F168"/>
  <c r="G168"/>
  <c r="E169"/>
  <c r="F169"/>
  <c r="G169"/>
  <c r="E170"/>
  <c r="F170"/>
  <c r="G170"/>
  <c r="E171"/>
  <c r="F171"/>
  <c r="G171"/>
  <c r="E172"/>
  <c r="F172"/>
  <c r="G172"/>
  <c r="E173"/>
  <c r="F173"/>
  <c r="G173"/>
  <c r="E174"/>
  <c r="F174"/>
  <c r="G174"/>
  <c r="E175"/>
  <c r="F175"/>
  <c r="G175"/>
  <c r="E176"/>
  <c r="F176"/>
  <c r="G176"/>
  <c r="E177"/>
  <c r="F177"/>
  <c r="G177"/>
  <c r="E178"/>
  <c r="F178"/>
  <c r="G178"/>
  <c r="E179"/>
  <c r="F179"/>
  <c r="G179"/>
  <c r="E180"/>
  <c r="F180"/>
  <c r="G180"/>
  <c r="E181"/>
  <c r="F181"/>
  <c r="G181"/>
  <c r="E182"/>
  <c r="F182"/>
  <c r="G182"/>
  <c r="E183"/>
  <c r="F183"/>
  <c r="G183"/>
  <c r="E184"/>
  <c r="F184"/>
  <c r="G184"/>
  <c r="E185"/>
  <c r="F185"/>
  <c r="G185"/>
  <c r="E186"/>
  <c r="F186"/>
  <c r="G186"/>
  <c r="E187"/>
  <c r="F187"/>
  <c r="G187"/>
  <c r="E188"/>
  <c r="F188"/>
  <c r="G188"/>
  <c r="E189"/>
  <c r="F189"/>
  <c r="G189"/>
  <c r="E190"/>
  <c r="F190"/>
  <c r="G190"/>
  <c r="E191"/>
  <c r="F191"/>
  <c r="G191"/>
  <c r="E192"/>
  <c r="F192"/>
  <c r="G192"/>
  <c r="E193"/>
  <c r="F193"/>
  <c r="G193"/>
  <c r="E194"/>
  <c r="F194"/>
  <c r="G194"/>
  <c r="E195"/>
  <c r="F195"/>
  <c r="G195"/>
  <c r="E196"/>
  <c r="F196"/>
  <c r="G196"/>
  <c r="E197"/>
  <c r="F197"/>
  <c r="G197"/>
  <c r="E198"/>
  <c r="F198"/>
  <c r="G198"/>
  <c r="E199"/>
  <c r="F199"/>
  <c r="G199"/>
  <c r="A199" s="1"/>
  <c r="C199" s="1"/>
  <c r="E200"/>
  <c r="F200"/>
  <c r="G200"/>
  <c r="A200" s="1"/>
  <c r="C200" s="1"/>
  <c r="E201"/>
  <c r="F201"/>
  <c r="G201"/>
  <c r="A201" s="1"/>
  <c r="C201" s="1"/>
  <c r="F3"/>
  <c r="A3" s="1"/>
  <c r="F4"/>
  <c r="A4" s="1"/>
  <c r="F5"/>
  <c r="A5" s="1"/>
  <c r="F2"/>
  <c r="A2" s="1"/>
  <c r="F1"/>
  <c r="A123"/>
  <c r="C123" s="1"/>
  <c r="A124"/>
  <c r="C124" s="1"/>
  <c r="A125"/>
  <c r="C125" s="1"/>
  <c r="A126"/>
  <c r="C126" s="1"/>
  <c r="A127"/>
  <c r="C127" s="1"/>
  <c r="A128"/>
  <c r="C128" s="1"/>
  <c r="A129"/>
  <c r="C129" s="1"/>
  <c r="A130"/>
  <c r="C130" s="1"/>
  <c r="A131"/>
  <c r="C131" s="1"/>
  <c r="A132"/>
  <c r="C132" s="1"/>
  <c r="A133"/>
  <c r="C133" s="1"/>
  <c r="A134"/>
  <c r="C134" s="1"/>
  <c r="A135"/>
  <c r="C135" s="1"/>
  <c r="A136"/>
  <c r="C136" s="1"/>
  <c r="A137"/>
  <c r="C137" s="1"/>
  <c r="A138"/>
  <c r="C138" s="1"/>
  <c r="A139"/>
  <c r="C139" s="1"/>
  <c r="A140"/>
  <c r="C140" s="1"/>
  <c r="A141"/>
  <c r="C141" s="1"/>
  <c r="A142"/>
  <c r="C142" s="1"/>
  <c r="A143"/>
  <c r="C143" s="1"/>
  <c r="A144"/>
  <c r="C144" s="1"/>
  <c r="A145"/>
  <c r="C145" s="1"/>
  <c r="A146"/>
  <c r="C146" s="1"/>
  <c r="A147"/>
  <c r="C147" s="1"/>
  <c r="A148"/>
  <c r="C148" s="1"/>
  <c r="A149"/>
  <c r="C149" s="1"/>
  <c r="A150"/>
  <c r="C150" s="1"/>
  <c r="A151"/>
  <c r="C151" s="1"/>
  <c r="A152"/>
  <c r="C152" s="1"/>
  <c r="A153"/>
  <c r="C153" s="1"/>
  <c r="A154"/>
  <c r="C154" s="1"/>
  <c r="A155"/>
  <c r="C155" s="1"/>
  <c r="A156"/>
  <c r="C156" s="1"/>
  <c r="A157"/>
  <c r="C157" s="1"/>
  <c r="A158"/>
  <c r="C158" s="1"/>
  <c r="A159"/>
  <c r="C159" s="1"/>
  <c r="A160"/>
  <c r="C160" s="1"/>
  <c r="A161"/>
  <c r="C161" s="1"/>
  <c r="A162"/>
  <c r="C162" s="1"/>
  <c r="A163"/>
  <c r="C163" s="1"/>
  <c r="A164"/>
  <c r="C164" s="1"/>
  <c r="A165"/>
  <c r="C165" s="1"/>
  <c r="A166"/>
  <c r="C166" s="1"/>
  <c r="A167"/>
  <c r="C167" s="1"/>
  <c r="A168"/>
  <c r="C168" s="1"/>
  <c r="A169"/>
  <c r="C169" s="1"/>
  <c r="A170"/>
  <c r="C170" s="1"/>
  <c r="A171"/>
  <c r="C171" s="1"/>
  <c r="A172"/>
  <c r="C172" s="1"/>
  <c r="A173"/>
  <c r="C173" s="1"/>
  <c r="A174"/>
  <c r="C174" s="1"/>
  <c r="A175"/>
  <c r="C175" s="1"/>
  <c r="A176"/>
  <c r="C176" s="1"/>
  <c r="A177"/>
  <c r="C177" s="1"/>
  <c r="A178"/>
  <c r="C178" s="1"/>
  <c r="A179"/>
  <c r="C179" s="1"/>
  <c r="A180"/>
  <c r="C180" s="1"/>
  <c r="A181"/>
  <c r="C181" s="1"/>
  <c r="A182"/>
  <c r="C182" s="1"/>
  <c r="A183"/>
  <c r="C183" s="1"/>
  <c r="A184"/>
  <c r="C184" s="1"/>
  <c r="A185"/>
  <c r="C185" s="1"/>
  <c r="A186"/>
  <c r="C186" s="1"/>
  <c r="A187"/>
  <c r="C187" s="1"/>
  <c r="A188"/>
  <c r="C188" s="1"/>
  <c r="A189"/>
  <c r="C189" s="1"/>
  <c r="A190"/>
  <c r="C190" s="1"/>
  <c r="A191"/>
  <c r="C191" s="1"/>
  <c r="A192"/>
  <c r="C192" s="1"/>
  <c r="A193"/>
  <c r="C193" s="1"/>
  <c r="A194"/>
  <c r="C194" s="1"/>
  <c r="A195"/>
  <c r="C195" s="1"/>
  <c r="A196"/>
  <c r="C196" s="1"/>
  <c r="A197"/>
  <c r="C197" s="1"/>
  <c r="A198"/>
  <c r="C198" s="1"/>
  <c r="F11" l="1"/>
  <c r="G11"/>
  <c r="G13"/>
  <c r="G15"/>
  <c r="G17"/>
  <c r="G19"/>
  <c r="G21"/>
  <c r="G23"/>
  <c r="G25"/>
  <c r="G27"/>
  <c r="G29"/>
  <c r="G31"/>
  <c r="G33"/>
  <c r="G35"/>
  <c r="G37"/>
  <c r="G39"/>
  <c r="G41"/>
  <c r="G43"/>
  <c r="G45"/>
  <c r="G47"/>
  <c r="G49"/>
  <c r="G51"/>
  <c r="G53"/>
  <c r="G55"/>
  <c r="G57"/>
  <c r="G59"/>
  <c r="G61"/>
  <c r="G63"/>
  <c r="G65"/>
  <c r="G67"/>
  <c r="G69"/>
  <c r="G71"/>
  <c r="G73"/>
  <c r="G75"/>
  <c r="G77"/>
  <c r="G79"/>
  <c r="G81"/>
  <c r="G83"/>
  <c r="G85"/>
  <c r="G87"/>
  <c r="G89"/>
  <c r="G91"/>
  <c r="G93"/>
  <c r="G95"/>
  <c r="G97"/>
  <c r="G99"/>
  <c r="G101"/>
  <c r="G103"/>
  <c r="G105"/>
  <c r="G107"/>
  <c r="G109"/>
  <c r="G111"/>
  <c r="G113"/>
  <c r="G115"/>
  <c r="G117"/>
  <c r="G119"/>
  <c r="G121"/>
  <c r="A121" s="1"/>
  <c r="C121" s="1"/>
  <c r="G10"/>
  <c r="G12"/>
  <c r="G14"/>
  <c r="G16"/>
  <c r="G18"/>
  <c r="G20"/>
  <c r="G22"/>
  <c r="G24"/>
  <c r="G26"/>
  <c r="G28"/>
  <c r="G30"/>
  <c r="G32"/>
  <c r="G34"/>
  <c r="G36"/>
  <c r="G38"/>
  <c r="G40"/>
  <c r="G42"/>
  <c r="G44"/>
  <c r="G46"/>
  <c r="G48"/>
  <c r="G50"/>
  <c r="G52"/>
  <c r="G54"/>
  <c r="G56"/>
  <c r="G58"/>
  <c r="G60"/>
  <c r="G62"/>
  <c r="G64"/>
  <c r="G66"/>
  <c r="G68"/>
  <c r="G70"/>
  <c r="G72"/>
  <c r="G74"/>
  <c r="G76"/>
  <c r="G78"/>
  <c r="G80"/>
  <c r="G82"/>
  <c r="G84"/>
  <c r="G86"/>
  <c r="G88"/>
  <c r="G90"/>
  <c r="G92"/>
  <c r="G94"/>
  <c r="G96"/>
  <c r="G98"/>
  <c r="G100"/>
  <c r="G102"/>
  <c r="G104"/>
  <c r="G106"/>
  <c r="G108"/>
  <c r="G110"/>
  <c r="G112"/>
  <c r="G114"/>
  <c r="G116"/>
  <c r="G118"/>
  <c r="A118" s="1"/>
  <c r="C118" s="1"/>
  <c r="G120"/>
  <c r="A120" s="1"/>
  <c r="C120" s="1"/>
  <c r="G122"/>
  <c r="A122" s="1"/>
  <c r="C122" s="1"/>
  <c r="A116"/>
  <c r="C116" s="1"/>
  <c r="A114"/>
  <c r="C114" s="1"/>
  <c r="A112"/>
  <c r="C112" s="1"/>
  <c r="A110"/>
  <c r="C110" s="1"/>
  <c r="A108"/>
  <c r="C108" s="1"/>
  <c r="A106"/>
  <c r="C106" s="1"/>
  <c r="A104"/>
  <c r="C104" s="1"/>
  <c r="A102"/>
  <c r="C102" s="1"/>
  <c r="A100"/>
  <c r="C100" s="1"/>
  <c r="A98"/>
  <c r="C98" s="1"/>
  <c r="A96"/>
  <c r="C96" s="1"/>
  <c r="A94"/>
  <c r="C94" s="1"/>
  <c r="A92"/>
  <c r="C92" s="1"/>
  <c r="A90"/>
  <c r="C90" s="1"/>
  <c r="A88"/>
  <c r="C88" s="1"/>
  <c r="A86"/>
  <c r="C86" s="1"/>
  <c r="A84"/>
  <c r="C84" s="1"/>
  <c r="A82"/>
  <c r="C82" s="1"/>
  <c r="A80"/>
  <c r="C80" s="1"/>
  <c r="A78"/>
  <c r="C78" s="1"/>
  <c r="A76"/>
  <c r="A74"/>
  <c r="A72"/>
  <c r="A70"/>
  <c r="C70" s="1"/>
  <c r="A68"/>
  <c r="C68" s="1"/>
  <c r="A66"/>
  <c r="C66" s="1"/>
  <c r="A64"/>
  <c r="C64" s="1"/>
  <c r="A62"/>
  <c r="C62" s="1"/>
  <c r="A60"/>
  <c r="A58"/>
  <c r="A56"/>
  <c r="C56" s="1"/>
  <c r="A54"/>
  <c r="C54" s="1"/>
  <c r="A52"/>
  <c r="A50"/>
  <c r="C50" s="1"/>
  <c r="A48"/>
  <c r="A46"/>
  <c r="A44"/>
  <c r="A42"/>
  <c r="C42" s="1"/>
  <c r="A40"/>
  <c r="C40" s="1"/>
  <c r="A38"/>
  <c r="C38" s="1"/>
  <c r="A36"/>
  <c r="C36" s="1"/>
  <c r="A34"/>
  <c r="C34" s="1"/>
  <c r="A32"/>
  <c r="A30"/>
  <c r="A28"/>
  <c r="C28" s="1"/>
  <c r="A26"/>
  <c r="C26" s="1"/>
  <c r="A24"/>
  <c r="C24" s="1"/>
  <c r="A22"/>
  <c r="A20"/>
  <c r="C20" s="1"/>
  <c r="A18"/>
  <c r="C18" s="1"/>
  <c r="A16"/>
  <c r="C16" s="1"/>
  <c r="A14"/>
  <c r="C14" s="1"/>
  <c r="A12"/>
  <c r="C12" s="1"/>
  <c r="A119"/>
  <c r="C119" s="1"/>
  <c r="A117"/>
  <c r="C117" s="1"/>
  <c r="A115"/>
  <c r="C115" s="1"/>
  <c r="A113"/>
  <c r="C113" s="1"/>
  <c r="A111"/>
  <c r="C111" s="1"/>
  <c r="A109"/>
  <c r="C109" s="1"/>
  <c r="A107"/>
  <c r="C107" s="1"/>
  <c r="A105"/>
  <c r="A103"/>
  <c r="C103" s="1"/>
  <c r="A101"/>
  <c r="C101" s="1"/>
  <c r="A99"/>
  <c r="C99" s="1"/>
  <c r="A97"/>
  <c r="C97" s="1"/>
  <c r="A95"/>
  <c r="C95" s="1"/>
  <c r="A93"/>
  <c r="C93" s="1"/>
  <c r="A91"/>
  <c r="C91" s="1"/>
  <c r="A89"/>
  <c r="C89" s="1"/>
  <c r="A87"/>
  <c r="C87" s="1"/>
  <c r="A85"/>
  <c r="C85" s="1"/>
  <c r="A83"/>
  <c r="C83" s="1"/>
  <c r="A81"/>
  <c r="C81" s="1"/>
  <c r="A79"/>
  <c r="C79" s="1"/>
  <c r="A77"/>
  <c r="C77" s="1"/>
  <c r="A75"/>
  <c r="C75" s="1"/>
  <c r="A73"/>
  <c r="C73" s="1"/>
  <c r="A71"/>
  <c r="C71" s="1"/>
  <c r="A69"/>
  <c r="C69" s="1"/>
  <c r="A67"/>
  <c r="C67" s="1"/>
  <c r="A65"/>
  <c r="C65" s="1"/>
  <c r="A63"/>
  <c r="C63" s="1"/>
  <c r="A61"/>
  <c r="C61" s="1"/>
  <c r="A59"/>
  <c r="A57"/>
  <c r="C57" s="1"/>
  <c r="A55"/>
  <c r="C55" s="1"/>
  <c r="A53"/>
  <c r="C53" s="1"/>
  <c r="A51"/>
  <c r="C51" s="1"/>
  <c r="A49"/>
  <c r="C49" s="1"/>
  <c r="A47"/>
  <c r="C47" s="1"/>
  <c r="A45"/>
  <c r="A43"/>
  <c r="A41"/>
  <c r="A39"/>
  <c r="C39" s="1"/>
  <c r="A37"/>
  <c r="C37" s="1"/>
  <c r="A35"/>
  <c r="C35" s="1"/>
  <c r="A33"/>
  <c r="C33" s="1"/>
  <c r="A31"/>
  <c r="C31" s="1"/>
  <c r="A29"/>
  <c r="C29" s="1"/>
  <c r="A27"/>
  <c r="C27" s="1"/>
  <c r="A25"/>
  <c r="C25" s="1"/>
  <c r="A23"/>
  <c r="C23" s="1"/>
  <c r="A21"/>
  <c r="A19"/>
  <c r="C19" s="1"/>
  <c r="A17"/>
  <c r="C17" s="1"/>
  <c r="A15"/>
  <c r="A13"/>
  <c r="A11"/>
  <c r="E10"/>
  <c r="E121"/>
  <c r="E119"/>
  <c r="E117"/>
  <c r="E115"/>
  <c r="E113"/>
  <c r="E111"/>
  <c r="E109"/>
  <c r="E107"/>
  <c r="E105"/>
  <c r="E103"/>
  <c r="E101"/>
  <c r="E99"/>
  <c r="E97"/>
  <c r="E95"/>
  <c r="E93"/>
  <c r="E91"/>
  <c r="E89"/>
  <c r="E87"/>
  <c r="E85"/>
  <c r="E83"/>
  <c r="E81"/>
  <c r="E79"/>
  <c r="E77"/>
  <c r="E75"/>
  <c r="E73"/>
  <c r="E71"/>
  <c r="E69"/>
  <c r="E67"/>
  <c r="E65"/>
  <c r="E63"/>
  <c r="E61"/>
  <c r="E59"/>
  <c r="E57"/>
  <c r="E55"/>
  <c r="E53"/>
  <c r="E51"/>
  <c r="E49"/>
  <c r="E47"/>
  <c r="E45"/>
  <c r="E43"/>
  <c r="E41"/>
  <c r="E39"/>
  <c r="E37"/>
  <c r="E35"/>
  <c r="E33"/>
  <c r="E31"/>
  <c r="E29"/>
  <c r="E27"/>
  <c r="E25"/>
  <c r="E23"/>
  <c r="E21"/>
  <c r="E19"/>
  <c r="E17"/>
  <c r="E15"/>
  <c r="E13"/>
  <c r="E11"/>
  <c r="F122"/>
  <c r="F120"/>
  <c r="F118"/>
  <c r="F116"/>
  <c r="F114"/>
  <c r="F112"/>
  <c r="F110"/>
  <c r="F108"/>
  <c r="F106"/>
  <c r="F104"/>
  <c r="F102"/>
  <c r="F100"/>
  <c r="F98"/>
  <c r="F96"/>
  <c r="F94"/>
  <c r="F92"/>
  <c r="F90"/>
  <c r="F88"/>
  <c r="F86"/>
  <c r="F84"/>
  <c r="F82"/>
  <c r="F80"/>
  <c r="F78"/>
  <c r="F76"/>
  <c r="F74"/>
  <c r="F72"/>
  <c r="F70"/>
  <c r="F68"/>
  <c r="F66"/>
  <c r="F64"/>
  <c r="F62"/>
  <c r="F60"/>
  <c r="F58"/>
  <c r="F56"/>
  <c r="F54"/>
  <c r="F52"/>
  <c r="F50"/>
  <c r="F48"/>
  <c r="F46"/>
  <c r="F44"/>
  <c r="F42"/>
  <c r="F40"/>
  <c r="F38"/>
  <c r="F36"/>
  <c r="F34"/>
  <c r="F32"/>
  <c r="F30"/>
  <c r="F28"/>
  <c r="F26"/>
  <c r="F24"/>
  <c r="F22"/>
  <c r="F20"/>
  <c r="F18"/>
  <c r="F16"/>
  <c r="F14"/>
  <c r="F12"/>
  <c r="A10"/>
  <c r="C105" s="1"/>
  <c r="E122"/>
  <c r="E120"/>
  <c r="E118"/>
  <c r="E116"/>
  <c r="E114"/>
  <c r="E112"/>
  <c r="E110"/>
  <c r="E108"/>
  <c r="E106"/>
  <c r="E104"/>
  <c r="E102"/>
  <c r="E100"/>
  <c r="E98"/>
  <c r="E96"/>
  <c r="E94"/>
  <c r="E92"/>
  <c r="E90"/>
  <c r="E88"/>
  <c r="E86"/>
  <c r="E84"/>
  <c r="E82"/>
  <c r="E80"/>
  <c r="E78"/>
  <c r="E76"/>
  <c r="E74"/>
  <c r="E72"/>
  <c r="E70"/>
  <c r="E68"/>
  <c r="E66"/>
  <c r="E64"/>
  <c r="E62"/>
  <c r="E60"/>
  <c r="E58"/>
  <c r="E56"/>
  <c r="E54"/>
  <c r="E52"/>
  <c r="E50"/>
  <c r="E48"/>
  <c r="E46"/>
  <c r="E44"/>
  <c r="E42"/>
  <c r="E40"/>
  <c r="E38"/>
  <c r="E36"/>
  <c r="E34"/>
  <c r="E32"/>
  <c r="E30"/>
  <c r="E28"/>
  <c r="E26"/>
  <c r="E24"/>
  <c r="E22"/>
  <c r="E20"/>
  <c r="E18"/>
  <c r="E16"/>
  <c r="E14"/>
  <c r="E12"/>
  <c r="F10"/>
  <c r="F121"/>
  <c r="F119"/>
  <c r="F117"/>
  <c r="F115"/>
  <c r="F113"/>
  <c r="F111"/>
  <c r="F109"/>
  <c r="F107"/>
  <c r="F105"/>
  <c r="F103"/>
  <c r="F101"/>
  <c r="F99"/>
  <c r="F97"/>
  <c r="F95"/>
  <c r="F93"/>
  <c r="F91"/>
  <c r="F89"/>
  <c r="F87"/>
  <c r="F85"/>
  <c r="F83"/>
  <c r="F81"/>
  <c r="F79"/>
  <c r="F77"/>
  <c r="F75"/>
  <c r="F73"/>
  <c r="F71"/>
  <c r="F69"/>
  <c r="F67"/>
  <c r="F65"/>
  <c r="F63"/>
  <c r="F61"/>
  <c r="F59"/>
  <c r="F57"/>
  <c r="F55"/>
  <c r="F53"/>
  <c r="F51"/>
  <c r="F49"/>
  <c r="F47"/>
  <c r="F45"/>
  <c r="F43"/>
  <c r="F41"/>
  <c r="F39"/>
  <c r="F37"/>
  <c r="F35"/>
  <c r="F33"/>
  <c r="F31"/>
  <c r="F29"/>
  <c r="F27"/>
  <c r="F25"/>
  <c r="F23"/>
  <c r="F21"/>
  <c r="F19"/>
  <c r="F17"/>
  <c r="F15"/>
  <c r="F13"/>
  <c r="C60" l="1"/>
  <c r="C76"/>
  <c r="C74"/>
  <c r="C45"/>
  <c r="C32"/>
  <c r="C48"/>
  <c r="C52"/>
  <c r="C11"/>
  <c r="C15"/>
  <c r="C43"/>
  <c r="C30"/>
  <c r="C72"/>
  <c r="C22"/>
  <c r="C44"/>
  <c r="C46"/>
  <c r="C58"/>
  <c r="C13"/>
  <c r="C21"/>
  <c r="C41"/>
  <c r="C59"/>
  <c r="C10"/>
  <c r="H235" l="1"/>
  <c r="H237"/>
  <c r="H240"/>
  <c r="H242"/>
  <c r="H244"/>
  <c r="H246"/>
  <c r="H248"/>
  <c r="H250"/>
  <c r="H252"/>
  <c r="H209"/>
  <c r="H215"/>
  <c r="H219"/>
  <c r="H223"/>
  <c r="H227"/>
  <c r="G208"/>
  <c r="A208" s="1"/>
  <c r="G212"/>
  <c r="A212" s="1"/>
  <c r="C212" s="1"/>
  <c r="G214"/>
  <c r="A214" s="1"/>
  <c r="G220"/>
  <c r="A220" s="1"/>
  <c r="C220" s="1"/>
  <c r="G224"/>
  <c r="A224" s="1"/>
  <c r="G226"/>
  <c r="A226" s="1"/>
  <c r="H228"/>
  <c r="H229"/>
  <c r="G231"/>
  <c r="A231" s="1"/>
  <c r="C231" s="1"/>
  <c r="G232"/>
  <c r="A232" s="1"/>
  <c r="C232" s="1"/>
  <c r="G233"/>
  <c r="A233" s="1"/>
  <c r="C233" s="1"/>
  <c r="H234"/>
  <c r="G235"/>
  <c r="A235" s="1"/>
  <c r="C235" s="1"/>
  <c r="G236"/>
  <c r="A236" s="1"/>
  <c r="C236" s="1"/>
  <c r="G237"/>
  <c r="A237" s="1"/>
  <c r="C237" s="1"/>
  <c r="G238"/>
  <c r="A238" s="1"/>
  <c r="C238" s="1"/>
  <c r="G239"/>
  <c r="A239" s="1"/>
  <c r="C239" s="1"/>
  <c r="G240"/>
  <c r="A240" s="1"/>
  <c r="C240" s="1"/>
  <c r="G241"/>
  <c r="A241" s="1"/>
  <c r="C241" s="1"/>
  <c r="G242"/>
  <c r="A242" s="1"/>
  <c r="C242" s="1"/>
  <c r="H243"/>
  <c r="G244"/>
  <c r="A244" s="1"/>
  <c r="C244" s="1"/>
  <c r="G245"/>
  <c r="A245" s="1"/>
  <c r="C245" s="1"/>
  <c r="G246"/>
  <c r="A246" s="1"/>
  <c r="C246" s="1"/>
  <c r="G247"/>
  <c r="A247" s="1"/>
  <c r="C247" s="1"/>
  <c r="G248"/>
  <c r="A248" s="1"/>
  <c r="C248" s="1"/>
  <c r="G249"/>
  <c r="A249" s="1"/>
  <c r="C249" s="1"/>
  <c r="G250"/>
  <c r="A250" s="1"/>
  <c r="C250" s="1"/>
  <c r="H251"/>
  <c r="G252"/>
  <c r="A252" s="1"/>
  <c r="C252" s="1"/>
  <c r="H206"/>
  <c r="H208"/>
  <c r="H210"/>
  <c r="H212"/>
  <c r="H214"/>
  <c r="H216"/>
  <c r="H218"/>
  <c r="H220"/>
  <c r="H222"/>
  <c r="H224"/>
  <c r="H226"/>
  <c r="H205"/>
  <c r="G207"/>
  <c r="A207" s="1"/>
  <c r="C207" s="1"/>
  <c r="G209"/>
  <c r="A209" s="1"/>
  <c r="G211"/>
  <c r="A211" s="1"/>
  <c r="G213"/>
  <c r="A213" s="1"/>
  <c r="C213" s="1"/>
  <c r="G215"/>
  <c r="A215" s="1"/>
  <c r="G217"/>
  <c r="A217" s="1"/>
  <c r="C217" s="1"/>
  <c r="G219"/>
  <c r="A219" s="1"/>
  <c r="C219" s="1"/>
  <c r="G221"/>
  <c r="A221" s="1"/>
  <c r="C221" s="1"/>
  <c r="G223"/>
  <c r="A223" s="1"/>
  <c r="G225"/>
  <c r="A225" s="1"/>
  <c r="G227"/>
  <c r="A227" s="1"/>
  <c r="H230"/>
  <c r="H231"/>
  <c r="H232"/>
  <c r="H233"/>
  <c r="G234"/>
  <c r="A234" s="1"/>
  <c r="C234" s="1"/>
  <c r="H236"/>
  <c r="H238"/>
  <c r="H239"/>
  <c r="H241"/>
  <c r="G243"/>
  <c r="A243" s="1"/>
  <c r="C243" s="1"/>
  <c r="H245"/>
  <c r="H247"/>
  <c r="H249"/>
  <c r="G251"/>
  <c r="A251" s="1"/>
  <c r="C251" s="1"/>
  <c r="H207"/>
  <c r="H211"/>
  <c r="H213"/>
  <c r="H217"/>
  <c r="H221"/>
  <c r="H225"/>
  <c r="G206"/>
  <c r="A206" s="1"/>
  <c r="G210"/>
  <c r="A210" s="1"/>
  <c r="G216"/>
  <c r="A216" s="1"/>
  <c r="G218"/>
  <c r="A218" s="1"/>
  <c r="C218" s="1"/>
  <c r="G222"/>
  <c r="A222" s="1"/>
  <c r="C222" s="1"/>
  <c r="G205"/>
  <c r="A205" s="1"/>
  <c r="C205" s="1"/>
  <c r="C216" l="1"/>
  <c r="C206"/>
  <c r="C225"/>
  <c r="C209"/>
  <c r="C224"/>
  <c r="C214"/>
  <c r="C208"/>
  <c r="C210"/>
  <c r="C227"/>
  <c r="C223"/>
  <c r="C215"/>
  <c r="C211"/>
  <c r="C226"/>
  <c r="G229" l="1"/>
  <c r="A229" s="1"/>
  <c r="C229" s="1"/>
  <c r="G230"/>
  <c r="A230" s="1"/>
  <c r="G228"/>
  <c r="A228" s="1"/>
  <c r="C228" s="1"/>
  <c r="C230" l="1"/>
</calcChain>
</file>

<file path=xl/sharedStrings.xml><?xml version="1.0" encoding="utf-8"?>
<sst xmlns="http://schemas.openxmlformats.org/spreadsheetml/2006/main" count="132" uniqueCount="110">
  <si>
    <t>ТМСБ …</t>
  </si>
  <si>
    <t>Названия строк</t>
  </si>
  <si>
    <t>(пусто)</t>
  </si>
  <si>
    <t>Общий итог</t>
  </si>
  <si>
    <t>Болт М8х60 ГОСТ 7805-70</t>
  </si>
  <si>
    <t>Болт М8х80 ГОСТ 7805-70</t>
  </si>
  <si>
    <t>Болт М8х90 ГОСТ 7801-81</t>
  </si>
  <si>
    <t>Гайка М8 ГОСТ 5915-70</t>
  </si>
  <si>
    <t>Заглушка пластмассовая 20х20</t>
  </si>
  <si>
    <t>Заглушка пластмассовая 50х25</t>
  </si>
  <si>
    <t>Прокладка K-Flex 25х35</t>
  </si>
  <si>
    <t>Шайба 8 65Г ГОСТ 6402-70</t>
  </si>
  <si>
    <t>Шайба 8 ГОСТ 11371-78</t>
  </si>
  <si>
    <t>ТМСР</t>
  </si>
  <si>
    <t>ТМ.00.002</t>
  </si>
  <si>
    <t>ТМ.00.003</t>
  </si>
  <si>
    <t>ТМ.00.004</t>
  </si>
  <si>
    <t>Обозначение</t>
  </si>
  <si>
    <t>Наименование</t>
  </si>
  <si>
    <t>Маркировка</t>
  </si>
  <si>
    <t>Кол-во в заказе, шт</t>
  </si>
  <si>
    <t>№ поз</t>
  </si>
  <si>
    <t>Поставщик</t>
  </si>
  <si>
    <t xml:space="preserve">Комплектация Заказ № </t>
  </si>
  <si>
    <t xml:space="preserve">Наименование продукции </t>
  </si>
  <si>
    <t>Саморез с полусферой, с пресcшайбой, наконечник-сверло оцинкованный 4,2х19</t>
  </si>
  <si>
    <t>Выдать в "Ресурс", шт</t>
  </si>
  <si>
    <t>№ п/п</t>
  </si>
  <si>
    <t>Кол-во в изделии, шт</t>
  </si>
  <si>
    <t>Выдать в "Ресурс" для сборки, шт</t>
  </si>
  <si>
    <t>СК-1</t>
  </si>
  <si>
    <t>Шуруп 8х70 ГОСТ 11473-75</t>
  </si>
  <si>
    <t>Шуруп 8х90 ГОСТ 11473-75</t>
  </si>
  <si>
    <t>Шайба 8 ГОСТ 6958-78</t>
  </si>
  <si>
    <t>Дюбель полипропиленовый (РД) d12х70</t>
  </si>
  <si>
    <t>Заглушка пластмассовая 40х20</t>
  </si>
  <si>
    <t>Сиденье пластмассовое "Форвард"</t>
  </si>
  <si>
    <t>Комплект пластмассовых заглушек на сиденье"Форвард"</t>
  </si>
  <si>
    <t>Винт с внутренним шестигранником М6х35</t>
  </si>
  <si>
    <t>Винт с внутренним шестигранником М6х40</t>
  </si>
  <si>
    <t>Винт с внутренним шестигранником М6х60</t>
  </si>
  <si>
    <t>Гайка М6 DIN 985 оц.</t>
  </si>
  <si>
    <t>Шайба 6 ГОСТ 11371-78</t>
  </si>
  <si>
    <t>Гайка М6х12 стяжная сквозная</t>
  </si>
  <si>
    <t>Саморез с полусферой, с пресcшайбой, наконечник-острый оцинкованный 4,2х16</t>
  </si>
  <si>
    <t>Скоба обивочная Prebena А-08</t>
  </si>
  <si>
    <t>Крючок-вешалка №6</t>
  </si>
  <si>
    <t>шт</t>
  </si>
  <si>
    <t>ТМ.34.000 СБ</t>
  </si>
  <si>
    <t>АД.02.000</t>
  </si>
  <si>
    <t>АД.02.000-01</t>
  </si>
  <si>
    <t>АД.00.001</t>
  </si>
  <si>
    <t>АД.00.002</t>
  </si>
  <si>
    <t>АД.00.003</t>
  </si>
  <si>
    <t>АД.00.004</t>
  </si>
  <si>
    <t>АД.00.001-01</t>
  </si>
  <si>
    <t>АД.00.002-01</t>
  </si>
  <si>
    <t>АД.00.003-01</t>
  </si>
  <si>
    <t>АД.00.004-01</t>
  </si>
  <si>
    <t>АД.00.001-02</t>
  </si>
  <si>
    <t>АД.00.002-02</t>
  </si>
  <si>
    <t>АД.00.003-02</t>
  </si>
  <si>
    <t>АД.00.004-02</t>
  </si>
  <si>
    <t>ТМ.08.000</t>
  </si>
  <si>
    <t>ТМ.08.000-01</t>
  </si>
  <si>
    <t>ТМ.08.000-02</t>
  </si>
  <si>
    <t>ТМ.08.000-03</t>
  </si>
  <si>
    <t>ТМ.08.000-04</t>
  </si>
  <si>
    <t>ТМ.08.000-05</t>
  </si>
  <si>
    <t>ТМ.08.000-06</t>
  </si>
  <si>
    <t>ТМ.08.000-07</t>
  </si>
  <si>
    <t>ТМ.08.000-08</t>
  </si>
  <si>
    <t>ТМ.08.000-09</t>
  </si>
  <si>
    <t>ТМ.08.000-10</t>
  </si>
  <si>
    <t>ТМ.08.000-11</t>
  </si>
  <si>
    <t>ТМ.00.001</t>
  </si>
  <si>
    <t>МС.01.000 СБ</t>
  </si>
  <si>
    <t>МС.02.000 СБ</t>
  </si>
  <si>
    <t>МС.02.000-01 СБ</t>
  </si>
  <si>
    <t>МС.02.000-02 СБ</t>
  </si>
  <si>
    <t>МС.03.000 СБ</t>
  </si>
  <si>
    <t>МС.03.000-01 СБ</t>
  </si>
  <si>
    <t>МС.03.000-02 СБ</t>
  </si>
  <si>
    <t>МС.04.000 СБ</t>
  </si>
  <si>
    <t>МС.04.000-01 СБ</t>
  </si>
  <si>
    <t>МС.06.000 СБ</t>
  </si>
  <si>
    <t>МС.06.000-01 СБ</t>
  </si>
  <si>
    <t>МС.07.000 СБ</t>
  </si>
  <si>
    <t>МС.07.000-01 СБ</t>
  </si>
  <si>
    <t>МС.08.000 СБ</t>
  </si>
  <si>
    <t>МС.08.000-01 СБ</t>
  </si>
  <si>
    <t>МС.00.001</t>
  </si>
  <si>
    <t>МС.00.001-01</t>
  </si>
  <si>
    <t>МС.00.002</t>
  </si>
  <si>
    <t>МС.00.002-01</t>
  </si>
  <si>
    <t>МС.00.003</t>
  </si>
  <si>
    <t>МС.00.003-01</t>
  </si>
  <si>
    <t>МС.00.004</t>
  </si>
  <si>
    <t>МС.00.004-01</t>
  </si>
  <si>
    <t>МС.00.004-02</t>
  </si>
  <si>
    <t>МС.00.004-03</t>
  </si>
  <si>
    <t>МС.00.005</t>
  </si>
  <si>
    <t>МС.00.005-01</t>
  </si>
  <si>
    <t>МС.00.005-02</t>
  </si>
  <si>
    <t>МС.00.005-03</t>
  </si>
  <si>
    <t>МС.00.011</t>
  </si>
  <si>
    <t>МС.00.011-01</t>
  </si>
  <si>
    <t>МС.00.012</t>
  </si>
  <si>
    <t>МС.00.012-01</t>
  </si>
  <si>
    <t>МС.00.013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</si>
</sst>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3" fillId="0" borderId="0" xfId="0" applyFont="1" applyAlignment="1">
      <alignment horizontal="right"/>
    </xf>
    <xf numFmtId="0" fontId="0" fillId="0" borderId="1" xfId="0" applyBorder="1" applyAlignment="1">
      <alignment wrapText="1"/>
    </xf>
    <xf numFmtId="0" fontId="4" fillId="0" borderId="0" xfId="0" applyFont="1"/>
    <xf numFmtId="0" fontId="4" fillId="0" borderId="0" xfId="0" applyFont="1" applyFill="1"/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5" fillId="0" borderId="0" xfId="0" applyFont="1" applyFill="1"/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pivotButton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Alignment="1">
      <alignment textRotation="90"/>
    </xf>
    <xf numFmtId="0" fontId="0" fillId="0" borderId="0" xfId="0" applyFill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25"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  <alignment horizontal="center" readingOrder="0"/>
    </dxf>
    <dxf>
      <font>
        <b/>
      </font>
      <alignment horizontal="center" wrapText="1" readingOrder="0"/>
    </dxf>
    <dxf>
      <border>
        <vertical style="thin">
          <color indexed="64"/>
        </vertical>
        <horizontal style="thin">
          <color indexed="64"/>
        </horizontal>
      </border>
    </dxf>
    <dxf>
      <alignment horizontal="left" readingOrder="0"/>
    </dxf>
    <dxf>
      <alignment horizontal="center" vertical="center" readingOrder="0"/>
    </dxf>
    <dxf>
      <alignment horizontal="general" vertical="bottom" textRotation="0" wrapText="0" indent="0" relativeIndent="0" justifyLastLine="0" shrinkToFit="0" readingOrder="0"/>
    </dxf>
    <dxf>
      <alignment horizontal="general" vertical="bottom" textRotation="0" wrapText="0" indent="0" relativeIndent="0" justifyLastLine="0" shrinkToFit="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top/>
        <bottom/>
        <horizontal/>
      </border>
    </dxf>
    <dxf>
      <fill>
        <patternFill>
          <bgColor auto="1"/>
        </patternFill>
      </fill>
    </dxf>
    <dxf>
      <alignment horizontal="general" readingOrder="0"/>
    </dxf>
    <dxf>
      <alignment vertical="top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bgColor theme="0"/>
        </patternFill>
      </fill>
    </dxf>
  </dxfs>
  <tableStyles count="0" defaultTableStyle="TableStyleMedium9" defaultPivotStyle="PivotStyleLight16"/>
  <colors>
    <mruColors>
      <color rgb="FFFFFFCC"/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odnaya/TM%201-4,%20TM%201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vodnaya/CK-1.3,%20CK-1.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ход. данные"/>
      <sheetName val="Спецификация"/>
      <sheetName val="Снабженцам"/>
      <sheetName val="Укладка"/>
      <sheetName val="Комплектация"/>
      <sheetName val="Паспорт"/>
    </sheetNames>
    <sheetDataSet>
      <sheetData sheetId="0"/>
      <sheetData sheetId="1"/>
      <sheetData sheetId="2">
        <row r="6">
          <cell r="E6">
            <v>0</v>
          </cell>
        </row>
      </sheetData>
      <sheetData sheetId="3"/>
      <sheetData sheetId="4">
        <row r="8">
          <cell r="B8">
            <v>1</v>
          </cell>
          <cell r="C8" t="str">
            <v>ТМ.34.000 СБ</v>
          </cell>
          <cell r="D8" t="str">
            <v>Каркас 1</v>
          </cell>
          <cell r="E8" t="str">
            <v>К-1</v>
          </cell>
          <cell r="F8">
            <v>0</v>
          </cell>
          <cell r="G8">
            <v>42</v>
          </cell>
          <cell r="H8">
            <v>0</v>
          </cell>
        </row>
        <row r="9">
          <cell r="B9" t="str">
            <v/>
          </cell>
          <cell r="C9" t="str">
            <v>АД.02.000</v>
          </cell>
          <cell r="D9" t="str">
            <v>Адаптер</v>
          </cell>
          <cell r="E9" t="str">
            <v>АД-2</v>
          </cell>
          <cell r="F9">
            <v>0</v>
          </cell>
          <cell r="G9">
            <v>0</v>
          </cell>
          <cell r="H9">
            <v>0</v>
          </cell>
        </row>
        <row r="10">
          <cell r="B10" t="str">
            <v/>
          </cell>
          <cell r="C10" t="str">
            <v>АД.02.000-01</v>
          </cell>
          <cell r="D10" t="str">
            <v>Адаптер</v>
          </cell>
          <cell r="E10" t="str">
            <v>АДф-2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/>
          </cell>
          <cell r="C11" t="str">
            <v>АД.00.001</v>
          </cell>
          <cell r="D11" t="str">
            <v>Направляющая Н1</v>
          </cell>
          <cell r="E11" t="str">
            <v>Над-1</v>
          </cell>
          <cell r="F11">
            <v>0</v>
          </cell>
          <cell r="G11">
            <v>0</v>
          </cell>
          <cell r="H11">
            <v>0</v>
          </cell>
        </row>
        <row r="12">
          <cell r="B12" t="str">
            <v/>
          </cell>
          <cell r="C12" t="str">
            <v>АД.00.002</v>
          </cell>
          <cell r="D12" t="str">
            <v>Направляющая Н2</v>
          </cell>
          <cell r="E12" t="str">
            <v>Над-2</v>
          </cell>
          <cell r="F12">
            <v>0</v>
          </cell>
          <cell r="G12">
            <v>0</v>
          </cell>
          <cell r="H12">
            <v>0</v>
          </cell>
        </row>
        <row r="13">
          <cell r="B13" t="str">
            <v/>
          </cell>
          <cell r="C13" t="str">
            <v>АД.00.003</v>
          </cell>
          <cell r="D13" t="str">
            <v>Направляющая Н3</v>
          </cell>
          <cell r="E13" t="str">
            <v>Над-3</v>
          </cell>
          <cell r="F13">
            <v>0</v>
          </cell>
          <cell r="G13">
            <v>0</v>
          </cell>
          <cell r="H13">
            <v>0</v>
          </cell>
        </row>
        <row r="14">
          <cell r="B14" t="str">
            <v/>
          </cell>
          <cell r="C14" t="str">
            <v>АД.00.004</v>
          </cell>
          <cell r="D14" t="str">
            <v>Направляющая Н4</v>
          </cell>
          <cell r="E14" t="str">
            <v>Над-4</v>
          </cell>
          <cell r="F14">
            <v>0</v>
          </cell>
          <cell r="G14">
            <v>0</v>
          </cell>
          <cell r="H14">
            <v>0</v>
          </cell>
        </row>
        <row r="15">
          <cell r="B15" t="str">
            <v/>
          </cell>
          <cell r="C15" t="str">
            <v>АД.00.001-01</v>
          </cell>
          <cell r="D15" t="str">
            <v>Направляющая Н1</v>
          </cell>
          <cell r="E15" t="str">
            <v>Над-1п</v>
          </cell>
          <cell r="F15">
            <v>0</v>
          </cell>
          <cell r="G15">
            <v>0</v>
          </cell>
          <cell r="H15">
            <v>0</v>
          </cell>
        </row>
        <row r="16">
          <cell r="B16" t="str">
            <v/>
          </cell>
          <cell r="C16" t="str">
            <v>АД.00.002-01</v>
          </cell>
          <cell r="D16" t="str">
            <v>Направляющая Н2</v>
          </cell>
          <cell r="E16" t="str">
            <v>Над-2п</v>
          </cell>
          <cell r="F16">
            <v>0</v>
          </cell>
          <cell r="G16">
            <v>0</v>
          </cell>
          <cell r="H16">
            <v>0</v>
          </cell>
        </row>
        <row r="17">
          <cell r="B17" t="str">
            <v/>
          </cell>
          <cell r="C17" t="str">
            <v>АД.00.003-01</v>
          </cell>
          <cell r="D17" t="str">
            <v>Направляющая Н3</v>
          </cell>
          <cell r="E17" t="str">
            <v>Над-3п</v>
          </cell>
          <cell r="F17">
            <v>0</v>
          </cell>
          <cell r="G17">
            <v>0</v>
          </cell>
          <cell r="H17">
            <v>0</v>
          </cell>
        </row>
        <row r="18">
          <cell r="B18" t="str">
            <v/>
          </cell>
          <cell r="C18" t="str">
            <v>АД.00.004-01</v>
          </cell>
          <cell r="D18" t="str">
            <v>Направляющая Н4</v>
          </cell>
          <cell r="E18" t="str">
            <v>Над-4п</v>
          </cell>
          <cell r="F18">
            <v>0</v>
          </cell>
          <cell r="G18">
            <v>0</v>
          </cell>
          <cell r="H18">
            <v>0</v>
          </cell>
        </row>
        <row r="19">
          <cell r="B19" t="str">
            <v/>
          </cell>
          <cell r="C19" t="str">
            <v>АД.00.001-02</v>
          </cell>
          <cell r="D19" t="str">
            <v>Направляющая Н1</v>
          </cell>
          <cell r="E19" t="str">
            <v>Н-1п</v>
          </cell>
          <cell r="F19">
            <v>0</v>
          </cell>
          <cell r="G19">
            <v>0</v>
          </cell>
          <cell r="H19">
            <v>0</v>
          </cell>
        </row>
        <row r="20">
          <cell r="B20" t="str">
            <v/>
          </cell>
          <cell r="C20" t="str">
            <v>АД.00.002-02</v>
          </cell>
          <cell r="D20" t="str">
            <v>Направляющая Н2</v>
          </cell>
          <cell r="E20" t="str">
            <v>Н-2п</v>
          </cell>
          <cell r="F20">
            <v>0</v>
          </cell>
          <cell r="G20">
            <v>0</v>
          </cell>
          <cell r="H20">
            <v>0</v>
          </cell>
        </row>
        <row r="21">
          <cell r="B21" t="str">
            <v/>
          </cell>
          <cell r="C21" t="str">
            <v>АД.00.003-02</v>
          </cell>
          <cell r="D21" t="str">
            <v>Направляющая Н3</v>
          </cell>
          <cell r="E21" t="str">
            <v>Н-3п</v>
          </cell>
          <cell r="F21">
            <v>0</v>
          </cell>
          <cell r="G21">
            <v>0</v>
          </cell>
          <cell r="H21">
            <v>0</v>
          </cell>
        </row>
        <row r="22">
          <cell r="B22" t="str">
            <v/>
          </cell>
          <cell r="C22" t="str">
            <v>АД.00.004-02</v>
          </cell>
          <cell r="D22" t="str">
            <v>Направляющая Н4</v>
          </cell>
          <cell r="E22" t="str">
            <v>Н-4п</v>
          </cell>
          <cell r="F22">
            <v>0</v>
          </cell>
          <cell r="G22">
            <v>0</v>
          </cell>
          <cell r="H22">
            <v>0</v>
          </cell>
        </row>
        <row r="23">
          <cell r="B23">
            <v>2</v>
          </cell>
          <cell r="C23" t="str">
            <v>ТМ.08.000</v>
          </cell>
          <cell r="D23" t="str">
            <v>Связь 1</v>
          </cell>
          <cell r="E23" t="str">
            <v>СВ-2</v>
          </cell>
          <cell r="F23">
            <v>0</v>
          </cell>
          <cell r="G23">
            <v>1</v>
          </cell>
          <cell r="H23">
            <v>0</v>
          </cell>
        </row>
        <row r="24">
          <cell r="B24" t="str">
            <v/>
          </cell>
          <cell r="C24" t="str">
            <v>ТМ.08.000-01</v>
          </cell>
          <cell r="D24" t="str">
            <v>Связь 1</v>
          </cell>
          <cell r="E24" t="str">
            <v>СВ-3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3</v>
          </cell>
          <cell r="C25" t="str">
            <v>ТМ.08.000-02</v>
          </cell>
          <cell r="D25" t="str">
            <v>Связь 1</v>
          </cell>
          <cell r="E25" t="str">
            <v>СВ-4</v>
          </cell>
          <cell r="F25">
            <v>0</v>
          </cell>
          <cell r="G25">
            <v>20</v>
          </cell>
          <cell r="H25">
            <v>0</v>
          </cell>
        </row>
        <row r="26">
          <cell r="B26" t="str">
            <v/>
          </cell>
          <cell r="C26" t="str">
            <v>ТМ.08.000-03</v>
          </cell>
          <cell r="D26" t="str">
            <v>Связь 1</v>
          </cell>
          <cell r="E26" t="str">
            <v>СВ-1кр</v>
          </cell>
          <cell r="F26">
            <v>0</v>
          </cell>
          <cell r="G26">
            <v>0</v>
          </cell>
          <cell r="H26">
            <v>0</v>
          </cell>
        </row>
        <row r="27">
          <cell r="B27" t="str">
            <v/>
          </cell>
          <cell r="C27" t="str">
            <v>ТМ.08.000-04</v>
          </cell>
          <cell r="D27" t="str">
            <v>Связь 1</v>
          </cell>
          <cell r="E27" t="str">
            <v>СВ-2кр</v>
          </cell>
          <cell r="F27">
            <v>0</v>
          </cell>
          <cell r="G27">
            <v>0</v>
          </cell>
          <cell r="H27">
            <v>0</v>
          </cell>
        </row>
        <row r="28">
          <cell r="B28" t="str">
            <v/>
          </cell>
          <cell r="C28" t="str">
            <v>ТМ.08.000-05</v>
          </cell>
          <cell r="D28" t="str">
            <v>Связь 1</v>
          </cell>
          <cell r="E28" t="str">
            <v>СВ-3кр</v>
          </cell>
          <cell r="F28">
            <v>0</v>
          </cell>
          <cell r="G28">
            <v>0</v>
          </cell>
          <cell r="H28">
            <v>0</v>
          </cell>
        </row>
        <row r="29">
          <cell r="B29" t="str">
            <v/>
          </cell>
          <cell r="C29" t="str">
            <v>ТМ.08.000-06</v>
          </cell>
          <cell r="D29" t="str">
            <v>Связь 1</v>
          </cell>
          <cell r="E29" t="str">
            <v>СВ-4кр</v>
          </cell>
          <cell r="F29">
            <v>0</v>
          </cell>
          <cell r="G29">
            <v>0</v>
          </cell>
          <cell r="H29">
            <v>0</v>
          </cell>
        </row>
        <row r="30">
          <cell r="B30" t="str">
            <v/>
          </cell>
          <cell r="C30" t="str">
            <v>ТМ.08.000-07</v>
          </cell>
          <cell r="D30" t="str">
            <v>Связь 1</v>
          </cell>
          <cell r="E30" t="str">
            <v>СВ-1ср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/>
          </cell>
          <cell r="C31" t="str">
            <v>ТМ.08.000-08</v>
          </cell>
          <cell r="D31" t="str">
            <v>Связь 1</v>
          </cell>
          <cell r="E31" t="str">
            <v>СВ-2ср</v>
          </cell>
          <cell r="F31">
            <v>0</v>
          </cell>
          <cell r="G31">
            <v>0</v>
          </cell>
          <cell r="H31">
            <v>0</v>
          </cell>
        </row>
        <row r="32">
          <cell r="B32" t="str">
            <v/>
          </cell>
          <cell r="C32" t="str">
            <v>ТМ.08.000-09</v>
          </cell>
          <cell r="D32" t="str">
            <v>Связь 1</v>
          </cell>
          <cell r="E32" t="str">
            <v>СВ-3ср</v>
          </cell>
          <cell r="F32">
            <v>0</v>
          </cell>
          <cell r="G32">
            <v>0</v>
          </cell>
          <cell r="H32">
            <v>0</v>
          </cell>
        </row>
        <row r="33">
          <cell r="B33" t="str">
            <v/>
          </cell>
          <cell r="C33" t="str">
            <v>ТМ.08.000-10</v>
          </cell>
          <cell r="D33" t="str">
            <v>Связь 1</v>
          </cell>
          <cell r="E33" t="str">
            <v>СВ-4ср</v>
          </cell>
          <cell r="F33">
            <v>0</v>
          </cell>
          <cell r="G33">
            <v>0</v>
          </cell>
          <cell r="H33">
            <v>0</v>
          </cell>
        </row>
        <row r="34">
          <cell r="B34" t="str">
            <v/>
          </cell>
          <cell r="C34" t="str">
            <v>ТМ.08.000-11</v>
          </cell>
          <cell r="D34" t="str">
            <v>Связь 1</v>
          </cell>
          <cell r="E34" t="str">
            <v>СВ-1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/>
          </cell>
          <cell r="C35" t="str">
            <v>ТМ.00.001</v>
          </cell>
          <cell r="D35" t="str">
            <v>Направляющая Н1</v>
          </cell>
          <cell r="E35" t="str">
            <v>Н-1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4</v>
          </cell>
          <cell r="C36" t="str">
            <v>ТМ.00.002</v>
          </cell>
          <cell r="D36" t="str">
            <v>Направляющая Н2</v>
          </cell>
          <cell r="E36" t="str">
            <v>Н-2</v>
          </cell>
          <cell r="F36">
            <v>0</v>
          </cell>
          <cell r="G36">
            <v>2</v>
          </cell>
          <cell r="H36">
            <v>0</v>
          </cell>
        </row>
        <row r="37">
          <cell r="B37" t="str">
            <v/>
          </cell>
          <cell r="C37" t="str">
            <v>ТМ.00.003</v>
          </cell>
          <cell r="D37" t="str">
            <v>Направляющая Н3</v>
          </cell>
          <cell r="E37" t="str">
            <v>Н-3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5</v>
          </cell>
          <cell r="C38" t="str">
            <v>ТМ.00.004</v>
          </cell>
          <cell r="D38" t="str">
            <v>Направляющая Н4</v>
          </cell>
          <cell r="E38" t="str">
            <v>Н-4</v>
          </cell>
          <cell r="F38">
            <v>0</v>
          </cell>
          <cell r="G38">
            <v>40</v>
          </cell>
          <cell r="H38">
            <v>0</v>
          </cell>
        </row>
        <row r="44">
          <cell r="B44">
            <v>1</v>
          </cell>
          <cell r="C44" t="str">
            <v>Болт М8х60 ГОСТ 7805-70</v>
          </cell>
          <cell r="E44">
            <v>0</v>
          </cell>
          <cell r="F44">
            <v>0</v>
          </cell>
          <cell r="G44">
            <v>90</v>
          </cell>
          <cell r="H44">
            <v>0</v>
          </cell>
          <cell r="I44">
            <v>0</v>
          </cell>
        </row>
        <row r="45">
          <cell r="B45" t="str">
            <v/>
          </cell>
          <cell r="C45" t="str">
            <v>Болт М8х80 ГОСТ 7805-70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2</v>
          </cell>
          <cell r="C46" t="str">
            <v>Болт М8х90 ГОСТ 7801-81</v>
          </cell>
          <cell r="E46">
            <v>0</v>
          </cell>
          <cell r="F46">
            <v>0</v>
          </cell>
          <cell r="G46">
            <v>90</v>
          </cell>
          <cell r="H46">
            <v>0</v>
          </cell>
          <cell r="I46">
            <v>0</v>
          </cell>
        </row>
        <row r="47">
          <cell r="B47">
            <v>3</v>
          </cell>
          <cell r="C47" t="str">
            <v>Гайка М8 ГОСТ 5915-70</v>
          </cell>
          <cell r="E47">
            <v>0</v>
          </cell>
          <cell r="F47">
            <v>0</v>
          </cell>
          <cell r="G47">
            <v>180</v>
          </cell>
          <cell r="H47">
            <v>0</v>
          </cell>
          <cell r="I47">
            <v>0</v>
          </cell>
        </row>
        <row r="48">
          <cell r="B48">
            <v>4</v>
          </cell>
          <cell r="C48" t="str">
            <v>Шайба 8 ГОСТ 11371-78</v>
          </cell>
          <cell r="E48">
            <v>0</v>
          </cell>
          <cell r="F48">
            <v>0</v>
          </cell>
          <cell r="G48">
            <v>270</v>
          </cell>
          <cell r="H48">
            <v>0</v>
          </cell>
          <cell r="I48">
            <v>0</v>
          </cell>
        </row>
        <row r="49">
          <cell r="B49">
            <v>5</v>
          </cell>
          <cell r="C49" t="str">
            <v>Шайба 8 65Г ГОСТ 6402-70</v>
          </cell>
          <cell r="E49">
            <v>0</v>
          </cell>
          <cell r="F49">
            <v>0</v>
          </cell>
          <cell r="G49">
            <v>180</v>
          </cell>
          <cell r="H49">
            <v>0</v>
          </cell>
          <cell r="I49">
            <v>0</v>
          </cell>
        </row>
        <row r="50">
          <cell r="B50" t="str">
            <v/>
          </cell>
          <cell r="C50" t="str">
            <v>Шуруп 8х70 ГОСТ 11473-75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 t="str">
            <v/>
          </cell>
          <cell r="C51" t="str">
            <v>Шуруп 8х90 ГОСТ 11473-75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 t="str">
            <v/>
          </cell>
          <cell r="C52" t="str">
            <v>Шайба 8 ГОСТ 6958-78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 t="str">
            <v/>
          </cell>
          <cell r="C53" t="str">
            <v>Дюбель полипропиленовый (РД) d12х70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6</v>
          </cell>
          <cell r="C54" t="str">
            <v>Саморез с полусферой, с пресcшайбой, наконечник-сверло оцинкованный 4,2х19</v>
          </cell>
          <cell r="E54">
            <v>0</v>
          </cell>
          <cell r="F54">
            <v>0</v>
          </cell>
          <cell r="G54">
            <v>351</v>
          </cell>
          <cell r="H54">
            <v>0</v>
          </cell>
          <cell r="I54">
            <v>0</v>
          </cell>
        </row>
        <row r="55">
          <cell r="B55">
            <v>7</v>
          </cell>
          <cell r="C55" t="str">
            <v>Заглушка пластмассовая 20х20</v>
          </cell>
          <cell r="E55">
            <v>0</v>
          </cell>
          <cell r="F55">
            <v>0</v>
          </cell>
          <cell r="G55">
            <v>93</v>
          </cell>
          <cell r="H55">
            <v>93</v>
          </cell>
          <cell r="I55">
            <v>0</v>
          </cell>
        </row>
        <row r="56">
          <cell r="B56" t="str">
            <v/>
          </cell>
          <cell r="C56" t="str">
            <v>Заглушка пластмассовая 40х20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>
            <v>8</v>
          </cell>
          <cell r="C57" t="str">
            <v>Заглушка пластмассовая 50х25</v>
          </cell>
          <cell r="E57">
            <v>0</v>
          </cell>
          <cell r="F57">
            <v>0</v>
          </cell>
          <cell r="G57">
            <v>278</v>
          </cell>
          <cell r="H57">
            <v>185</v>
          </cell>
          <cell r="I57">
            <v>0</v>
          </cell>
        </row>
        <row r="58">
          <cell r="B58" t="str">
            <v/>
          </cell>
          <cell r="C58" t="str">
            <v>Прокладка K-Flex 25х35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B59">
            <v>9</v>
          </cell>
          <cell r="C59" t="str">
            <v>Сиденье пластмассовое "Форвард"</v>
          </cell>
          <cell r="E59">
            <v>0</v>
          </cell>
          <cell r="F59">
            <v>0</v>
          </cell>
          <cell r="G59">
            <v>82</v>
          </cell>
          <cell r="H59">
            <v>0</v>
          </cell>
          <cell r="I59">
            <v>0</v>
          </cell>
        </row>
        <row r="60">
          <cell r="B60">
            <v>10</v>
          </cell>
          <cell r="C60" t="str">
            <v>Комплект пластмассовых заглушек на сиденье"Форвард"</v>
          </cell>
          <cell r="E60">
            <v>0</v>
          </cell>
          <cell r="F60">
            <v>0</v>
          </cell>
          <cell r="G60">
            <v>82</v>
          </cell>
          <cell r="H60">
            <v>0</v>
          </cell>
          <cell r="I60">
            <v>0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пецификация"/>
      <sheetName val="Снабженцам"/>
      <sheetName val="Раскрой"/>
      <sheetName val="Комплектация"/>
      <sheetName val="Паспорт"/>
      <sheetName val="Укладка"/>
      <sheetName val="для печати"/>
    </sheetNames>
    <sheetDataSet>
      <sheetData sheetId="0"/>
      <sheetData sheetId="1">
        <row r="9">
          <cell r="E9">
            <v>0</v>
          </cell>
        </row>
      </sheetData>
      <sheetData sheetId="2"/>
      <sheetData sheetId="3">
        <row r="9">
          <cell r="B9">
            <v>1</v>
          </cell>
          <cell r="C9" t="str">
            <v>МС.01.000 СБ</v>
          </cell>
          <cell r="D9" t="str">
            <v>Каркас 1</v>
          </cell>
          <cell r="E9" t="str">
            <v>К1</v>
          </cell>
          <cell r="F9">
            <v>0</v>
          </cell>
          <cell r="G9">
            <v>53</v>
          </cell>
          <cell r="H9">
            <v>0</v>
          </cell>
        </row>
        <row r="10">
          <cell r="B10" t="str">
            <v/>
          </cell>
          <cell r="C10" t="str">
            <v>МС.02.000 СБ</v>
          </cell>
          <cell r="D10" t="str">
            <v>Каркас 2 средний</v>
          </cell>
          <cell r="E10" t="str">
            <v>К2 ср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/>
          </cell>
          <cell r="C11" t="str">
            <v>МС.02.000-01 СБ</v>
          </cell>
          <cell r="D11" t="str">
            <v>Каркас 2 левый</v>
          </cell>
          <cell r="E11" t="str">
            <v>К2 лв</v>
          </cell>
          <cell r="F11">
            <v>0</v>
          </cell>
          <cell r="G11">
            <v>0</v>
          </cell>
          <cell r="H11">
            <v>0</v>
          </cell>
        </row>
        <row r="12">
          <cell r="B12" t="str">
            <v/>
          </cell>
          <cell r="C12" t="str">
            <v>МС.02.000-02 СБ</v>
          </cell>
          <cell r="D12" t="str">
            <v>Каркас 2 правый</v>
          </cell>
          <cell r="E12" t="str">
            <v>К2 пр</v>
          </cell>
          <cell r="F12">
            <v>0</v>
          </cell>
          <cell r="G12">
            <v>0</v>
          </cell>
          <cell r="H12">
            <v>0</v>
          </cell>
        </row>
        <row r="13">
          <cell r="B13" t="str">
            <v/>
          </cell>
          <cell r="C13" t="str">
            <v>МС.03.000 СБ</v>
          </cell>
          <cell r="D13" t="str">
            <v>Каркас 3 средний</v>
          </cell>
          <cell r="E13" t="str">
            <v>К3 ср</v>
          </cell>
          <cell r="F13">
            <v>0</v>
          </cell>
          <cell r="G13">
            <v>0</v>
          </cell>
          <cell r="H13">
            <v>0</v>
          </cell>
        </row>
        <row r="14">
          <cell r="B14" t="str">
            <v/>
          </cell>
          <cell r="C14" t="str">
            <v>МС.03.000-01 СБ</v>
          </cell>
          <cell r="D14" t="str">
            <v>Каркас 3 левый</v>
          </cell>
          <cell r="E14" t="str">
            <v>К3 лв</v>
          </cell>
          <cell r="F14">
            <v>0</v>
          </cell>
          <cell r="G14">
            <v>0</v>
          </cell>
          <cell r="H14">
            <v>0</v>
          </cell>
        </row>
        <row r="15">
          <cell r="B15" t="str">
            <v/>
          </cell>
          <cell r="C15" t="str">
            <v>МС.03.000-02 СБ</v>
          </cell>
          <cell r="D15" t="str">
            <v>Каркас 3 правый</v>
          </cell>
          <cell r="E15" t="str">
            <v>К3 пр</v>
          </cell>
          <cell r="F15">
            <v>0</v>
          </cell>
          <cell r="G15">
            <v>0</v>
          </cell>
          <cell r="H15">
            <v>0</v>
          </cell>
        </row>
        <row r="16">
          <cell r="B16" t="str">
            <v/>
          </cell>
          <cell r="C16" t="str">
            <v>МС.04.000 СБ</v>
          </cell>
          <cell r="D16" t="str">
            <v>Каркас 4 средний</v>
          </cell>
          <cell r="E16" t="str">
            <v>К4 ср</v>
          </cell>
          <cell r="F16">
            <v>0</v>
          </cell>
          <cell r="G16">
            <v>0</v>
          </cell>
          <cell r="H16">
            <v>0</v>
          </cell>
        </row>
        <row r="17">
          <cell r="B17" t="str">
            <v/>
          </cell>
          <cell r="C17" t="str">
            <v>МС.04.000-01 СБ</v>
          </cell>
          <cell r="D17" t="str">
            <v>Каркас 4 крайний</v>
          </cell>
          <cell r="E17" t="str">
            <v>К4 кр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2</v>
          </cell>
          <cell r="C18" t="str">
            <v>МС.06.000 СБ</v>
          </cell>
          <cell r="D18" t="str">
            <v>Рама</v>
          </cell>
          <cell r="E18" t="str">
            <v>Р</v>
          </cell>
          <cell r="F18">
            <v>0</v>
          </cell>
          <cell r="G18">
            <v>38</v>
          </cell>
          <cell r="H18">
            <v>0</v>
          </cell>
        </row>
        <row r="19">
          <cell r="B19" t="str">
            <v/>
          </cell>
          <cell r="C19" t="str">
            <v>МС.06.000-01 СБ</v>
          </cell>
          <cell r="D19" t="str">
            <v>Рама</v>
          </cell>
          <cell r="E19" t="str">
            <v>Р1</v>
          </cell>
          <cell r="F19">
            <v>0</v>
          </cell>
          <cell r="G19">
            <v>0</v>
          </cell>
          <cell r="H19">
            <v>0</v>
          </cell>
        </row>
        <row r="20">
          <cell r="B20" t="str">
            <v/>
          </cell>
          <cell r="C20" t="str">
            <v>МС.07.000 СБ</v>
          </cell>
          <cell r="D20" t="str">
            <v>Сиденье мягкое</v>
          </cell>
          <cell r="E20" t="str">
            <v>-</v>
          </cell>
          <cell r="F20">
            <v>0</v>
          </cell>
          <cell r="G20">
            <v>0</v>
          </cell>
          <cell r="H20">
            <v>0</v>
          </cell>
        </row>
        <row r="21">
          <cell r="B21" t="str">
            <v/>
          </cell>
          <cell r="C21" t="str">
            <v>МС.07.000-01 СБ</v>
          </cell>
          <cell r="D21" t="str">
            <v>Сиденье мягкое</v>
          </cell>
          <cell r="E21" t="str">
            <v>-</v>
          </cell>
          <cell r="F21">
            <v>0</v>
          </cell>
          <cell r="G21">
            <v>0</v>
          </cell>
          <cell r="H21">
            <v>0</v>
          </cell>
        </row>
        <row r="22">
          <cell r="B22" t="str">
            <v/>
          </cell>
          <cell r="C22" t="str">
            <v>МС.08.000 СБ</v>
          </cell>
          <cell r="D22" t="str">
            <v>Спинка мягкая</v>
          </cell>
          <cell r="E22" t="str">
            <v>-</v>
          </cell>
          <cell r="F22">
            <v>0</v>
          </cell>
          <cell r="G22">
            <v>0</v>
          </cell>
          <cell r="H22">
            <v>0</v>
          </cell>
        </row>
        <row r="23">
          <cell r="B23" t="str">
            <v/>
          </cell>
          <cell r="C23" t="str">
            <v>МС.08.000-01 СБ</v>
          </cell>
          <cell r="D23" t="str">
            <v>Спинка мягкая</v>
          </cell>
          <cell r="E23" t="str">
            <v>-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3</v>
          </cell>
          <cell r="C24" t="str">
            <v>МС.00.001</v>
          </cell>
          <cell r="D24" t="str">
            <v>Лист сиденья крайний</v>
          </cell>
          <cell r="E24" t="str">
            <v>Сд кр</v>
          </cell>
          <cell r="F24">
            <v>0</v>
          </cell>
          <cell r="G24">
            <v>90</v>
          </cell>
          <cell r="H24">
            <v>0</v>
          </cell>
        </row>
        <row r="25">
          <cell r="B25" t="str">
            <v/>
          </cell>
          <cell r="C25" t="str">
            <v>МС.00.001-01</v>
          </cell>
          <cell r="D25" t="str">
            <v>Лист сиденья крайний</v>
          </cell>
          <cell r="E25" t="str">
            <v>Сд1 кр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4</v>
          </cell>
          <cell r="C26" t="str">
            <v>МС.00.002</v>
          </cell>
          <cell r="D26" t="str">
            <v>Лист сиденья средний</v>
          </cell>
          <cell r="E26" t="str">
            <v>Сд ср</v>
          </cell>
          <cell r="F26">
            <v>0</v>
          </cell>
          <cell r="G26">
            <v>24</v>
          </cell>
          <cell r="H26">
            <v>0</v>
          </cell>
        </row>
        <row r="27">
          <cell r="B27" t="str">
            <v/>
          </cell>
          <cell r="C27" t="str">
            <v>МС.00.002-01</v>
          </cell>
          <cell r="D27" t="str">
            <v>Лист сиденья средний</v>
          </cell>
          <cell r="E27" t="str">
            <v>Сд1 ср</v>
          </cell>
          <cell r="F27">
            <v>0</v>
          </cell>
          <cell r="G27">
            <v>0</v>
          </cell>
          <cell r="H27">
            <v>0</v>
          </cell>
        </row>
        <row r="28">
          <cell r="B28" t="str">
            <v/>
          </cell>
          <cell r="C28" t="str">
            <v>МС.00.003</v>
          </cell>
          <cell r="D28" t="str">
            <v>Лист сиденья</v>
          </cell>
          <cell r="E28" t="str">
            <v>Сд</v>
          </cell>
          <cell r="F28">
            <v>0</v>
          </cell>
          <cell r="G28">
            <v>0</v>
          </cell>
          <cell r="H28">
            <v>0</v>
          </cell>
        </row>
        <row r="29">
          <cell r="B29" t="str">
            <v/>
          </cell>
          <cell r="C29" t="str">
            <v>МС.00.003-01</v>
          </cell>
          <cell r="D29" t="str">
            <v>Лист сиденья</v>
          </cell>
          <cell r="E29" t="str">
            <v>Сд1</v>
          </cell>
          <cell r="F29">
            <v>0</v>
          </cell>
          <cell r="G29">
            <v>0</v>
          </cell>
          <cell r="H29">
            <v>0</v>
          </cell>
        </row>
        <row r="30">
          <cell r="B30" t="str">
            <v/>
          </cell>
          <cell r="C30" t="str">
            <v>МС.00.004</v>
          </cell>
          <cell r="D30" t="str">
            <v>Лист спинки</v>
          </cell>
          <cell r="E30" t="str">
            <v>Сп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/>
          </cell>
          <cell r="C31" t="str">
            <v>МС.00.004-01</v>
          </cell>
          <cell r="D31" t="str">
            <v>Лист спинки</v>
          </cell>
          <cell r="E31" t="str">
            <v>Сп К</v>
          </cell>
          <cell r="F31">
            <v>0</v>
          </cell>
          <cell r="G31">
            <v>0</v>
          </cell>
          <cell r="H31">
            <v>0</v>
          </cell>
        </row>
        <row r="32">
          <cell r="B32" t="str">
            <v/>
          </cell>
          <cell r="C32" t="str">
            <v>МС.00.004-02</v>
          </cell>
          <cell r="D32" t="str">
            <v>Лист спинки</v>
          </cell>
          <cell r="E32" t="str">
            <v>Сп1</v>
          </cell>
          <cell r="F32">
            <v>0</v>
          </cell>
          <cell r="G32">
            <v>0</v>
          </cell>
          <cell r="H32">
            <v>0</v>
          </cell>
        </row>
        <row r="33">
          <cell r="B33" t="str">
            <v/>
          </cell>
          <cell r="C33" t="str">
            <v>МС.00.004-03</v>
          </cell>
          <cell r="D33" t="str">
            <v>Лист спинки</v>
          </cell>
          <cell r="E33" t="str">
            <v>Сп1 К</v>
          </cell>
          <cell r="F33">
            <v>0</v>
          </cell>
          <cell r="G33">
            <v>0</v>
          </cell>
          <cell r="H33">
            <v>0</v>
          </cell>
        </row>
        <row r="34">
          <cell r="B34" t="str">
            <v/>
          </cell>
          <cell r="C34" t="str">
            <v>МС.00.005</v>
          </cell>
          <cell r="D34" t="str">
            <v>Лист спинки (мод.4)</v>
          </cell>
          <cell r="E34" t="str">
            <v>Сп 4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/>
          </cell>
          <cell r="C35" t="str">
            <v>МС.00.005-01</v>
          </cell>
          <cell r="D35" t="str">
            <v>Лист спинки (мод.4)</v>
          </cell>
          <cell r="E35" t="str">
            <v>Сп 4 К</v>
          </cell>
          <cell r="F35">
            <v>0</v>
          </cell>
          <cell r="G35">
            <v>0</v>
          </cell>
          <cell r="H35">
            <v>0</v>
          </cell>
        </row>
        <row r="36">
          <cell r="B36" t="str">
            <v/>
          </cell>
          <cell r="C36" t="str">
            <v>МС.00.005-02</v>
          </cell>
          <cell r="D36" t="str">
            <v>Лист спинки (мод.4)</v>
          </cell>
          <cell r="E36" t="str">
            <v>Сп1 4</v>
          </cell>
          <cell r="F36">
            <v>0</v>
          </cell>
          <cell r="G36">
            <v>0</v>
          </cell>
          <cell r="H36">
            <v>0</v>
          </cell>
        </row>
        <row r="37">
          <cell r="B37" t="str">
            <v/>
          </cell>
          <cell r="C37" t="str">
            <v>МС.00.005-03</v>
          </cell>
          <cell r="D37" t="str">
            <v>Лист спинки (мод.4)</v>
          </cell>
          <cell r="E37" t="str">
            <v>Сп1 4К</v>
          </cell>
          <cell r="F37">
            <v>0</v>
          </cell>
          <cell r="G37">
            <v>0</v>
          </cell>
          <cell r="H37">
            <v>0</v>
          </cell>
        </row>
        <row r="38">
          <cell r="B38" t="str">
            <v/>
          </cell>
          <cell r="C38" t="str">
            <v>МС.00.011</v>
          </cell>
          <cell r="D38" t="str">
            <v>Связь 1</v>
          </cell>
          <cell r="E38" t="str">
            <v>С-1</v>
          </cell>
          <cell r="F38">
            <v>0</v>
          </cell>
          <cell r="G38">
            <v>0</v>
          </cell>
          <cell r="H38">
            <v>0</v>
          </cell>
        </row>
        <row r="39">
          <cell r="B39" t="str">
            <v/>
          </cell>
          <cell r="C39" t="str">
            <v>МС.00.011-01</v>
          </cell>
          <cell r="D39" t="str">
            <v>Связь 1</v>
          </cell>
          <cell r="E39" t="str">
            <v>С1-1</v>
          </cell>
          <cell r="F39">
            <v>0</v>
          </cell>
          <cell r="G39">
            <v>0</v>
          </cell>
          <cell r="H39">
            <v>0</v>
          </cell>
        </row>
        <row r="40">
          <cell r="B40">
            <v>5</v>
          </cell>
          <cell r="C40" t="str">
            <v>МС.00.012</v>
          </cell>
          <cell r="D40" t="str">
            <v>Связь 2</v>
          </cell>
          <cell r="E40" t="str">
            <v>С-2</v>
          </cell>
          <cell r="F40">
            <v>0</v>
          </cell>
          <cell r="G40">
            <v>21</v>
          </cell>
          <cell r="H40">
            <v>0</v>
          </cell>
        </row>
        <row r="41">
          <cell r="B41" t="str">
            <v/>
          </cell>
          <cell r="C41" t="str">
            <v>МС.00.012-01</v>
          </cell>
          <cell r="D41" t="str">
            <v>Связь 2</v>
          </cell>
          <cell r="E41" t="str">
            <v>С1-2</v>
          </cell>
          <cell r="F41">
            <v>0</v>
          </cell>
          <cell r="G41">
            <v>0</v>
          </cell>
          <cell r="H41">
            <v>0</v>
          </cell>
        </row>
        <row r="42">
          <cell r="B42">
            <v>6</v>
          </cell>
          <cell r="C42" t="str">
            <v>МС.00.013</v>
          </cell>
          <cell r="D42" t="str">
            <v>Связь 3</v>
          </cell>
          <cell r="E42" t="str">
            <v>С-3</v>
          </cell>
          <cell r="F42">
            <v>0</v>
          </cell>
          <cell r="G42">
            <v>24</v>
          </cell>
          <cell r="H42">
            <v>0</v>
          </cell>
        </row>
        <row r="50">
          <cell r="B50">
            <v>1</v>
          </cell>
          <cell r="C50" t="str">
            <v>Винт с внутренним шестигранником М6х35</v>
          </cell>
          <cell r="E50">
            <v>0</v>
          </cell>
          <cell r="F50">
            <v>0</v>
          </cell>
          <cell r="G50">
            <v>244</v>
          </cell>
          <cell r="H50">
            <v>0</v>
          </cell>
          <cell r="I50">
            <v>0</v>
          </cell>
        </row>
        <row r="51">
          <cell r="B51">
            <v>2</v>
          </cell>
          <cell r="C51" t="str">
            <v>Винт с внутренним шестигранником М6х40</v>
          </cell>
          <cell r="E51">
            <v>0</v>
          </cell>
          <cell r="F51">
            <v>0</v>
          </cell>
          <cell r="G51">
            <v>235</v>
          </cell>
          <cell r="H51">
            <v>0</v>
          </cell>
          <cell r="I51">
            <v>0</v>
          </cell>
        </row>
        <row r="52">
          <cell r="B52">
            <v>3</v>
          </cell>
          <cell r="C52" t="str">
            <v>Винт с внутренним шестигранником М6х60</v>
          </cell>
          <cell r="E52">
            <v>0</v>
          </cell>
          <cell r="F52">
            <v>0</v>
          </cell>
          <cell r="G52">
            <v>50</v>
          </cell>
          <cell r="H52">
            <v>0</v>
          </cell>
          <cell r="I52">
            <v>0</v>
          </cell>
        </row>
        <row r="53">
          <cell r="B53" t="str">
            <v/>
          </cell>
          <cell r="C53" t="str">
            <v>Гайка М6 DIN 985 оц.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 t="str">
            <v/>
          </cell>
          <cell r="C54" t="str">
            <v>Шайба 6 ГОСТ 11371-78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4</v>
          </cell>
          <cell r="C55" t="str">
            <v>Гайка М6х12 стяжная сквозная</v>
          </cell>
          <cell r="E55">
            <v>0</v>
          </cell>
          <cell r="F55">
            <v>0</v>
          </cell>
          <cell r="G55">
            <v>528</v>
          </cell>
          <cell r="H55">
            <v>0</v>
          </cell>
          <cell r="I55">
            <v>0</v>
          </cell>
        </row>
        <row r="56">
          <cell r="B56" t="str">
            <v/>
          </cell>
          <cell r="C56" t="str">
            <v>Саморез с полусферой, с пресcшайбой, наконечник-острый оцинкованный 4,2х16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 t="str">
            <v/>
          </cell>
          <cell r="C57" t="str">
            <v>Скоба обивочная Prebena А-08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B58" t="str">
            <v/>
          </cell>
          <cell r="C58" t="str">
            <v>Крючок-вешалка №6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B59">
            <v>5</v>
          </cell>
          <cell r="C59" t="str">
            <v>Заглушка пластмассовая 20х20</v>
          </cell>
          <cell r="E59">
            <v>0</v>
          </cell>
          <cell r="F59">
            <v>0</v>
          </cell>
          <cell r="G59">
            <v>274</v>
          </cell>
          <cell r="H59">
            <v>274</v>
          </cell>
          <cell r="I59">
            <v>0</v>
          </cell>
        </row>
      </sheetData>
      <sheetData sheetId="4" refreshError="1"/>
      <sheetData sheetId="5" refreshError="1"/>
      <sheetData sheetId="6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скаров Роман" refreshedDate="40563.554038194445" createdVersion="3" refreshedVersion="3" minRefreshableVersion="3" recordCount="97">
  <cacheSource type="worksheet">
    <worksheetSource ref="B203:I300" sheet="Комплектации"/>
  </cacheSource>
  <cacheFields count="8">
    <cacheField name="1" numFmtId="0">
      <sharedItems containsBlank="1" containsMixedTypes="1" containsNumber="1" containsInteger="1" minValue="1" maxValue="10"/>
    </cacheField>
    <cacheField name="2" numFmtId="0">
      <sharedItems containsBlank="1" count="37">
        <s v="Наименование"/>
        <m/>
        <s v="Болт М8х60 ГОСТ 7805-70"/>
        <s v="Болт М8х80 ГОСТ 7805-70"/>
        <s v="Болт М8х90 ГОСТ 7801-81"/>
        <s v="Гайка М8 ГОСТ 5915-70"/>
        <s v="Шайба 8 ГОСТ 11371-78"/>
        <s v="Шайба 8 65Г ГОСТ 6402-70"/>
        <s v="Шуруп 8х70 ГОСТ 11473-75"/>
        <s v="Шуруп 8х90 ГОСТ 11473-75"/>
        <s v="Шайба 8 ГОСТ 6958-78"/>
        <s v="Дюбель полипропиленовый (РД) d12х70"/>
        <s v="Саморез с полусферой, с пресcшайбой, наконечник-сверло оцинкованный 4,2х19"/>
        <s v="Заглушка пластмассовая 20х20"/>
        <s v="Заглушка пластмассовая 40х20"/>
        <s v="Заглушка пластмассовая 50х25"/>
        <s v="Прокладка K-Flex 25х35"/>
        <s v="Сиденье пластмассовое &quot;Форвард&quot;"/>
        <s v="Комплект пластмассовых заглушек на сиденье&quot;Форвард&quot;"/>
        <s v="Винт с внутренним шестигранником М6х35"/>
        <s v="Винт с внутренним шестигранником М6х40"/>
        <s v="Винт с внутренним шестигранником М6х60"/>
        <s v="Гайка М6 DIN 985 оц."/>
        <s v="Шайба 6 ГОСТ 11371-78"/>
        <s v="Гайка М6х12 стяжная сквозная"/>
        <s v="Саморез с полусферой, с пресcшайбой, наконечник-острый оцинкованный 4,2х16"/>
        <s v="Скоба обивочная Prebena А-08"/>
        <s v="Крючок-вешалка №6"/>
        <s v="Саморез с полусферой, с пресcшайбой, наконечник-острый оцинкованный 4,2х14" u="1"/>
        <s v="Заглушка пластмассовая 50х50" u="1"/>
        <s v="Болт М8х100 ГОСТ 7801-81" u="1"/>
        <s v="Болт М8х110 ГОСТ 7801-81" u="1"/>
        <s v="Болт М8х120 ГОСТ 7801-81" u="1"/>
        <s v="Сиденье пластмассовое ''Авангард''" u="1"/>
        <s v="Комплект пластмассовых заглушек на сиденье ''Авангард''" u="1"/>
        <s v="Саморез с полусферой, с преcсшайбой, наконечник-сверло оцинкованный 4,2х32" u="1"/>
        <s v="Болт М8х70 ГОСТ 7805-70" u="1"/>
      </sharedItems>
    </cacheField>
    <cacheField name="3" numFmtId="0">
      <sharedItems containsString="0" containsBlank="1" containsNumber="1" containsInteger="1" minValue="0" maxValue="0"/>
    </cacheField>
    <cacheField name="4" numFmtId="0">
      <sharedItems containsString="0" containsBlank="1" containsNumber="1" containsInteger="1" minValue="0" maxValue="0"/>
    </cacheField>
    <cacheField name="5" numFmtId="0">
      <sharedItems containsBlank="1" containsMixedTypes="1" containsNumber="1" containsInteger="1" minValue="0" maxValue="0"/>
    </cacheField>
    <cacheField name="6" numFmtId="0">
      <sharedItems containsBlank="1" containsMixedTypes="1" containsNumber="1" containsInteger="1" minValue="0" maxValue="528"/>
    </cacheField>
    <cacheField name="7" numFmtId="0">
      <sharedItems containsBlank="1" containsMixedTypes="1" containsNumber="1" containsInteger="1" minValue="0" maxValue="274"/>
    </cacheField>
    <cacheField name="8" numFmtId="0">
      <sharedItems containsBlank="1" containsMixedTypes="1" containsNumber="1" containsInteger="1" minValue="0" maxValue="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скаров Роман" refreshedDate="40563.554039699076" createdVersion="3" refreshedVersion="3" minRefreshableVersion="3" recordCount="197">
  <cacheSource type="worksheet">
    <worksheetSource ref="B3:H200" sheet="Комплектации"/>
  </cacheSource>
  <cacheFields count="7">
    <cacheField name="№ п/п" numFmtId="0">
      <sharedItems containsBlank="1" containsMixedTypes="1" containsNumber="1" containsInteger="1" minValue="1" maxValue="6"/>
    </cacheField>
    <cacheField name="Обозначение" numFmtId="0">
      <sharedItems containsBlank="1" count="183">
        <s v="ТМ.34.000 СБ"/>
        <s v="АД.02.000"/>
        <s v="АД.02.000-01"/>
        <s v="АД.00.001"/>
        <s v="АД.00.002"/>
        <s v="АД.00.003"/>
        <s v="АД.00.004"/>
        <s v="АД.00.001-01"/>
        <s v="АД.00.002-01"/>
        <s v="АД.00.003-01"/>
        <s v="АД.00.004-01"/>
        <s v="АД.00.001-02"/>
        <s v="АД.00.002-02"/>
        <s v="АД.00.003-02"/>
        <s v="АД.00.004-02"/>
        <s v="ТМ.08.000"/>
        <s v="ТМ.08.000-01"/>
        <s v="ТМ.08.000-02"/>
        <s v="ТМ.08.000-03"/>
        <s v="ТМ.08.000-04"/>
        <s v="ТМ.08.000-05"/>
        <s v="ТМ.08.000-06"/>
        <s v="ТМ.08.000-07"/>
        <s v="ТМ.08.000-08"/>
        <s v="ТМ.08.000-09"/>
        <s v="ТМ.08.000-10"/>
        <s v="ТМ.08.000-11"/>
        <s v="ТМ.00.001"/>
        <s v="ТМ.00.002"/>
        <s v="ТМ.00.003"/>
        <s v="ТМ.00.004"/>
        <m/>
        <s v="МС.01.000 СБ"/>
        <s v="МС.02.000 СБ"/>
        <s v="МС.02.000-01 СБ"/>
        <s v="МС.02.000-02 СБ"/>
        <s v="МС.03.000 СБ"/>
        <s v="МС.03.000-01 СБ"/>
        <s v="МС.03.000-02 СБ"/>
        <s v="МС.04.000 СБ"/>
        <s v="МС.04.000-01 СБ"/>
        <s v="МС.06.000 СБ"/>
        <s v="МС.06.000-01 СБ"/>
        <s v="МС.07.000 СБ"/>
        <s v="МС.07.000-01 СБ"/>
        <s v="МС.08.000 СБ"/>
        <s v="МС.08.000-01 СБ"/>
        <s v="МС.00.001"/>
        <s v="МС.00.001-01"/>
        <s v="МС.00.002"/>
        <s v="МС.00.002-01"/>
        <s v="МС.00.003"/>
        <s v="МС.00.003-01"/>
        <s v="МС.00.004"/>
        <s v="МС.00.004-01"/>
        <s v="МС.00.004-02"/>
        <s v="МС.00.004-03"/>
        <s v="МС.00.005"/>
        <s v="МС.00.005-01"/>
        <s v="МС.00.005-02"/>
        <s v="МС.00.005-03"/>
        <s v="МС.00.011"/>
        <s v="МС.00.011-01"/>
        <s v="МС.00.012"/>
        <s v="МС.00.012-01"/>
        <s v="МС.00.013"/>
        <s v="ТМ.14.000 СБ" u="1"/>
        <s v="ТМ.42.000 СБ" u="1"/>
        <s v="ТМ.04.000-01 СБ" u="1"/>
        <s v="ТМ.03.002" u="1"/>
        <s v="ТМ.39.000 СБ" u="1"/>
        <s v="ТМ.70.000 СБ" u="1"/>
        <s v="ТМ.67.000 СБ" u="1"/>
        <s v="ТМ.00.009-10" u="1"/>
        <s v="ТМ.51.000 СБ" u="1"/>
        <s v="ТМ.00.008-03" u="1"/>
        <s v="ТМ.48.000 СБ" u="1"/>
        <s v="ТМ.01.000-02 СБ" u="1"/>
        <s v="ТМ.00.009-15" u="1"/>
        <s v="ТМ.04.000 СБ" u="1"/>
        <s v="Заглушка пластмассовая 20х20" u="1"/>
        <s v="ТМ.00.008-08" u="1"/>
        <s v="Гайка М6х12 стяжная сквозная" u="1"/>
        <s v="ТМ.29.000 СБ" u="1"/>
        <s v="ТМ.60.000 СБ" u="1"/>
        <s v="ТМ.57.000 СБ" u="1"/>
        <s v="ТМ.13.000 СБ" u="1"/>
        <s v="ТМ.00.009-02" u="1"/>
        <s v="ТМ.41.000 СБ" u="1"/>
        <s v="ТМ.03.001-02" u="1"/>
        <s v="ТМ.38.000 СБ" u="1"/>
        <s v="Винт с внутренним шестигранником М6х40" u="1"/>
        <s v="ТМ.00.009-07" u="1"/>
        <s v="ТМ.66.000 СБ" u="1"/>
        <s v="Винт с внутренним шестигранником М6х60" u="1"/>
        <s v="ТМ.50.000 СБ" u="1"/>
        <s v="ТМ.47.000 СБ" u="1"/>
        <s v="ТМ.03.002-01" u="1"/>
        <s v="ТМ.31.000 СБ" u="1"/>
        <s v="ТМ.00.009-12" u="1"/>
        <s v="ТМ.28.000 СБ" u="1"/>
        <s v="ТМ.00.008-05" u="1"/>
        <s v="ТМ.56.000 СБ" u="1"/>
        <s v="Шайба 6 ГОСТ 11371-78" u="1"/>
        <s v="ТМ.12.000 СБ" u="1"/>
        <s v="ТМ.06.000-02 СБ" u="1"/>
        <s v="ТМ.00.009" u="1"/>
        <s v="ТМ.09.000 СБ" u="1"/>
        <s v="ТМ.40.000 СБ" u="1"/>
        <s v="ТМ.02.000-01 СБ" u="1"/>
        <s v="ТМ.03.001" u="1"/>
        <s v="ТМ.37.000 СБ" u="1"/>
        <s v="ТМ.65.000 СБ" u="1"/>
        <s v="ТМ.00.008-10" u="1"/>
        <s v="ТМ.00.009-04" u="1"/>
        <s v="ТМ.46.000 СБ" u="1"/>
        <s v="ТМ.00.009-09" u="1"/>
        <s v="ТМ.02.000 СБ" u="1"/>
        <s v="ТМ.30.000 СБ" u="1"/>
        <s v="Винт с внутренним шестигранником М6х35" u="1"/>
        <s v="ТМ.55.000 СБ" u="1"/>
        <s v="ТМ.11.000 СБ" u="1"/>
        <s v="ТМ.00.008-02" u="1"/>
        <s v="ТМ.01.000-01 СБ" u="1"/>
        <s v="ТМ.73.000-01 СБ" u="1"/>
        <s v="ТМ.00.009-14" u="1"/>
        <s v="ТМ.36.000 СБ" u="1"/>
        <s v="ТМ.00.008-07" u="1"/>
        <s v="ТМ.64.000 СБ" u="1"/>
        <s v="Саморез с полусферой, с пресcшайбой, наконечник-острый оцинкованный 4,2х16" u="1"/>
        <s v="ТМ.45.000 СБ" u="1"/>
        <s v="ТМ.79.000-01 СБ" u="1"/>
        <s v="ТМ.00.009-01" u="1"/>
        <s v="ТМ.01.000 СБ" u="1"/>
        <s v="ТМ.73.000 СБ" u="1"/>
        <s v="ТМ.03.001-01" u="1"/>
        <s v="ТМ.00.009-06" u="1"/>
        <s v="ТМ.54.000 СБ" u="1"/>
        <s v="Крючок-вешалка №6" u="1"/>
        <s v="ТМ.10.000 СБ" u="1"/>
        <s v="ТМ.82.000 СБ" u="1"/>
        <s v="ТМ.00.008" u="1"/>
        <s v="ТМ.07.000 СБ" u="1"/>
        <s v="ТМ.79.000 СБ" u="1"/>
        <s v="ТМ.72.000-01 СБ" u="1"/>
        <s v="ТМ.35.000 СБ" u="1"/>
        <s v="ТМ.63.000 СБ" u="1"/>
        <s v="ТМ.00.009-11" u="1"/>
        <s v="ТМ.00.008-04" u="1"/>
        <s v="ТМ.01.000-03 СБ" u="1"/>
        <s v="ТМ.44.000 СБ" u="1"/>
        <s v="ТМ.06.000-01 СБ" u="1"/>
        <s v="ТМ.78.000-01 СБ" u="1"/>
        <s v="Гайка М6 DIN 985 оц." u="1"/>
        <s v="ТМ.00.008-09" u="1"/>
        <s v="ТМ.72.000 СБ" u="1"/>
        <s v="ТМ.69.000 СБ" u="1"/>
        <s v="ТМ.53.000 СБ" u="1"/>
        <s v="ТМ.00.009-03" u="1"/>
        <s v="ТМ.81.000 СБ" u="1"/>
        <s v="ТМ.06.000 СБ" u="1"/>
        <s v="ТМ.78.000 СБ" u="1"/>
        <s v="ТМ.71.000-01 СБ" u="1"/>
        <s v="ТМ.00.009-08" u="1"/>
        <s v="ТМ.62.000 СБ" u="1"/>
        <s v="ТМ.59.000 СБ" u="1"/>
        <s v="ТМ.43.000 СБ" u="1"/>
        <s v="ТМ.00.008-01" u="1"/>
        <s v="ТМ.03.002-02" u="1"/>
        <s v="ТМ.71.000 СБ" u="1"/>
        <s v="ТМ.00.009-13" u="1"/>
        <s v="ТМ.00.008-06" u="1"/>
        <s v="ТМ.52.000 СБ" u="1"/>
        <s v="ТМ.06.000-03 СБ" u="1"/>
        <s v="ТМ.49.000 СБ" u="1"/>
        <s v="ТМ.77.000 СБ" u="1"/>
        <s v="ТМ.70.000-01 СБ" u="1"/>
        <s v="ТМ.33.000 СБ" u="1"/>
        <s v="ТМ.61.000 СБ" u="1"/>
        <s v="Скоба обивочная Prebena А-08" u="1"/>
        <s v="ТМ.00.013" u="1"/>
        <s v="ТМ.00.009-05" u="1"/>
        <s v="ТМ.58.000 СБ" u="1"/>
      </sharedItems>
    </cacheField>
    <cacheField name="Наименование" numFmtId="0">
      <sharedItems containsBlank="1"/>
    </cacheField>
    <cacheField name="Маркировка" numFmtId="0">
      <sharedItems containsBlank="1"/>
    </cacheField>
    <cacheField name="Кол-во в изделии, шт" numFmtId="0">
      <sharedItems containsString="0" containsBlank="1" containsNumber="1" containsInteger="1" minValue="0" maxValue="0"/>
    </cacheField>
    <cacheField name="Кол-во в заказе, шт" numFmtId="0">
      <sharedItems containsString="0" containsBlank="1" containsNumber="1" containsInteger="1" minValue="0" maxValue="90"/>
    </cacheField>
    <cacheField name="Поставщик" numFmtId="0">
      <sharedItems containsString="0" containsBlank="1" containsNumber="1" containsInteger="1" minValue="0" maxValue="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7">
  <r>
    <s v="№ п/п"/>
    <x v="0"/>
    <n v="0"/>
    <n v="0"/>
    <s v="Кол-во в изделии, шт"/>
    <s v="Кол-во в заказе, шт"/>
    <s v="Выдать в &quot;Ресурс&quot; для сборки, шт"/>
    <s v="Поставщик"/>
  </r>
  <r>
    <m/>
    <x v="1"/>
    <m/>
    <m/>
    <m/>
    <m/>
    <m/>
    <m/>
  </r>
  <r>
    <n v="1"/>
    <x v="2"/>
    <n v="0"/>
    <n v="0"/>
    <n v="0"/>
    <n v="90"/>
    <n v="0"/>
    <n v="0"/>
  </r>
  <r>
    <s v=""/>
    <x v="3"/>
    <n v="0"/>
    <n v="0"/>
    <n v="0"/>
    <n v="0"/>
    <n v="0"/>
    <n v="0"/>
  </r>
  <r>
    <n v="2"/>
    <x v="4"/>
    <n v="0"/>
    <n v="0"/>
    <n v="0"/>
    <n v="90"/>
    <n v="0"/>
    <n v="0"/>
  </r>
  <r>
    <n v="3"/>
    <x v="5"/>
    <n v="0"/>
    <n v="0"/>
    <n v="0"/>
    <n v="180"/>
    <n v="0"/>
    <n v="0"/>
  </r>
  <r>
    <n v="4"/>
    <x v="6"/>
    <n v="0"/>
    <n v="0"/>
    <n v="0"/>
    <n v="270"/>
    <n v="0"/>
    <n v="0"/>
  </r>
  <r>
    <n v="5"/>
    <x v="7"/>
    <n v="0"/>
    <n v="0"/>
    <n v="0"/>
    <n v="180"/>
    <n v="0"/>
    <n v="0"/>
  </r>
  <r>
    <s v=""/>
    <x v="8"/>
    <n v="0"/>
    <n v="0"/>
    <n v="0"/>
    <n v="0"/>
    <n v="0"/>
    <n v="0"/>
  </r>
  <r>
    <s v=""/>
    <x v="9"/>
    <n v="0"/>
    <n v="0"/>
    <n v="0"/>
    <n v="0"/>
    <n v="0"/>
    <n v="0"/>
  </r>
  <r>
    <s v=""/>
    <x v="10"/>
    <n v="0"/>
    <n v="0"/>
    <n v="0"/>
    <n v="0"/>
    <n v="0"/>
    <n v="0"/>
  </r>
  <r>
    <s v=""/>
    <x v="11"/>
    <n v="0"/>
    <n v="0"/>
    <n v="0"/>
    <n v="0"/>
    <n v="0"/>
    <n v="0"/>
  </r>
  <r>
    <n v="6"/>
    <x v="12"/>
    <n v="0"/>
    <n v="0"/>
    <n v="0"/>
    <n v="351"/>
    <n v="0"/>
    <n v="0"/>
  </r>
  <r>
    <n v="7"/>
    <x v="13"/>
    <n v="0"/>
    <n v="0"/>
    <n v="0"/>
    <n v="93"/>
    <n v="93"/>
    <n v="0"/>
  </r>
  <r>
    <s v=""/>
    <x v="14"/>
    <n v="0"/>
    <n v="0"/>
    <n v="0"/>
    <n v="0"/>
    <n v="0"/>
    <n v="0"/>
  </r>
  <r>
    <n v="8"/>
    <x v="15"/>
    <n v="0"/>
    <n v="0"/>
    <n v="0"/>
    <n v="278"/>
    <n v="185"/>
    <n v="0"/>
  </r>
  <r>
    <s v=""/>
    <x v="16"/>
    <n v="0"/>
    <n v="0"/>
    <n v="0"/>
    <n v="0"/>
    <n v="0"/>
    <n v="0"/>
  </r>
  <r>
    <n v="9"/>
    <x v="17"/>
    <n v="0"/>
    <n v="0"/>
    <n v="0"/>
    <n v="82"/>
    <n v="0"/>
    <n v="0"/>
  </r>
  <r>
    <n v="10"/>
    <x v="18"/>
    <n v="0"/>
    <n v="0"/>
    <n v="0"/>
    <n v="82"/>
    <n v="0"/>
    <n v="0"/>
  </r>
  <r>
    <m/>
    <x v="1"/>
    <m/>
    <m/>
    <m/>
    <m/>
    <m/>
    <m/>
  </r>
  <r>
    <n v="1"/>
    <x v="19"/>
    <n v="0"/>
    <n v="0"/>
    <n v="0"/>
    <n v="244"/>
    <n v="0"/>
    <n v="0"/>
  </r>
  <r>
    <n v="2"/>
    <x v="20"/>
    <n v="0"/>
    <n v="0"/>
    <n v="0"/>
    <n v="235"/>
    <n v="0"/>
    <n v="0"/>
  </r>
  <r>
    <n v="3"/>
    <x v="21"/>
    <n v="0"/>
    <n v="0"/>
    <n v="0"/>
    <n v="50"/>
    <n v="0"/>
    <n v="0"/>
  </r>
  <r>
    <s v=""/>
    <x v="22"/>
    <n v="0"/>
    <n v="0"/>
    <n v="0"/>
    <n v="0"/>
    <n v="0"/>
    <n v="0"/>
  </r>
  <r>
    <s v=""/>
    <x v="23"/>
    <n v="0"/>
    <n v="0"/>
    <n v="0"/>
    <n v="0"/>
    <n v="0"/>
    <n v="0"/>
  </r>
  <r>
    <n v="4"/>
    <x v="24"/>
    <n v="0"/>
    <n v="0"/>
    <n v="0"/>
    <n v="528"/>
    <n v="0"/>
    <n v="0"/>
  </r>
  <r>
    <s v=""/>
    <x v="25"/>
    <n v="0"/>
    <n v="0"/>
    <n v="0"/>
    <n v="0"/>
    <n v="0"/>
    <n v="0"/>
  </r>
  <r>
    <s v=""/>
    <x v="26"/>
    <n v="0"/>
    <n v="0"/>
    <n v="0"/>
    <n v="0"/>
    <n v="0"/>
    <n v="0"/>
  </r>
  <r>
    <s v=""/>
    <x v="27"/>
    <n v="0"/>
    <n v="0"/>
    <n v="0"/>
    <n v="0"/>
    <n v="0"/>
    <n v="0"/>
  </r>
  <r>
    <n v="5"/>
    <x v="13"/>
    <n v="0"/>
    <n v="0"/>
    <n v="0"/>
    <n v="274"/>
    <n v="274"/>
    <n v="0"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  <r>
    <m/>
    <x v="1"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7">
  <r>
    <n v="1"/>
    <x v="0"/>
    <s v="Каркас 1"/>
    <s v="К-1"/>
    <n v="0"/>
    <n v="42"/>
    <n v="0"/>
  </r>
  <r>
    <s v=""/>
    <x v="1"/>
    <s v="Адаптер"/>
    <s v="АД-2"/>
    <n v="0"/>
    <n v="0"/>
    <n v="0"/>
  </r>
  <r>
    <s v=""/>
    <x v="2"/>
    <s v="Адаптер"/>
    <s v="АДф-2"/>
    <n v="0"/>
    <n v="0"/>
    <n v="0"/>
  </r>
  <r>
    <s v=""/>
    <x v="3"/>
    <s v="Направляющая Н1"/>
    <s v="Над-1"/>
    <n v="0"/>
    <n v="0"/>
    <n v="0"/>
  </r>
  <r>
    <s v=""/>
    <x v="4"/>
    <s v="Направляющая Н2"/>
    <s v="Над-2"/>
    <n v="0"/>
    <n v="0"/>
    <n v="0"/>
  </r>
  <r>
    <s v=""/>
    <x v="5"/>
    <s v="Направляющая Н3"/>
    <s v="Над-3"/>
    <n v="0"/>
    <n v="0"/>
    <n v="0"/>
  </r>
  <r>
    <s v=""/>
    <x v="6"/>
    <s v="Направляющая Н4"/>
    <s v="Над-4"/>
    <n v="0"/>
    <n v="0"/>
    <n v="0"/>
  </r>
  <r>
    <s v=""/>
    <x v="7"/>
    <s v="Направляющая Н1"/>
    <s v="Над-1п"/>
    <n v="0"/>
    <n v="0"/>
    <n v="0"/>
  </r>
  <r>
    <s v=""/>
    <x v="8"/>
    <s v="Направляющая Н2"/>
    <s v="Над-2п"/>
    <n v="0"/>
    <n v="0"/>
    <n v="0"/>
  </r>
  <r>
    <s v=""/>
    <x v="9"/>
    <s v="Направляющая Н3"/>
    <s v="Над-3п"/>
    <n v="0"/>
    <n v="0"/>
    <n v="0"/>
  </r>
  <r>
    <s v=""/>
    <x v="10"/>
    <s v="Направляющая Н4"/>
    <s v="Над-4п"/>
    <n v="0"/>
    <n v="0"/>
    <n v="0"/>
  </r>
  <r>
    <s v=""/>
    <x v="11"/>
    <s v="Направляющая Н1"/>
    <s v="Н-1п"/>
    <n v="0"/>
    <n v="0"/>
    <n v="0"/>
  </r>
  <r>
    <s v=""/>
    <x v="12"/>
    <s v="Направляющая Н2"/>
    <s v="Н-2п"/>
    <n v="0"/>
    <n v="0"/>
    <n v="0"/>
  </r>
  <r>
    <s v=""/>
    <x v="13"/>
    <s v="Направляющая Н3"/>
    <s v="Н-3п"/>
    <n v="0"/>
    <n v="0"/>
    <n v="0"/>
  </r>
  <r>
    <s v=""/>
    <x v="14"/>
    <s v="Направляющая Н4"/>
    <s v="Н-4п"/>
    <n v="0"/>
    <n v="0"/>
    <n v="0"/>
  </r>
  <r>
    <n v="2"/>
    <x v="15"/>
    <s v="Связь 1"/>
    <s v="СВ-2"/>
    <n v="0"/>
    <n v="1"/>
    <n v="0"/>
  </r>
  <r>
    <s v=""/>
    <x v="16"/>
    <s v="Связь 1"/>
    <s v="СВ-3"/>
    <n v="0"/>
    <n v="0"/>
    <n v="0"/>
  </r>
  <r>
    <n v="3"/>
    <x v="17"/>
    <s v="Связь 1"/>
    <s v="СВ-4"/>
    <n v="0"/>
    <n v="20"/>
    <n v="0"/>
  </r>
  <r>
    <s v=""/>
    <x v="18"/>
    <s v="Связь 1"/>
    <s v="СВ-1кр"/>
    <n v="0"/>
    <n v="0"/>
    <n v="0"/>
  </r>
  <r>
    <s v=""/>
    <x v="19"/>
    <s v="Связь 1"/>
    <s v="СВ-2кр"/>
    <n v="0"/>
    <n v="0"/>
    <n v="0"/>
  </r>
  <r>
    <s v=""/>
    <x v="20"/>
    <s v="Связь 1"/>
    <s v="СВ-3кр"/>
    <n v="0"/>
    <n v="0"/>
    <n v="0"/>
  </r>
  <r>
    <s v=""/>
    <x v="21"/>
    <s v="Связь 1"/>
    <s v="СВ-4кр"/>
    <n v="0"/>
    <n v="0"/>
    <n v="0"/>
  </r>
  <r>
    <s v=""/>
    <x v="22"/>
    <s v="Связь 1"/>
    <s v="СВ-1ср"/>
    <n v="0"/>
    <n v="0"/>
    <n v="0"/>
  </r>
  <r>
    <s v=""/>
    <x v="23"/>
    <s v="Связь 1"/>
    <s v="СВ-2ср"/>
    <n v="0"/>
    <n v="0"/>
    <n v="0"/>
  </r>
  <r>
    <s v=""/>
    <x v="24"/>
    <s v="Связь 1"/>
    <s v="СВ-3ср"/>
    <n v="0"/>
    <n v="0"/>
    <n v="0"/>
  </r>
  <r>
    <s v=""/>
    <x v="25"/>
    <s v="Связь 1"/>
    <s v="СВ-4ср"/>
    <n v="0"/>
    <n v="0"/>
    <n v="0"/>
  </r>
  <r>
    <s v=""/>
    <x v="26"/>
    <s v="Связь 1"/>
    <s v="СВ-1"/>
    <n v="0"/>
    <n v="0"/>
    <n v="0"/>
  </r>
  <r>
    <s v=""/>
    <x v="27"/>
    <s v="Направляющая Н1"/>
    <s v="Н-1"/>
    <n v="0"/>
    <n v="0"/>
    <n v="0"/>
  </r>
  <r>
    <n v="4"/>
    <x v="28"/>
    <s v="Направляющая Н2"/>
    <s v="Н-2"/>
    <n v="0"/>
    <n v="2"/>
    <n v="0"/>
  </r>
  <r>
    <s v=""/>
    <x v="29"/>
    <s v="Направляющая Н3"/>
    <s v="Н-3"/>
    <n v="0"/>
    <n v="0"/>
    <n v="0"/>
  </r>
  <r>
    <n v="5"/>
    <x v="30"/>
    <s v="Направляющая Н4"/>
    <s v="Н-4"/>
    <n v="0"/>
    <n v="40"/>
    <n v="0"/>
  </r>
  <r>
    <m/>
    <x v="31"/>
    <m/>
    <m/>
    <m/>
    <m/>
    <m/>
  </r>
  <r>
    <n v="1"/>
    <x v="32"/>
    <s v="Каркас 1"/>
    <s v="К1"/>
    <n v="0"/>
    <n v="53"/>
    <n v="0"/>
  </r>
  <r>
    <s v=""/>
    <x v="33"/>
    <s v="Каркас 2 средний"/>
    <s v="К2 ср"/>
    <n v="0"/>
    <n v="0"/>
    <n v="0"/>
  </r>
  <r>
    <s v=""/>
    <x v="34"/>
    <s v="Каркас 2 левый"/>
    <s v="К2 лв"/>
    <n v="0"/>
    <n v="0"/>
    <n v="0"/>
  </r>
  <r>
    <s v=""/>
    <x v="35"/>
    <s v="Каркас 2 правый"/>
    <s v="К2 пр"/>
    <n v="0"/>
    <n v="0"/>
    <n v="0"/>
  </r>
  <r>
    <s v=""/>
    <x v="36"/>
    <s v="Каркас 3 средний"/>
    <s v="К3 ср"/>
    <n v="0"/>
    <n v="0"/>
    <n v="0"/>
  </r>
  <r>
    <s v=""/>
    <x v="37"/>
    <s v="Каркас 3 левый"/>
    <s v="К3 лв"/>
    <n v="0"/>
    <n v="0"/>
    <n v="0"/>
  </r>
  <r>
    <s v=""/>
    <x v="38"/>
    <s v="Каркас 3 правый"/>
    <s v="К3 пр"/>
    <n v="0"/>
    <n v="0"/>
    <n v="0"/>
  </r>
  <r>
    <s v=""/>
    <x v="39"/>
    <s v="Каркас 4 средний"/>
    <s v="К4 ср"/>
    <n v="0"/>
    <n v="0"/>
    <n v="0"/>
  </r>
  <r>
    <s v=""/>
    <x v="40"/>
    <s v="Каркас 4 крайний"/>
    <s v="К4 кр"/>
    <n v="0"/>
    <n v="0"/>
    <n v="0"/>
  </r>
  <r>
    <n v="2"/>
    <x v="41"/>
    <s v="Рама"/>
    <s v="Р"/>
    <n v="0"/>
    <n v="38"/>
    <n v="0"/>
  </r>
  <r>
    <s v=""/>
    <x v="42"/>
    <s v="Рама"/>
    <s v="Р1"/>
    <n v="0"/>
    <n v="0"/>
    <n v="0"/>
  </r>
  <r>
    <s v=""/>
    <x v="43"/>
    <s v="Сиденье мягкое"/>
    <s v="-"/>
    <n v="0"/>
    <n v="0"/>
    <n v="0"/>
  </r>
  <r>
    <s v=""/>
    <x v="44"/>
    <s v="Сиденье мягкое"/>
    <s v="-"/>
    <n v="0"/>
    <n v="0"/>
    <n v="0"/>
  </r>
  <r>
    <s v=""/>
    <x v="45"/>
    <s v="Спинка мягкая"/>
    <s v="-"/>
    <n v="0"/>
    <n v="0"/>
    <n v="0"/>
  </r>
  <r>
    <s v=""/>
    <x v="46"/>
    <s v="Спинка мягкая"/>
    <s v="-"/>
    <n v="0"/>
    <n v="0"/>
    <n v="0"/>
  </r>
  <r>
    <n v="3"/>
    <x v="47"/>
    <s v="Лист сиденья крайний"/>
    <s v="Сд кр"/>
    <n v="0"/>
    <n v="90"/>
    <n v="0"/>
  </r>
  <r>
    <s v=""/>
    <x v="48"/>
    <s v="Лист сиденья крайний"/>
    <s v="Сд1 кр"/>
    <n v="0"/>
    <n v="0"/>
    <n v="0"/>
  </r>
  <r>
    <n v="4"/>
    <x v="49"/>
    <s v="Лист сиденья средний"/>
    <s v="Сд ср"/>
    <n v="0"/>
    <n v="24"/>
    <n v="0"/>
  </r>
  <r>
    <s v=""/>
    <x v="50"/>
    <s v="Лист сиденья средний"/>
    <s v="Сд1 ср"/>
    <n v="0"/>
    <n v="0"/>
    <n v="0"/>
  </r>
  <r>
    <s v=""/>
    <x v="51"/>
    <s v="Лист сиденья"/>
    <s v="Сд"/>
    <n v="0"/>
    <n v="0"/>
    <n v="0"/>
  </r>
  <r>
    <s v=""/>
    <x v="52"/>
    <s v="Лист сиденья"/>
    <s v="Сд1"/>
    <n v="0"/>
    <n v="0"/>
    <n v="0"/>
  </r>
  <r>
    <s v=""/>
    <x v="53"/>
    <s v="Лист спинки"/>
    <s v="Сп"/>
    <n v="0"/>
    <n v="0"/>
    <n v="0"/>
  </r>
  <r>
    <s v=""/>
    <x v="54"/>
    <s v="Лист спинки"/>
    <s v="Сп К"/>
    <n v="0"/>
    <n v="0"/>
    <n v="0"/>
  </r>
  <r>
    <s v=""/>
    <x v="55"/>
    <s v="Лист спинки"/>
    <s v="Сп1"/>
    <n v="0"/>
    <n v="0"/>
    <n v="0"/>
  </r>
  <r>
    <s v=""/>
    <x v="56"/>
    <s v="Лист спинки"/>
    <s v="Сп1 К"/>
    <n v="0"/>
    <n v="0"/>
    <n v="0"/>
  </r>
  <r>
    <s v=""/>
    <x v="57"/>
    <s v="Лист спинки (мод.4)"/>
    <s v="Сп 4"/>
    <n v="0"/>
    <n v="0"/>
    <n v="0"/>
  </r>
  <r>
    <s v=""/>
    <x v="58"/>
    <s v="Лист спинки (мод.4)"/>
    <s v="Сп 4 К"/>
    <n v="0"/>
    <n v="0"/>
    <n v="0"/>
  </r>
  <r>
    <s v=""/>
    <x v="59"/>
    <s v="Лист спинки (мод.4)"/>
    <s v="Сп1 4"/>
    <n v="0"/>
    <n v="0"/>
    <n v="0"/>
  </r>
  <r>
    <s v=""/>
    <x v="60"/>
    <s v="Лист спинки (мод.4)"/>
    <s v="Сп1 4К"/>
    <n v="0"/>
    <n v="0"/>
    <n v="0"/>
  </r>
  <r>
    <s v=""/>
    <x v="61"/>
    <s v="Связь 1"/>
    <s v="С-1"/>
    <n v="0"/>
    <n v="0"/>
    <n v="0"/>
  </r>
  <r>
    <s v=""/>
    <x v="62"/>
    <s v="Связь 1"/>
    <s v="С1-1"/>
    <n v="0"/>
    <n v="0"/>
    <n v="0"/>
  </r>
  <r>
    <n v="5"/>
    <x v="63"/>
    <s v="Связь 2"/>
    <s v="С-2"/>
    <n v="0"/>
    <n v="21"/>
    <n v="0"/>
  </r>
  <r>
    <s v=""/>
    <x v="64"/>
    <s v="Связь 2"/>
    <s v="С1-2"/>
    <n v="0"/>
    <n v="0"/>
    <n v="0"/>
  </r>
  <r>
    <n v="6"/>
    <x v="65"/>
    <s v="Связь 3"/>
    <s v="С-3"/>
    <n v="0"/>
    <n v="24"/>
    <n v="0"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  <r>
    <m/>
    <x v="31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5" cacheId="3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D205:D234" firstHeaderRow="1" firstDataRow="1" firstDataCol="1"/>
  <pivotFields count="8">
    <pivotField showAll="0"/>
    <pivotField axis="axisRow" showAll="0">
      <items count="38">
        <item m="1" x="30"/>
        <item m="1" x="31"/>
        <item m="1" x="32"/>
        <item x="2"/>
        <item m="1" x="36"/>
        <item x="3"/>
        <item x="4"/>
        <item x="5"/>
        <item x="13"/>
        <item x="15"/>
        <item m="1" x="29"/>
        <item m="1" x="34"/>
        <item x="0"/>
        <item x="16"/>
        <item m="1" x="35"/>
        <item m="1" x="28"/>
        <item x="12"/>
        <item m="1" x="33"/>
        <item x="7"/>
        <item x="6"/>
        <item x="1"/>
        <item x="8"/>
        <item x="9"/>
        <item x="10"/>
        <item x="11"/>
        <item x="14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1"/>
  </rowFields>
  <rowItems count="29">
    <i>
      <x v="3"/>
    </i>
    <i>
      <x v="5"/>
    </i>
    <i>
      <x v="6"/>
    </i>
    <i>
      <x v="7"/>
    </i>
    <i>
      <x v="8"/>
    </i>
    <i>
      <x v="9"/>
    </i>
    <i>
      <x v="12"/>
    </i>
    <i>
      <x v="13"/>
    </i>
    <i>
      <x v="16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 t="grand">
      <x/>
    </i>
  </rowItems>
  <colItems count="1">
    <i/>
  </colItems>
  <formats count="23">
    <format dxfId="22">
      <pivotArea dataOnly="0" labelOnly="1" fieldPosition="0">
        <references count="1">
          <reference field="1" count="1">
            <x v="0"/>
          </reference>
        </references>
      </pivotArea>
    </format>
    <format dxfId="21">
      <pivotArea dataOnly="0" labelOnly="1" fieldPosition="0">
        <references count="1">
          <reference field="1" count="0"/>
        </references>
      </pivotArea>
    </format>
    <format dxfId="20">
      <pivotArea dataOnly="0" labelOnly="1" fieldPosition="0">
        <references count="1">
          <reference field="1" count="0"/>
        </references>
      </pivotArea>
    </format>
    <format dxfId="19">
      <pivotArea dataOnly="0" labelOnly="1" fieldPosition="0">
        <references count="1">
          <reference field="1" count="0"/>
        </references>
      </pivotArea>
    </format>
    <format dxfId="18">
      <pivotArea dataOnly="0" labelOnly="1" fieldPosition="0">
        <references count="1">
          <reference field="1" count="0"/>
        </references>
      </pivotArea>
    </format>
    <format dxfId="17">
      <pivotArea field="1" type="button" dataOnly="0" labelOnly="1" outline="0" axis="axisRow" fieldPosition="0"/>
    </format>
    <format dxfId="16">
      <pivotArea dataOnly="0" labelOnly="1" fieldPosition="0">
        <references count="1">
          <reference field="1" count="0"/>
        </references>
      </pivotArea>
    </format>
    <format dxfId="15">
      <pivotArea dataOnly="0" labelOnly="1" grandRow="1" outline="0" fieldPosition="0"/>
    </format>
    <format dxfId="14">
      <pivotArea type="all" dataOnly="0" outline="0" fieldPosition="0"/>
    </format>
    <format dxfId="13">
      <pivotArea type="all" dataOnly="0" outline="0" fieldPosition="0"/>
    </format>
    <format dxfId="12">
      <pivotArea dataOnly="0" labelOnly="1" fieldPosition="0">
        <references count="1">
          <reference field="1" count="1">
            <x v="1"/>
          </reference>
        </references>
      </pivotArea>
    </format>
    <format dxfId="11">
      <pivotArea dataOnly="0" labelOnly="1" fieldPosition="0">
        <references count="1">
          <reference field="1" count="19">
            <x v="3"/>
            <x v="5"/>
            <x v="6"/>
            <x v="7"/>
            <x v="8"/>
            <x v="9"/>
            <x v="12"/>
            <x v="13"/>
            <x v="16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10">
      <pivotArea dataOnly="0" labelOnly="1" fieldPosition="0">
        <references count="1">
          <reference field="1" count="25">
            <x v="3"/>
            <x v="5"/>
            <x v="6"/>
            <x v="7"/>
            <x v="8"/>
            <x v="9"/>
            <x v="12"/>
            <x v="13"/>
            <x v="16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9">
      <pivotArea dataOnly="0" labelOnly="1" fieldPosition="0">
        <references count="1">
          <reference field="1" count="1">
            <x v="3"/>
          </reference>
        </references>
      </pivotArea>
    </format>
    <format dxfId="8">
      <pivotArea dataOnly="0" labelOnly="1" fieldPosition="0">
        <references count="1">
          <reference field="1" count="4">
            <x v="6"/>
            <x v="7"/>
            <x v="8"/>
            <x v="9"/>
          </reference>
        </references>
      </pivotArea>
    </format>
    <format dxfId="7">
      <pivotArea dataOnly="0" labelOnly="1" fieldPosition="0">
        <references count="1">
          <reference field="1" count="3">
            <x v="16"/>
            <x v="18"/>
            <x v="19"/>
          </reference>
        </references>
      </pivotArea>
    </format>
    <format dxfId="6">
      <pivotArea dataOnly="0" labelOnly="1" fieldPosition="0">
        <references count="1">
          <reference field="1" count="5">
            <x v="26"/>
            <x v="27"/>
            <x v="28"/>
            <x v="29"/>
            <x v="30"/>
          </reference>
        </references>
      </pivotArea>
    </format>
    <format dxfId="5">
      <pivotArea dataOnly="0" labelOnly="1" fieldPosition="0">
        <references count="1">
          <reference field="1" count="1">
            <x v="33"/>
          </reference>
        </references>
      </pivotArea>
    </format>
    <format dxfId="4">
      <pivotArea dataOnly="0" labelOnly="1" fieldPosition="0">
        <references count="1">
          <reference field="1" count="1">
            <x v="3"/>
          </reference>
        </references>
      </pivotArea>
    </format>
    <format dxfId="3">
      <pivotArea dataOnly="0" labelOnly="1" fieldPosition="0">
        <references count="1">
          <reference field="1" count="4">
            <x v="6"/>
            <x v="7"/>
            <x v="8"/>
            <x v="9"/>
          </reference>
        </references>
      </pivotArea>
    </format>
    <format dxfId="2">
      <pivotArea dataOnly="0" labelOnly="1" fieldPosition="0">
        <references count="1">
          <reference field="1" count="3">
            <x v="16"/>
            <x v="18"/>
            <x v="19"/>
          </reference>
        </references>
      </pivotArea>
    </format>
    <format dxfId="1">
      <pivotArea dataOnly="0" labelOnly="1" fieldPosition="0">
        <references count="1">
          <reference field="1" count="5">
            <x v="26"/>
            <x v="27"/>
            <x v="28"/>
            <x v="29"/>
            <x v="30"/>
          </reference>
        </references>
      </pivotArea>
    </format>
    <format dxfId="0">
      <pivotArea dataOnly="0" labelOnly="1" fieldPosition="0">
        <references count="1">
          <reference field="1" count="1">
            <x v="33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1" cacheId="31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D10:D77" firstHeaderRow="1" firstDataRow="1" firstDataCol="1"/>
  <pivotFields count="7">
    <pivotField showAll="0"/>
    <pivotField axis="axisRow" showAll="0">
      <items count="184">
        <item x="28"/>
        <item x="29"/>
        <item x="30"/>
        <item m="1" x="141"/>
        <item m="1" x="167"/>
        <item m="1" x="122"/>
        <item m="1" x="75"/>
        <item m="1" x="148"/>
        <item m="1" x="101"/>
        <item m="1" x="171"/>
        <item m="1" x="127"/>
        <item m="1" x="81"/>
        <item m="1" x="154"/>
        <item m="1" x="113"/>
        <item m="1" x="106"/>
        <item m="1" x="132"/>
        <item m="1" x="87"/>
        <item m="1" x="158"/>
        <item m="1" x="114"/>
        <item m="1" x="181"/>
        <item m="1" x="136"/>
        <item m="1" x="92"/>
        <item m="1" x="163"/>
        <item m="1" x="116"/>
        <item m="1" x="73"/>
        <item m="1" x="147"/>
        <item m="1" x="99"/>
        <item m="1" x="170"/>
        <item m="1" x="125"/>
        <item m="1" x="78"/>
        <item m="1" x="180"/>
        <item m="1" x="133"/>
        <item m="1" x="123"/>
        <item m="1" x="77"/>
        <item m="1" x="149"/>
        <item m="1" x="117"/>
        <item m="1" x="109"/>
        <item m="1" x="110"/>
        <item m="1" x="135"/>
        <item m="1" x="89"/>
        <item m="1" x="69"/>
        <item m="1" x="97"/>
        <item m="1" x="168"/>
        <item m="1" x="79"/>
        <item m="1" x="68"/>
        <item m="1" x="160"/>
        <item m="1" x="151"/>
        <item m="1" x="105"/>
        <item m="1" x="173"/>
        <item m="1" x="142"/>
        <item m="1" x="107"/>
        <item m="1" x="139"/>
        <item m="1" x="121"/>
        <item m="1" x="104"/>
        <item m="1" x="86"/>
        <item m="1" x="66"/>
        <item m="1" x="100"/>
        <item m="1" x="83"/>
        <item m="1" x="118"/>
        <item m="1" x="98"/>
        <item m="1" x="177"/>
        <item m="1" x="145"/>
        <item m="1" x="126"/>
        <item m="1" x="111"/>
        <item m="1" x="90"/>
        <item m="1" x="70"/>
        <item m="1" x="108"/>
        <item m="1" x="88"/>
        <item m="1" x="67"/>
        <item m="1" x="166"/>
        <item m="1" x="150"/>
        <item m="1" x="130"/>
        <item m="1" x="115"/>
        <item m="1" x="96"/>
        <item m="1" x="76"/>
        <item m="1" x="174"/>
        <item m="1" x="95"/>
        <item m="1" x="74"/>
        <item m="1" x="172"/>
        <item m="1" x="157"/>
        <item m="1" x="137"/>
        <item m="1" x="120"/>
        <item m="1" x="102"/>
        <item m="1" x="85"/>
        <item m="1" x="182"/>
        <item m="1" x="165"/>
        <item m="1" x="84"/>
        <item m="1" x="178"/>
        <item m="1" x="164"/>
        <item m="1" x="146"/>
        <item m="1" x="128"/>
        <item m="1" x="112"/>
        <item m="1" x="93"/>
        <item m="1" x="72"/>
        <item m="1" x="156"/>
        <item m="1" x="71"/>
        <item m="1" x="176"/>
        <item m="1" x="169"/>
        <item m="1" x="162"/>
        <item m="1" x="155"/>
        <item m="1" x="144"/>
        <item m="1" x="134"/>
        <item m="1" x="124"/>
        <item m="1" x="175"/>
        <item m="1" x="161"/>
        <item m="1" x="152"/>
        <item m="1" x="143"/>
        <item m="1" x="131"/>
        <item m="1" x="159"/>
        <item m="1" x="140"/>
        <item x="3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m="1" x="119"/>
        <item m="1" x="91"/>
        <item m="1" x="94"/>
        <item m="1" x="153"/>
        <item m="1" x="103"/>
        <item m="1" x="82"/>
        <item m="1" x="129"/>
        <item m="1" x="179"/>
        <item m="1" x="138"/>
        <item m="1" x="80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67">
    <i>
      <x/>
    </i>
    <i>
      <x v="1"/>
    </i>
    <i>
      <x v="2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 t="grand">
      <x/>
    </i>
  </rowItems>
  <colItems count="1">
    <i/>
  </colItems>
  <formats count="1">
    <format dxfId="23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33"/>
  <sheetViews>
    <sheetView tabSelected="1" topLeftCell="A40" workbookViewId="0">
      <selection activeCell="D200" sqref="D200"/>
    </sheetView>
  </sheetViews>
  <sheetFormatPr defaultRowHeight="15"/>
  <cols>
    <col min="1" max="1" width="9.140625" style="22"/>
    <col min="2" max="2" width="4.7109375" style="22" customWidth="1"/>
    <col min="3" max="3" width="20.7109375" style="22" customWidth="1"/>
    <col min="4" max="4" width="25.7109375" style="22" customWidth="1"/>
    <col min="5" max="5" width="26.85546875" style="22" customWidth="1"/>
    <col min="6" max="6" width="13.42578125" style="22" customWidth="1"/>
    <col min="7" max="7" width="15.28515625" style="22" customWidth="1"/>
    <col min="8" max="8" width="19.140625" style="22" customWidth="1"/>
    <col min="9" max="16384" width="9.140625" style="22"/>
  </cols>
  <sheetData>
    <row r="2" spans="1:8">
      <c r="A2" s="22" t="s">
        <v>13</v>
      </c>
    </row>
    <row r="3" spans="1:8" ht="35.25">
      <c r="B3" s="23" t="s">
        <v>27</v>
      </c>
      <c r="C3" s="22" t="s">
        <v>17</v>
      </c>
      <c r="D3" s="22" t="s">
        <v>18</v>
      </c>
      <c r="E3" s="22" t="s">
        <v>19</v>
      </c>
      <c r="F3" s="24" t="s">
        <v>28</v>
      </c>
      <c r="G3" s="24" t="s">
        <v>20</v>
      </c>
      <c r="H3" s="22" t="s">
        <v>22</v>
      </c>
    </row>
    <row r="4" spans="1:8">
      <c r="B4" s="22">
        <f>[1]Комплектация!B8</f>
        <v>1</v>
      </c>
      <c r="C4" s="22" t="str">
        <f>[1]Комплектация!C8</f>
        <v>ТМ.34.000 СБ</v>
      </c>
      <c r="D4" s="22" t="str">
        <f>[1]Комплектация!D8</f>
        <v>Каркас 1</v>
      </c>
      <c r="E4" s="22" t="str">
        <f>[1]Комплектация!E8</f>
        <v>К-1</v>
      </c>
      <c r="F4" s="22">
        <f>[1]Комплектация!F8</f>
        <v>0</v>
      </c>
      <c r="G4" s="22">
        <f>[1]Комплектация!G8</f>
        <v>42</v>
      </c>
      <c r="H4" s="22">
        <f>[1]Комплектация!H8</f>
        <v>0</v>
      </c>
    </row>
    <row r="5" spans="1:8">
      <c r="B5" s="22" t="str">
        <f>[1]Комплектация!B9</f>
        <v/>
      </c>
      <c r="C5" s="22" t="str">
        <f>[1]Комплектация!C9</f>
        <v>АД.02.000</v>
      </c>
      <c r="D5" s="22" t="str">
        <f>[1]Комплектация!D9</f>
        <v>Адаптер</v>
      </c>
      <c r="E5" s="22" t="str">
        <f>[1]Комплектация!E9</f>
        <v>АД-2</v>
      </c>
      <c r="F5" s="22">
        <f>[1]Комплектация!F9</f>
        <v>0</v>
      </c>
      <c r="G5" s="22">
        <f>[1]Комплектация!G9</f>
        <v>0</v>
      </c>
      <c r="H5" s="22">
        <f>[1]Комплектация!H9</f>
        <v>0</v>
      </c>
    </row>
    <row r="6" spans="1:8">
      <c r="B6" s="22" t="str">
        <f>[1]Комплектация!B10</f>
        <v/>
      </c>
      <c r="C6" s="22" t="str">
        <f>[1]Комплектация!C10</f>
        <v>АД.02.000-01</v>
      </c>
      <c r="D6" s="22" t="str">
        <f>[1]Комплектация!D10</f>
        <v>Адаптер</v>
      </c>
      <c r="E6" s="22" t="str">
        <f>[1]Комплектация!E10</f>
        <v>АДф-2</v>
      </c>
      <c r="F6" s="22">
        <f>[1]Комплектация!F10</f>
        <v>0</v>
      </c>
      <c r="G6" s="22">
        <f>[1]Комплектация!G10</f>
        <v>0</v>
      </c>
      <c r="H6" s="22">
        <f>[1]Комплектация!H10</f>
        <v>0</v>
      </c>
    </row>
    <row r="7" spans="1:8">
      <c r="B7" s="22" t="str">
        <f>[1]Комплектация!B11</f>
        <v/>
      </c>
      <c r="C7" s="22" t="str">
        <f>[1]Комплектация!C11</f>
        <v>АД.00.001</v>
      </c>
      <c r="D7" s="22" t="str">
        <f>[1]Комплектация!D11</f>
        <v>Направляющая Н1</v>
      </c>
      <c r="E7" s="22" t="str">
        <f>[1]Комплектация!E11</f>
        <v>Над-1</v>
      </c>
      <c r="F7" s="22">
        <f>[1]Комплектация!F11</f>
        <v>0</v>
      </c>
      <c r="G7" s="22">
        <f>[1]Комплектация!G11</f>
        <v>0</v>
      </c>
      <c r="H7" s="22">
        <f>[1]Комплектация!H11</f>
        <v>0</v>
      </c>
    </row>
    <row r="8" spans="1:8">
      <c r="B8" s="22" t="str">
        <f>[1]Комплектация!B12</f>
        <v/>
      </c>
      <c r="C8" s="22" t="str">
        <f>[1]Комплектация!C12</f>
        <v>АД.00.002</v>
      </c>
      <c r="D8" s="22" t="str">
        <f>[1]Комплектация!D12</f>
        <v>Направляющая Н2</v>
      </c>
      <c r="E8" s="22" t="str">
        <f>[1]Комплектация!E12</f>
        <v>Над-2</v>
      </c>
      <c r="F8" s="22">
        <f>[1]Комплектация!F12</f>
        <v>0</v>
      </c>
      <c r="G8" s="22">
        <f>[1]Комплектация!G12</f>
        <v>0</v>
      </c>
      <c r="H8" s="22">
        <f>[1]Комплектация!H12</f>
        <v>0</v>
      </c>
    </row>
    <row r="9" spans="1:8">
      <c r="B9" s="22" t="str">
        <f>[1]Комплектация!B13</f>
        <v/>
      </c>
      <c r="C9" s="22" t="str">
        <f>[1]Комплектация!C13</f>
        <v>АД.00.003</v>
      </c>
      <c r="D9" s="22" t="str">
        <f>[1]Комплектация!D13</f>
        <v>Направляющая Н3</v>
      </c>
      <c r="E9" s="22" t="str">
        <f>[1]Комплектация!E13</f>
        <v>Над-3</v>
      </c>
      <c r="F9" s="22">
        <f>[1]Комплектация!F13</f>
        <v>0</v>
      </c>
      <c r="G9" s="22">
        <f>[1]Комплектация!G13</f>
        <v>0</v>
      </c>
      <c r="H9" s="22">
        <f>[1]Комплектация!H13</f>
        <v>0</v>
      </c>
    </row>
    <row r="10" spans="1:8">
      <c r="B10" s="22" t="str">
        <f>[1]Комплектация!B14</f>
        <v/>
      </c>
      <c r="C10" s="22" t="str">
        <f>[1]Комплектация!C14</f>
        <v>АД.00.004</v>
      </c>
      <c r="D10" s="22" t="str">
        <f>[1]Комплектация!D14</f>
        <v>Направляющая Н4</v>
      </c>
      <c r="E10" s="22" t="str">
        <f>[1]Комплектация!E14</f>
        <v>Над-4</v>
      </c>
      <c r="F10" s="22">
        <f>[1]Комплектация!F14</f>
        <v>0</v>
      </c>
      <c r="G10" s="22">
        <f>[1]Комплектация!G14</f>
        <v>0</v>
      </c>
      <c r="H10" s="22">
        <f>[1]Комплектация!H14</f>
        <v>0</v>
      </c>
    </row>
    <row r="11" spans="1:8">
      <c r="B11" s="22" t="str">
        <f>[1]Комплектация!B15</f>
        <v/>
      </c>
      <c r="C11" s="22" t="str">
        <f>[1]Комплектация!C15</f>
        <v>АД.00.001-01</v>
      </c>
      <c r="D11" s="22" t="str">
        <f>[1]Комплектация!D15</f>
        <v>Направляющая Н1</v>
      </c>
      <c r="E11" s="22" t="str">
        <f>[1]Комплектация!E15</f>
        <v>Над-1п</v>
      </c>
      <c r="F11" s="22">
        <f>[1]Комплектация!F15</f>
        <v>0</v>
      </c>
      <c r="G11" s="22">
        <f>[1]Комплектация!G15</f>
        <v>0</v>
      </c>
      <c r="H11" s="22">
        <f>[1]Комплектация!H15</f>
        <v>0</v>
      </c>
    </row>
    <row r="12" spans="1:8">
      <c r="B12" s="22" t="str">
        <f>[1]Комплектация!B16</f>
        <v/>
      </c>
      <c r="C12" s="22" t="str">
        <f>[1]Комплектация!C16</f>
        <v>АД.00.002-01</v>
      </c>
      <c r="D12" s="22" t="str">
        <f>[1]Комплектация!D16</f>
        <v>Направляющая Н2</v>
      </c>
      <c r="E12" s="22" t="str">
        <f>[1]Комплектация!E16</f>
        <v>Над-2п</v>
      </c>
      <c r="F12" s="22">
        <f>[1]Комплектация!F16</f>
        <v>0</v>
      </c>
      <c r="G12" s="22">
        <f>[1]Комплектация!G16</f>
        <v>0</v>
      </c>
      <c r="H12" s="22">
        <f>[1]Комплектация!H16</f>
        <v>0</v>
      </c>
    </row>
    <row r="13" spans="1:8">
      <c r="B13" s="22" t="str">
        <f>[1]Комплектация!B17</f>
        <v/>
      </c>
      <c r="C13" s="22" t="str">
        <f>[1]Комплектация!C17</f>
        <v>АД.00.003-01</v>
      </c>
      <c r="D13" s="22" t="str">
        <f>[1]Комплектация!D17</f>
        <v>Направляющая Н3</v>
      </c>
      <c r="E13" s="22" t="str">
        <f>[1]Комплектация!E17</f>
        <v>Над-3п</v>
      </c>
      <c r="F13" s="22">
        <f>[1]Комплектация!F17</f>
        <v>0</v>
      </c>
      <c r="G13" s="22">
        <f>[1]Комплектация!G17</f>
        <v>0</v>
      </c>
      <c r="H13" s="22">
        <f>[1]Комплектация!H17</f>
        <v>0</v>
      </c>
    </row>
    <row r="14" spans="1:8">
      <c r="B14" s="22" t="str">
        <f>[1]Комплектация!B18</f>
        <v/>
      </c>
      <c r="C14" s="22" t="str">
        <f>[1]Комплектация!C18</f>
        <v>АД.00.004-01</v>
      </c>
      <c r="D14" s="22" t="str">
        <f>[1]Комплектация!D18</f>
        <v>Направляющая Н4</v>
      </c>
      <c r="E14" s="22" t="str">
        <f>[1]Комплектация!E18</f>
        <v>Над-4п</v>
      </c>
      <c r="F14" s="22">
        <f>[1]Комплектация!F18</f>
        <v>0</v>
      </c>
      <c r="G14" s="22">
        <f>[1]Комплектация!G18</f>
        <v>0</v>
      </c>
      <c r="H14" s="22">
        <f>[1]Комплектация!H18</f>
        <v>0</v>
      </c>
    </row>
    <row r="15" spans="1:8">
      <c r="B15" s="22" t="str">
        <f>[1]Комплектация!B19</f>
        <v/>
      </c>
      <c r="C15" s="22" t="str">
        <f>[1]Комплектация!C19</f>
        <v>АД.00.001-02</v>
      </c>
      <c r="D15" s="22" t="str">
        <f>[1]Комплектация!D19</f>
        <v>Направляющая Н1</v>
      </c>
      <c r="E15" s="22" t="str">
        <f>[1]Комплектация!E19</f>
        <v>Н-1п</v>
      </c>
      <c r="F15" s="22">
        <f>[1]Комплектация!F19</f>
        <v>0</v>
      </c>
      <c r="G15" s="22">
        <f>[1]Комплектация!G19</f>
        <v>0</v>
      </c>
      <c r="H15" s="22">
        <f>[1]Комплектация!H19</f>
        <v>0</v>
      </c>
    </row>
    <row r="16" spans="1:8">
      <c r="B16" s="22" t="str">
        <f>[1]Комплектация!B20</f>
        <v/>
      </c>
      <c r="C16" s="22" t="str">
        <f>[1]Комплектация!C20</f>
        <v>АД.00.002-02</v>
      </c>
      <c r="D16" s="22" t="str">
        <f>[1]Комплектация!D20</f>
        <v>Направляющая Н2</v>
      </c>
      <c r="E16" s="22" t="str">
        <f>[1]Комплектация!E20</f>
        <v>Н-2п</v>
      </c>
      <c r="F16" s="22">
        <f>[1]Комплектация!F20</f>
        <v>0</v>
      </c>
      <c r="G16" s="22">
        <f>[1]Комплектация!G20</f>
        <v>0</v>
      </c>
      <c r="H16" s="22">
        <f>[1]Комплектация!H20</f>
        <v>0</v>
      </c>
    </row>
    <row r="17" spans="2:8">
      <c r="B17" s="22" t="str">
        <f>[1]Комплектация!B21</f>
        <v/>
      </c>
      <c r="C17" s="22" t="str">
        <f>[1]Комплектация!C21</f>
        <v>АД.00.003-02</v>
      </c>
      <c r="D17" s="22" t="str">
        <f>[1]Комплектация!D21</f>
        <v>Направляющая Н3</v>
      </c>
      <c r="E17" s="22" t="str">
        <f>[1]Комплектация!E21</f>
        <v>Н-3п</v>
      </c>
      <c r="F17" s="22">
        <f>[1]Комплектация!F21</f>
        <v>0</v>
      </c>
      <c r="G17" s="22">
        <f>[1]Комплектация!G21</f>
        <v>0</v>
      </c>
      <c r="H17" s="22">
        <f>[1]Комплектация!H21</f>
        <v>0</v>
      </c>
    </row>
    <row r="18" spans="2:8">
      <c r="B18" s="22" t="str">
        <f>[1]Комплектация!B22</f>
        <v/>
      </c>
      <c r="C18" s="22" t="str">
        <f>[1]Комплектация!C22</f>
        <v>АД.00.004-02</v>
      </c>
      <c r="D18" s="22" t="str">
        <f>[1]Комплектация!D22</f>
        <v>Направляющая Н4</v>
      </c>
      <c r="E18" s="22" t="str">
        <f>[1]Комплектация!E22</f>
        <v>Н-4п</v>
      </c>
      <c r="F18" s="22">
        <f>[1]Комплектация!F22</f>
        <v>0</v>
      </c>
      <c r="G18" s="22">
        <f>[1]Комплектация!G22</f>
        <v>0</v>
      </c>
      <c r="H18" s="22">
        <f>[1]Комплектация!H22</f>
        <v>0</v>
      </c>
    </row>
    <row r="19" spans="2:8">
      <c r="B19" s="22">
        <f>[1]Комплектация!B23</f>
        <v>2</v>
      </c>
      <c r="C19" s="22" t="str">
        <f>[1]Комплектация!C23</f>
        <v>ТМ.08.000</v>
      </c>
      <c r="D19" s="22" t="str">
        <f>[1]Комплектация!D23</f>
        <v>Связь 1</v>
      </c>
      <c r="E19" s="22" t="str">
        <f>[1]Комплектация!E23</f>
        <v>СВ-2</v>
      </c>
      <c r="F19" s="22">
        <f>[1]Комплектация!F23</f>
        <v>0</v>
      </c>
      <c r="G19" s="22">
        <f>[1]Комплектация!G23</f>
        <v>1</v>
      </c>
      <c r="H19" s="22">
        <f>[1]Комплектация!H23</f>
        <v>0</v>
      </c>
    </row>
    <row r="20" spans="2:8">
      <c r="B20" s="22" t="str">
        <f>[1]Комплектация!B24</f>
        <v/>
      </c>
      <c r="C20" s="22" t="str">
        <f>[1]Комплектация!C24</f>
        <v>ТМ.08.000-01</v>
      </c>
      <c r="D20" s="22" t="str">
        <f>[1]Комплектация!D24</f>
        <v>Связь 1</v>
      </c>
      <c r="E20" s="22" t="str">
        <f>[1]Комплектация!E24</f>
        <v>СВ-3</v>
      </c>
      <c r="F20" s="22">
        <f>[1]Комплектация!F24</f>
        <v>0</v>
      </c>
      <c r="G20" s="22">
        <f>[1]Комплектация!G24</f>
        <v>0</v>
      </c>
      <c r="H20" s="22">
        <f>[1]Комплектация!H24</f>
        <v>0</v>
      </c>
    </row>
    <row r="21" spans="2:8">
      <c r="B21" s="22">
        <f>[1]Комплектация!B25</f>
        <v>3</v>
      </c>
      <c r="C21" s="22" t="str">
        <f>[1]Комплектация!C25</f>
        <v>ТМ.08.000-02</v>
      </c>
      <c r="D21" s="22" t="str">
        <f>[1]Комплектация!D25</f>
        <v>Связь 1</v>
      </c>
      <c r="E21" s="22" t="str">
        <f>[1]Комплектация!E25</f>
        <v>СВ-4</v>
      </c>
      <c r="F21" s="22">
        <f>[1]Комплектация!F25</f>
        <v>0</v>
      </c>
      <c r="G21" s="22">
        <f>[1]Комплектация!G25</f>
        <v>20</v>
      </c>
      <c r="H21" s="22">
        <f>[1]Комплектация!H25</f>
        <v>0</v>
      </c>
    </row>
    <row r="22" spans="2:8">
      <c r="B22" s="22" t="str">
        <f>[1]Комплектация!B26</f>
        <v/>
      </c>
      <c r="C22" s="22" t="str">
        <f>[1]Комплектация!C26</f>
        <v>ТМ.08.000-03</v>
      </c>
      <c r="D22" s="22" t="str">
        <f>[1]Комплектация!D26</f>
        <v>Связь 1</v>
      </c>
      <c r="E22" s="22" t="str">
        <f>[1]Комплектация!E26</f>
        <v>СВ-1кр</v>
      </c>
      <c r="F22" s="22">
        <f>[1]Комплектация!F26</f>
        <v>0</v>
      </c>
      <c r="G22" s="22">
        <f>[1]Комплектация!G26</f>
        <v>0</v>
      </c>
      <c r="H22" s="22">
        <f>[1]Комплектация!H26</f>
        <v>0</v>
      </c>
    </row>
    <row r="23" spans="2:8">
      <c r="B23" s="22" t="str">
        <f>[1]Комплектация!B27</f>
        <v/>
      </c>
      <c r="C23" s="22" t="str">
        <f>[1]Комплектация!C27</f>
        <v>ТМ.08.000-04</v>
      </c>
      <c r="D23" s="22" t="str">
        <f>[1]Комплектация!D27</f>
        <v>Связь 1</v>
      </c>
      <c r="E23" s="22" t="str">
        <f>[1]Комплектация!E27</f>
        <v>СВ-2кр</v>
      </c>
      <c r="F23" s="22">
        <f>[1]Комплектация!F27</f>
        <v>0</v>
      </c>
      <c r="G23" s="22">
        <f>[1]Комплектация!G27</f>
        <v>0</v>
      </c>
      <c r="H23" s="22">
        <f>[1]Комплектация!H27</f>
        <v>0</v>
      </c>
    </row>
    <row r="24" spans="2:8">
      <c r="B24" s="22" t="str">
        <f>[1]Комплектация!B28</f>
        <v/>
      </c>
      <c r="C24" s="22" t="str">
        <f>[1]Комплектация!C28</f>
        <v>ТМ.08.000-05</v>
      </c>
      <c r="D24" s="22" t="str">
        <f>[1]Комплектация!D28</f>
        <v>Связь 1</v>
      </c>
      <c r="E24" s="22" t="str">
        <f>[1]Комплектация!E28</f>
        <v>СВ-3кр</v>
      </c>
      <c r="F24" s="22">
        <f>[1]Комплектация!F28</f>
        <v>0</v>
      </c>
      <c r="G24" s="22">
        <f>[1]Комплектация!G28</f>
        <v>0</v>
      </c>
      <c r="H24" s="22">
        <f>[1]Комплектация!H28</f>
        <v>0</v>
      </c>
    </row>
    <row r="25" spans="2:8">
      <c r="B25" s="22" t="str">
        <f>[1]Комплектация!B29</f>
        <v/>
      </c>
      <c r="C25" s="22" t="str">
        <f>[1]Комплектация!C29</f>
        <v>ТМ.08.000-06</v>
      </c>
      <c r="D25" s="22" t="str">
        <f>[1]Комплектация!D29</f>
        <v>Связь 1</v>
      </c>
      <c r="E25" s="22" t="str">
        <f>[1]Комплектация!E29</f>
        <v>СВ-4кр</v>
      </c>
      <c r="F25" s="22">
        <f>[1]Комплектация!F29</f>
        <v>0</v>
      </c>
      <c r="G25" s="22">
        <f>[1]Комплектация!G29</f>
        <v>0</v>
      </c>
      <c r="H25" s="22">
        <f>[1]Комплектация!H29</f>
        <v>0</v>
      </c>
    </row>
    <row r="26" spans="2:8">
      <c r="B26" s="22" t="str">
        <f>[1]Комплектация!B30</f>
        <v/>
      </c>
      <c r="C26" s="22" t="str">
        <f>[1]Комплектация!C30</f>
        <v>ТМ.08.000-07</v>
      </c>
      <c r="D26" s="22" t="str">
        <f>[1]Комплектация!D30</f>
        <v>Связь 1</v>
      </c>
      <c r="E26" s="22" t="str">
        <f>[1]Комплектация!E30</f>
        <v>СВ-1ср</v>
      </c>
      <c r="F26" s="22">
        <f>[1]Комплектация!F30</f>
        <v>0</v>
      </c>
      <c r="G26" s="22">
        <f>[1]Комплектация!G30</f>
        <v>0</v>
      </c>
      <c r="H26" s="22">
        <f>[1]Комплектация!H30</f>
        <v>0</v>
      </c>
    </row>
    <row r="27" spans="2:8">
      <c r="B27" s="22" t="str">
        <f>[1]Комплектация!B31</f>
        <v/>
      </c>
      <c r="C27" s="22" t="str">
        <f>[1]Комплектация!C31</f>
        <v>ТМ.08.000-08</v>
      </c>
      <c r="D27" s="22" t="str">
        <f>[1]Комплектация!D31</f>
        <v>Связь 1</v>
      </c>
      <c r="E27" s="22" t="str">
        <f>[1]Комплектация!E31</f>
        <v>СВ-2ср</v>
      </c>
      <c r="F27" s="22">
        <f>[1]Комплектация!F31</f>
        <v>0</v>
      </c>
      <c r="G27" s="22">
        <f>[1]Комплектация!G31</f>
        <v>0</v>
      </c>
      <c r="H27" s="22">
        <f>[1]Комплектация!H31</f>
        <v>0</v>
      </c>
    </row>
    <row r="28" spans="2:8">
      <c r="B28" s="22" t="str">
        <f>[1]Комплектация!B32</f>
        <v/>
      </c>
      <c r="C28" s="22" t="str">
        <f>[1]Комплектация!C32</f>
        <v>ТМ.08.000-09</v>
      </c>
      <c r="D28" s="22" t="str">
        <f>[1]Комплектация!D32</f>
        <v>Связь 1</v>
      </c>
      <c r="E28" s="22" t="str">
        <f>[1]Комплектация!E32</f>
        <v>СВ-3ср</v>
      </c>
      <c r="F28" s="22">
        <f>[1]Комплектация!F32</f>
        <v>0</v>
      </c>
      <c r="G28" s="22">
        <f>[1]Комплектация!G32</f>
        <v>0</v>
      </c>
      <c r="H28" s="22">
        <f>[1]Комплектация!H32</f>
        <v>0</v>
      </c>
    </row>
    <row r="29" spans="2:8">
      <c r="B29" s="22" t="str">
        <f>[1]Комплектация!B33</f>
        <v/>
      </c>
      <c r="C29" s="22" t="str">
        <f>[1]Комплектация!C33</f>
        <v>ТМ.08.000-10</v>
      </c>
      <c r="D29" s="22" t="str">
        <f>[1]Комплектация!D33</f>
        <v>Связь 1</v>
      </c>
      <c r="E29" s="22" t="str">
        <f>[1]Комплектация!E33</f>
        <v>СВ-4ср</v>
      </c>
      <c r="F29" s="22">
        <f>[1]Комплектация!F33</f>
        <v>0</v>
      </c>
      <c r="G29" s="22">
        <f>[1]Комплектация!G33</f>
        <v>0</v>
      </c>
      <c r="H29" s="22">
        <f>[1]Комплектация!H33</f>
        <v>0</v>
      </c>
    </row>
    <row r="30" spans="2:8">
      <c r="B30" s="22" t="str">
        <f>[1]Комплектация!B34</f>
        <v/>
      </c>
      <c r="C30" s="22" t="str">
        <f>[1]Комплектация!C34</f>
        <v>ТМ.08.000-11</v>
      </c>
      <c r="D30" s="22" t="str">
        <f>[1]Комплектация!D34</f>
        <v>Связь 1</v>
      </c>
      <c r="E30" s="22" t="str">
        <f>[1]Комплектация!E34</f>
        <v>СВ-1</v>
      </c>
      <c r="F30" s="22">
        <f>[1]Комплектация!F34</f>
        <v>0</v>
      </c>
      <c r="G30" s="22">
        <f>[1]Комплектация!G34</f>
        <v>0</v>
      </c>
      <c r="H30" s="22">
        <f>[1]Комплектация!H34</f>
        <v>0</v>
      </c>
    </row>
    <row r="31" spans="2:8">
      <c r="B31" s="22" t="str">
        <f>[1]Комплектация!B35</f>
        <v/>
      </c>
      <c r="C31" s="22" t="str">
        <f>[1]Комплектация!C35</f>
        <v>ТМ.00.001</v>
      </c>
      <c r="D31" s="22" t="str">
        <f>[1]Комплектация!D35</f>
        <v>Направляющая Н1</v>
      </c>
      <c r="E31" s="22" t="str">
        <f>[1]Комплектация!E35</f>
        <v>Н-1</v>
      </c>
      <c r="F31" s="22">
        <f>[1]Комплектация!F35</f>
        <v>0</v>
      </c>
      <c r="G31" s="22">
        <f>[1]Комплектация!G35</f>
        <v>0</v>
      </c>
      <c r="H31" s="22">
        <f>[1]Комплектация!H35</f>
        <v>0</v>
      </c>
    </row>
    <row r="32" spans="2:8">
      <c r="B32" s="22">
        <f>[1]Комплектация!B36</f>
        <v>4</v>
      </c>
      <c r="C32" s="22" t="str">
        <f>[1]Комплектация!C36</f>
        <v>ТМ.00.002</v>
      </c>
      <c r="D32" s="22" t="str">
        <f>[1]Комплектация!D36</f>
        <v>Направляющая Н2</v>
      </c>
      <c r="E32" s="22" t="str">
        <f>[1]Комплектация!E36</f>
        <v>Н-2</v>
      </c>
      <c r="F32" s="22">
        <f>[1]Комплектация!F36</f>
        <v>0</v>
      </c>
      <c r="G32" s="22">
        <f>[1]Комплектация!G36</f>
        <v>2</v>
      </c>
      <c r="H32" s="22">
        <f>[1]Комплектация!H36</f>
        <v>0</v>
      </c>
    </row>
    <row r="33" spans="1:8">
      <c r="B33" s="22" t="str">
        <f>[1]Комплектация!B37</f>
        <v/>
      </c>
      <c r="C33" s="22" t="str">
        <f>[1]Комплектация!C37</f>
        <v>ТМ.00.003</v>
      </c>
      <c r="D33" s="22" t="str">
        <f>[1]Комплектация!D37</f>
        <v>Направляющая Н3</v>
      </c>
      <c r="E33" s="22" t="str">
        <f>[1]Комплектация!E37</f>
        <v>Н-3</v>
      </c>
      <c r="F33" s="22">
        <f>[1]Комплектация!F37</f>
        <v>0</v>
      </c>
      <c r="G33" s="22">
        <f>[1]Комплектация!G37</f>
        <v>0</v>
      </c>
      <c r="H33" s="22">
        <f>[1]Комплектация!H37</f>
        <v>0</v>
      </c>
    </row>
    <row r="34" spans="1:8">
      <c r="B34" s="22">
        <f>[1]Комплектация!B38</f>
        <v>5</v>
      </c>
      <c r="C34" s="22" t="str">
        <f>[1]Комплектация!C38</f>
        <v>ТМ.00.004</v>
      </c>
      <c r="D34" s="22" t="str">
        <f>[1]Комплектация!D38</f>
        <v>Направляющая Н4</v>
      </c>
      <c r="E34" s="22" t="str">
        <f>[1]Комплектация!E38</f>
        <v>Н-4</v>
      </c>
      <c r="F34" s="22">
        <f>[1]Комплектация!F38</f>
        <v>0</v>
      </c>
      <c r="G34" s="22">
        <f>[1]Комплектация!G38</f>
        <v>40</v>
      </c>
      <c r="H34" s="22">
        <f>[1]Комплектация!H38</f>
        <v>0</v>
      </c>
    </row>
    <row r="36" spans="1:8">
      <c r="A36" s="22" t="s">
        <v>30</v>
      </c>
      <c r="B36" s="22">
        <f>[2]Комплектация!B9</f>
        <v>1</v>
      </c>
      <c r="C36" s="22" t="str">
        <f>[2]Комплектация!C9</f>
        <v>МС.01.000 СБ</v>
      </c>
      <c r="D36" s="22" t="str">
        <f>[2]Комплектация!D9</f>
        <v>Каркас 1</v>
      </c>
      <c r="E36" s="22" t="str">
        <f>[2]Комплектация!E9</f>
        <v>К1</v>
      </c>
      <c r="F36" s="22">
        <f>[2]Комплектация!F9</f>
        <v>0</v>
      </c>
      <c r="G36" s="22">
        <f>[2]Комплектация!G9</f>
        <v>53</v>
      </c>
      <c r="H36" s="22">
        <f>[2]Комплектация!H9</f>
        <v>0</v>
      </c>
    </row>
    <row r="37" spans="1:8">
      <c r="B37" s="22" t="str">
        <f>[2]Комплектация!B10</f>
        <v/>
      </c>
      <c r="C37" s="22" t="str">
        <f>[2]Комплектация!C10</f>
        <v>МС.02.000 СБ</v>
      </c>
      <c r="D37" s="22" t="str">
        <f>[2]Комплектация!D10</f>
        <v>Каркас 2 средний</v>
      </c>
      <c r="E37" s="22" t="str">
        <f>[2]Комплектация!E10</f>
        <v>К2 ср</v>
      </c>
      <c r="F37" s="22">
        <f>[2]Комплектация!F10</f>
        <v>0</v>
      </c>
      <c r="G37" s="22">
        <f>[2]Комплектация!G10</f>
        <v>0</v>
      </c>
      <c r="H37" s="22">
        <f>[2]Комплектация!H10</f>
        <v>0</v>
      </c>
    </row>
    <row r="38" spans="1:8">
      <c r="B38" s="22" t="str">
        <f>[2]Комплектация!B11</f>
        <v/>
      </c>
      <c r="C38" s="22" t="str">
        <f>[2]Комплектация!C11</f>
        <v>МС.02.000-01 СБ</v>
      </c>
      <c r="D38" s="22" t="str">
        <f>[2]Комплектация!D11</f>
        <v>Каркас 2 левый</v>
      </c>
      <c r="E38" s="22" t="str">
        <f>[2]Комплектация!E11</f>
        <v>К2 лв</v>
      </c>
      <c r="F38" s="22">
        <f>[2]Комплектация!F11</f>
        <v>0</v>
      </c>
      <c r="G38" s="22">
        <f>[2]Комплектация!G11</f>
        <v>0</v>
      </c>
      <c r="H38" s="22">
        <f>[2]Комплектация!H11</f>
        <v>0</v>
      </c>
    </row>
    <row r="39" spans="1:8">
      <c r="B39" s="22" t="str">
        <f>[2]Комплектация!B12</f>
        <v/>
      </c>
      <c r="C39" s="22" t="str">
        <f>[2]Комплектация!C12</f>
        <v>МС.02.000-02 СБ</v>
      </c>
      <c r="D39" s="22" t="str">
        <f>[2]Комплектация!D12</f>
        <v>Каркас 2 правый</v>
      </c>
      <c r="E39" s="22" t="str">
        <f>[2]Комплектация!E12</f>
        <v>К2 пр</v>
      </c>
      <c r="F39" s="22">
        <f>[2]Комплектация!F12</f>
        <v>0</v>
      </c>
      <c r="G39" s="22">
        <f>[2]Комплектация!G12</f>
        <v>0</v>
      </c>
      <c r="H39" s="22">
        <f>[2]Комплектация!H12</f>
        <v>0</v>
      </c>
    </row>
    <row r="40" spans="1:8">
      <c r="B40" s="22" t="str">
        <f>[2]Комплектация!B13</f>
        <v/>
      </c>
      <c r="C40" s="22" t="str">
        <f>[2]Комплектация!C13</f>
        <v>МС.03.000 СБ</v>
      </c>
      <c r="D40" s="22" t="str">
        <f>[2]Комплектация!D13</f>
        <v>Каркас 3 средний</v>
      </c>
      <c r="E40" s="22" t="str">
        <f>[2]Комплектация!E13</f>
        <v>К3 ср</v>
      </c>
      <c r="F40" s="22">
        <f>[2]Комплектация!F13</f>
        <v>0</v>
      </c>
      <c r="G40" s="22">
        <f>[2]Комплектация!G13</f>
        <v>0</v>
      </c>
      <c r="H40" s="22">
        <f>[2]Комплектация!H13</f>
        <v>0</v>
      </c>
    </row>
    <row r="41" spans="1:8">
      <c r="B41" s="22" t="str">
        <f>[2]Комплектация!B14</f>
        <v/>
      </c>
      <c r="C41" s="22" t="str">
        <f>[2]Комплектация!C14</f>
        <v>МС.03.000-01 СБ</v>
      </c>
      <c r="D41" s="22" t="str">
        <f>[2]Комплектация!D14</f>
        <v>Каркас 3 левый</v>
      </c>
      <c r="E41" s="22" t="str">
        <f>[2]Комплектация!E14</f>
        <v>К3 лв</v>
      </c>
      <c r="F41" s="22">
        <f>[2]Комплектация!F14</f>
        <v>0</v>
      </c>
      <c r="G41" s="22">
        <f>[2]Комплектация!G14</f>
        <v>0</v>
      </c>
      <c r="H41" s="22">
        <f>[2]Комплектация!H14</f>
        <v>0</v>
      </c>
    </row>
    <row r="42" spans="1:8">
      <c r="B42" s="22" t="str">
        <f>[2]Комплектация!B15</f>
        <v/>
      </c>
      <c r="C42" s="22" t="str">
        <f>[2]Комплектация!C15</f>
        <v>МС.03.000-02 СБ</v>
      </c>
      <c r="D42" s="22" t="str">
        <f>[2]Комплектация!D15</f>
        <v>Каркас 3 правый</v>
      </c>
      <c r="E42" s="22" t="str">
        <f>[2]Комплектация!E15</f>
        <v>К3 пр</v>
      </c>
      <c r="F42" s="22">
        <f>[2]Комплектация!F15</f>
        <v>0</v>
      </c>
      <c r="G42" s="22">
        <f>[2]Комплектация!G15</f>
        <v>0</v>
      </c>
      <c r="H42" s="22">
        <f>[2]Комплектация!H15</f>
        <v>0</v>
      </c>
    </row>
    <row r="43" spans="1:8">
      <c r="B43" s="22" t="str">
        <f>[2]Комплектация!B16</f>
        <v/>
      </c>
      <c r="C43" s="22" t="str">
        <f>[2]Комплектация!C16</f>
        <v>МС.04.000 СБ</v>
      </c>
      <c r="D43" s="22" t="str">
        <f>[2]Комплектация!D16</f>
        <v>Каркас 4 средний</v>
      </c>
      <c r="E43" s="22" t="str">
        <f>[2]Комплектация!E16</f>
        <v>К4 ср</v>
      </c>
      <c r="F43" s="22">
        <f>[2]Комплектация!F16</f>
        <v>0</v>
      </c>
      <c r="G43" s="22">
        <f>[2]Комплектация!G16</f>
        <v>0</v>
      </c>
      <c r="H43" s="22">
        <f>[2]Комплектация!H16</f>
        <v>0</v>
      </c>
    </row>
    <row r="44" spans="1:8">
      <c r="B44" s="22" t="str">
        <f>[2]Комплектация!B17</f>
        <v/>
      </c>
      <c r="C44" s="22" t="str">
        <f>[2]Комплектация!C17</f>
        <v>МС.04.000-01 СБ</v>
      </c>
      <c r="D44" s="22" t="str">
        <f>[2]Комплектация!D17</f>
        <v>Каркас 4 крайний</v>
      </c>
      <c r="E44" s="22" t="str">
        <f>[2]Комплектация!E17</f>
        <v>К4 кр</v>
      </c>
      <c r="F44" s="22">
        <f>[2]Комплектация!F17</f>
        <v>0</v>
      </c>
      <c r="G44" s="22">
        <f>[2]Комплектация!G17</f>
        <v>0</v>
      </c>
      <c r="H44" s="22">
        <f>[2]Комплектация!H17</f>
        <v>0</v>
      </c>
    </row>
    <row r="45" spans="1:8">
      <c r="B45" s="22">
        <f>[2]Комплектация!B18</f>
        <v>2</v>
      </c>
      <c r="C45" s="22" t="str">
        <f>[2]Комплектация!C18</f>
        <v>МС.06.000 СБ</v>
      </c>
      <c r="D45" s="22" t="str">
        <f>[2]Комплектация!D18</f>
        <v>Рама</v>
      </c>
      <c r="E45" s="22" t="str">
        <f>[2]Комплектация!E18</f>
        <v>Р</v>
      </c>
      <c r="F45" s="22">
        <f>[2]Комплектация!F18</f>
        <v>0</v>
      </c>
      <c r="G45" s="22">
        <f>[2]Комплектация!G18</f>
        <v>38</v>
      </c>
      <c r="H45" s="22">
        <f>[2]Комплектация!H18</f>
        <v>0</v>
      </c>
    </row>
    <row r="46" spans="1:8">
      <c r="B46" s="22" t="str">
        <f>[2]Комплектация!B19</f>
        <v/>
      </c>
      <c r="C46" s="22" t="str">
        <f>[2]Комплектация!C19</f>
        <v>МС.06.000-01 СБ</v>
      </c>
      <c r="D46" s="22" t="str">
        <f>[2]Комплектация!D19</f>
        <v>Рама</v>
      </c>
      <c r="E46" s="22" t="str">
        <f>[2]Комплектация!E19</f>
        <v>Р1</v>
      </c>
      <c r="F46" s="22">
        <f>[2]Комплектация!F19</f>
        <v>0</v>
      </c>
      <c r="G46" s="22">
        <f>[2]Комплектация!G19</f>
        <v>0</v>
      </c>
      <c r="H46" s="22">
        <f>[2]Комплектация!H19</f>
        <v>0</v>
      </c>
    </row>
    <row r="47" spans="1:8">
      <c r="B47" s="22" t="str">
        <f>[2]Комплектация!B20</f>
        <v/>
      </c>
      <c r="C47" s="22" t="str">
        <f>[2]Комплектация!C20</f>
        <v>МС.07.000 СБ</v>
      </c>
      <c r="D47" s="22" t="str">
        <f>[2]Комплектация!D20</f>
        <v>Сиденье мягкое</v>
      </c>
      <c r="E47" s="22" t="str">
        <f>[2]Комплектация!E20</f>
        <v>-</v>
      </c>
      <c r="F47" s="22">
        <f>[2]Комплектация!F20</f>
        <v>0</v>
      </c>
      <c r="G47" s="22">
        <f>[2]Комплектация!G20</f>
        <v>0</v>
      </c>
      <c r="H47" s="22">
        <f>[2]Комплектация!H20</f>
        <v>0</v>
      </c>
    </row>
    <row r="48" spans="1:8">
      <c r="B48" s="22" t="str">
        <f>[2]Комплектация!B21</f>
        <v/>
      </c>
      <c r="C48" s="22" t="str">
        <f>[2]Комплектация!C21</f>
        <v>МС.07.000-01 СБ</v>
      </c>
      <c r="D48" s="22" t="str">
        <f>[2]Комплектация!D21</f>
        <v>Сиденье мягкое</v>
      </c>
      <c r="E48" s="22" t="str">
        <f>[2]Комплектация!E21</f>
        <v>-</v>
      </c>
      <c r="F48" s="22">
        <f>[2]Комплектация!F21</f>
        <v>0</v>
      </c>
      <c r="G48" s="22">
        <f>[2]Комплектация!G21</f>
        <v>0</v>
      </c>
      <c r="H48" s="22">
        <f>[2]Комплектация!H21</f>
        <v>0</v>
      </c>
    </row>
    <row r="49" spans="2:8">
      <c r="B49" s="22" t="str">
        <f>[2]Комплектация!B22</f>
        <v/>
      </c>
      <c r="C49" s="22" t="str">
        <f>[2]Комплектация!C22</f>
        <v>МС.08.000 СБ</v>
      </c>
      <c r="D49" s="22" t="str">
        <f>[2]Комплектация!D22</f>
        <v>Спинка мягкая</v>
      </c>
      <c r="E49" s="22" t="str">
        <f>[2]Комплектация!E22</f>
        <v>-</v>
      </c>
      <c r="F49" s="22">
        <f>[2]Комплектация!F22</f>
        <v>0</v>
      </c>
      <c r="G49" s="22">
        <f>[2]Комплектация!G22</f>
        <v>0</v>
      </c>
      <c r="H49" s="22">
        <f>[2]Комплектация!H22</f>
        <v>0</v>
      </c>
    </row>
    <row r="50" spans="2:8">
      <c r="B50" s="22" t="str">
        <f>[2]Комплектация!B23</f>
        <v/>
      </c>
      <c r="C50" s="22" t="str">
        <f>[2]Комплектация!C23</f>
        <v>МС.08.000-01 СБ</v>
      </c>
      <c r="D50" s="22" t="str">
        <f>[2]Комплектация!D23</f>
        <v>Спинка мягкая</v>
      </c>
      <c r="E50" s="22" t="str">
        <f>[2]Комплектация!E23</f>
        <v>-</v>
      </c>
      <c r="F50" s="22">
        <f>[2]Комплектация!F23</f>
        <v>0</v>
      </c>
      <c r="G50" s="22">
        <f>[2]Комплектация!G23</f>
        <v>0</v>
      </c>
      <c r="H50" s="22">
        <f>[2]Комплектация!H23</f>
        <v>0</v>
      </c>
    </row>
    <row r="51" spans="2:8">
      <c r="B51" s="22">
        <f>[2]Комплектация!B24</f>
        <v>3</v>
      </c>
      <c r="C51" s="22" t="str">
        <f>[2]Комплектация!C24</f>
        <v>МС.00.001</v>
      </c>
      <c r="D51" s="22" t="str">
        <f>[2]Комплектация!D24</f>
        <v>Лист сиденья крайний</v>
      </c>
      <c r="E51" s="22" t="str">
        <f>[2]Комплектация!E24</f>
        <v>Сд кр</v>
      </c>
      <c r="F51" s="22">
        <f>[2]Комплектация!F24</f>
        <v>0</v>
      </c>
      <c r="G51" s="22">
        <f>[2]Комплектация!G24</f>
        <v>90</v>
      </c>
      <c r="H51" s="22">
        <f>[2]Комплектация!H24</f>
        <v>0</v>
      </c>
    </row>
    <row r="52" spans="2:8">
      <c r="B52" s="22" t="str">
        <f>[2]Комплектация!B25</f>
        <v/>
      </c>
      <c r="C52" s="22" t="str">
        <f>[2]Комплектация!C25</f>
        <v>МС.00.001-01</v>
      </c>
      <c r="D52" s="22" t="str">
        <f>[2]Комплектация!D25</f>
        <v>Лист сиденья крайний</v>
      </c>
      <c r="E52" s="22" t="str">
        <f>[2]Комплектация!E25</f>
        <v>Сд1 кр</v>
      </c>
      <c r="F52" s="22">
        <f>[2]Комплектация!F25</f>
        <v>0</v>
      </c>
      <c r="G52" s="22">
        <f>[2]Комплектация!G25</f>
        <v>0</v>
      </c>
      <c r="H52" s="22">
        <f>[2]Комплектация!H25</f>
        <v>0</v>
      </c>
    </row>
    <row r="53" spans="2:8">
      <c r="B53" s="22">
        <f>[2]Комплектация!B26</f>
        <v>4</v>
      </c>
      <c r="C53" s="22" t="str">
        <f>[2]Комплектация!C26</f>
        <v>МС.00.002</v>
      </c>
      <c r="D53" s="22" t="str">
        <f>[2]Комплектация!D26</f>
        <v>Лист сиденья средний</v>
      </c>
      <c r="E53" s="22" t="str">
        <f>[2]Комплектация!E26</f>
        <v>Сд ср</v>
      </c>
      <c r="F53" s="22">
        <f>[2]Комплектация!F26</f>
        <v>0</v>
      </c>
      <c r="G53" s="22">
        <f>[2]Комплектация!G26</f>
        <v>24</v>
      </c>
      <c r="H53" s="22">
        <f>[2]Комплектация!H26</f>
        <v>0</v>
      </c>
    </row>
    <row r="54" spans="2:8">
      <c r="B54" s="22" t="str">
        <f>[2]Комплектация!B27</f>
        <v/>
      </c>
      <c r="C54" s="22" t="str">
        <f>[2]Комплектация!C27</f>
        <v>МС.00.002-01</v>
      </c>
      <c r="D54" s="22" t="str">
        <f>[2]Комплектация!D27</f>
        <v>Лист сиденья средний</v>
      </c>
      <c r="E54" s="22" t="str">
        <f>[2]Комплектация!E27</f>
        <v>Сд1 ср</v>
      </c>
      <c r="F54" s="22">
        <f>[2]Комплектация!F27</f>
        <v>0</v>
      </c>
      <c r="G54" s="22">
        <f>[2]Комплектация!G27</f>
        <v>0</v>
      </c>
      <c r="H54" s="22">
        <f>[2]Комплектация!H27</f>
        <v>0</v>
      </c>
    </row>
    <row r="55" spans="2:8">
      <c r="B55" s="22" t="str">
        <f>[2]Комплектация!B28</f>
        <v/>
      </c>
      <c r="C55" s="22" t="str">
        <f>[2]Комплектация!C28</f>
        <v>МС.00.003</v>
      </c>
      <c r="D55" s="22" t="str">
        <f>[2]Комплектация!D28</f>
        <v>Лист сиденья</v>
      </c>
      <c r="E55" s="22" t="str">
        <f>[2]Комплектация!E28</f>
        <v>Сд</v>
      </c>
      <c r="F55" s="22">
        <f>[2]Комплектация!F28</f>
        <v>0</v>
      </c>
      <c r="G55" s="22">
        <f>[2]Комплектация!G28</f>
        <v>0</v>
      </c>
      <c r="H55" s="22">
        <f>[2]Комплектация!H28</f>
        <v>0</v>
      </c>
    </row>
    <row r="56" spans="2:8">
      <c r="B56" s="22" t="str">
        <f>[2]Комплектация!B29</f>
        <v/>
      </c>
      <c r="C56" s="22" t="str">
        <f>[2]Комплектация!C29</f>
        <v>МС.00.003-01</v>
      </c>
      <c r="D56" s="22" t="str">
        <f>[2]Комплектация!D29</f>
        <v>Лист сиденья</v>
      </c>
      <c r="E56" s="22" t="str">
        <f>[2]Комплектация!E29</f>
        <v>Сд1</v>
      </c>
      <c r="F56" s="22">
        <f>[2]Комплектация!F29</f>
        <v>0</v>
      </c>
      <c r="G56" s="22">
        <f>[2]Комплектация!G29</f>
        <v>0</v>
      </c>
      <c r="H56" s="22">
        <f>[2]Комплектация!H29</f>
        <v>0</v>
      </c>
    </row>
    <row r="57" spans="2:8">
      <c r="B57" s="22" t="str">
        <f>[2]Комплектация!B30</f>
        <v/>
      </c>
      <c r="C57" s="22" t="str">
        <f>[2]Комплектация!C30</f>
        <v>МС.00.004</v>
      </c>
      <c r="D57" s="22" t="str">
        <f>[2]Комплектация!D30</f>
        <v>Лист спинки</v>
      </c>
      <c r="E57" s="22" t="str">
        <f>[2]Комплектация!E30</f>
        <v>Сп</v>
      </c>
      <c r="F57" s="22">
        <f>[2]Комплектация!F30</f>
        <v>0</v>
      </c>
      <c r="G57" s="22">
        <f>[2]Комплектация!G30</f>
        <v>0</v>
      </c>
      <c r="H57" s="22">
        <f>[2]Комплектация!H30</f>
        <v>0</v>
      </c>
    </row>
    <row r="58" spans="2:8">
      <c r="B58" s="22" t="str">
        <f>[2]Комплектация!B31</f>
        <v/>
      </c>
      <c r="C58" s="22" t="str">
        <f>[2]Комплектация!C31</f>
        <v>МС.00.004-01</v>
      </c>
      <c r="D58" s="22" t="str">
        <f>[2]Комплектация!D31</f>
        <v>Лист спинки</v>
      </c>
      <c r="E58" s="22" t="str">
        <f>[2]Комплектация!E31</f>
        <v>Сп К</v>
      </c>
      <c r="F58" s="22">
        <f>[2]Комплектация!F31</f>
        <v>0</v>
      </c>
      <c r="G58" s="22">
        <f>[2]Комплектация!G31</f>
        <v>0</v>
      </c>
      <c r="H58" s="22">
        <f>[2]Комплектация!H31</f>
        <v>0</v>
      </c>
    </row>
    <row r="59" spans="2:8">
      <c r="B59" s="22" t="str">
        <f>[2]Комплектация!B32</f>
        <v/>
      </c>
      <c r="C59" s="22" t="str">
        <f>[2]Комплектация!C32</f>
        <v>МС.00.004-02</v>
      </c>
      <c r="D59" s="22" t="str">
        <f>[2]Комплектация!D32</f>
        <v>Лист спинки</v>
      </c>
      <c r="E59" s="22" t="str">
        <f>[2]Комплектация!E32</f>
        <v>Сп1</v>
      </c>
      <c r="F59" s="22">
        <f>[2]Комплектация!F32</f>
        <v>0</v>
      </c>
      <c r="G59" s="22">
        <f>[2]Комплектация!G32</f>
        <v>0</v>
      </c>
      <c r="H59" s="22">
        <f>[2]Комплектация!H32</f>
        <v>0</v>
      </c>
    </row>
    <row r="60" spans="2:8">
      <c r="B60" s="22" t="str">
        <f>[2]Комплектация!B33</f>
        <v/>
      </c>
      <c r="C60" s="22" t="str">
        <f>[2]Комплектация!C33</f>
        <v>МС.00.004-03</v>
      </c>
      <c r="D60" s="22" t="str">
        <f>[2]Комплектация!D33</f>
        <v>Лист спинки</v>
      </c>
      <c r="E60" s="22" t="str">
        <f>[2]Комплектация!E33</f>
        <v>Сп1 К</v>
      </c>
      <c r="F60" s="22">
        <f>[2]Комплектация!F33</f>
        <v>0</v>
      </c>
      <c r="G60" s="22">
        <f>[2]Комплектация!G33</f>
        <v>0</v>
      </c>
      <c r="H60" s="22">
        <f>[2]Комплектация!H33</f>
        <v>0</v>
      </c>
    </row>
    <row r="61" spans="2:8">
      <c r="B61" s="22" t="str">
        <f>[2]Комплектация!B34</f>
        <v/>
      </c>
      <c r="C61" s="22" t="str">
        <f>[2]Комплектация!C34</f>
        <v>МС.00.005</v>
      </c>
      <c r="D61" s="22" t="str">
        <f>[2]Комплектация!D34</f>
        <v>Лист спинки (мод.4)</v>
      </c>
      <c r="E61" s="22" t="str">
        <f>[2]Комплектация!E34</f>
        <v>Сп 4</v>
      </c>
      <c r="F61" s="22">
        <f>[2]Комплектация!F34</f>
        <v>0</v>
      </c>
      <c r="G61" s="22">
        <f>[2]Комплектация!G34</f>
        <v>0</v>
      </c>
      <c r="H61" s="22">
        <f>[2]Комплектация!H34</f>
        <v>0</v>
      </c>
    </row>
    <row r="62" spans="2:8">
      <c r="B62" s="22" t="str">
        <f>[2]Комплектация!B35</f>
        <v/>
      </c>
      <c r="C62" s="22" t="str">
        <f>[2]Комплектация!C35</f>
        <v>МС.00.005-01</v>
      </c>
      <c r="D62" s="22" t="str">
        <f>[2]Комплектация!D35</f>
        <v>Лист спинки (мод.4)</v>
      </c>
      <c r="E62" s="22" t="str">
        <f>[2]Комплектация!E35</f>
        <v>Сп 4 К</v>
      </c>
      <c r="F62" s="22">
        <f>[2]Комплектация!F35</f>
        <v>0</v>
      </c>
      <c r="G62" s="22">
        <f>[2]Комплектация!G35</f>
        <v>0</v>
      </c>
      <c r="H62" s="22">
        <f>[2]Комплектация!H35</f>
        <v>0</v>
      </c>
    </row>
    <row r="63" spans="2:8">
      <c r="B63" s="22" t="str">
        <f>[2]Комплектация!B36</f>
        <v/>
      </c>
      <c r="C63" s="22" t="str">
        <f>[2]Комплектация!C36</f>
        <v>МС.00.005-02</v>
      </c>
      <c r="D63" s="22" t="str">
        <f>[2]Комплектация!D36</f>
        <v>Лист спинки (мод.4)</v>
      </c>
      <c r="E63" s="22" t="str">
        <f>[2]Комплектация!E36</f>
        <v>Сп1 4</v>
      </c>
      <c r="F63" s="22">
        <f>[2]Комплектация!F36</f>
        <v>0</v>
      </c>
      <c r="G63" s="22">
        <f>[2]Комплектация!G36</f>
        <v>0</v>
      </c>
      <c r="H63" s="22">
        <f>[2]Комплектация!H36</f>
        <v>0</v>
      </c>
    </row>
    <row r="64" spans="2:8">
      <c r="B64" s="22" t="str">
        <f>[2]Комплектация!B37</f>
        <v/>
      </c>
      <c r="C64" s="22" t="str">
        <f>[2]Комплектация!C37</f>
        <v>МС.00.005-03</v>
      </c>
      <c r="D64" s="22" t="str">
        <f>[2]Комплектация!D37</f>
        <v>Лист спинки (мод.4)</v>
      </c>
      <c r="E64" s="22" t="str">
        <f>[2]Комплектация!E37</f>
        <v>Сп1 4К</v>
      </c>
      <c r="F64" s="22">
        <f>[2]Комплектация!F37</f>
        <v>0</v>
      </c>
      <c r="G64" s="22">
        <f>[2]Комплектация!G37</f>
        <v>0</v>
      </c>
      <c r="H64" s="22">
        <f>[2]Комплектация!H37</f>
        <v>0</v>
      </c>
    </row>
    <row r="65" spans="2:8">
      <c r="B65" s="22" t="str">
        <f>[2]Комплектация!B38</f>
        <v/>
      </c>
      <c r="C65" s="22" t="str">
        <f>[2]Комплектация!C38</f>
        <v>МС.00.011</v>
      </c>
      <c r="D65" s="22" t="str">
        <f>[2]Комплектация!D38</f>
        <v>Связь 1</v>
      </c>
      <c r="E65" s="22" t="str">
        <f>[2]Комплектация!E38</f>
        <v>С-1</v>
      </c>
      <c r="F65" s="22">
        <f>[2]Комплектация!F38</f>
        <v>0</v>
      </c>
      <c r="G65" s="22">
        <f>[2]Комплектация!G38</f>
        <v>0</v>
      </c>
      <c r="H65" s="22">
        <f>[2]Комплектация!H38</f>
        <v>0</v>
      </c>
    </row>
    <row r="66" spans="2:8">
      <c r="B66" s="22" t="str">
        <f>[2]Комплектация!B39</f>
        <v/>
      </c>
      <c r="C66" s="22" t="str">
        <f>[2]Комплектация!C39</f>
        <v>МС.00.011-01</v>
      </c>
      <c r="D66" s="22" t="str">
        <f>[2]Комплектация!D39</f>
        <v>Связь 1</v>
      </c>
      <c r="E66" s="22" t="str">
        <f>[2]Комплектация!E39</f>
        <v>С1-1</v>
      </c>
      <c r="F66" s="22">
        <f>[2]Комплектация!F39</f>
        <v>0</v>
      </c>
      <c r="G66" s="22">
        <f>[2]Комплектация!G39</f>
        <v>0</v>
      </c>
      <c r="H66" s="22">
        <f>[2]Комплектация!H39</f>
        <v>0</v>
      </c>
    </row>
    <row r="67" spans="2:8">
      <c r="B67" s="22">
        <f>[2]Комплектация!B40</f>
        <v>5</v>
      </c>
      <c r="C67" s="22" t="str">
        <f>[2]Комплектация!C40</f>
        <v>МС.00.012</v>
      </c>
      <c r="D67" s="22" t="str">
        <f>[2]Комплектация!D40</f>
        <v>Связь 2</v>
      </c>
      <c r="E67" s="22" t="str">
        <f>[2]Комплектация!E40</f>
        <v>С-2</v>
      </c>
      <c r="F67" s="22">
        <f>[2]Комплектация!F40</f>
        <v>0</v>
      </c>
      <c r="G67" s="22">
        <f>[2]Комплектация!G40</f>
        <v>21</v>
      </c>
      <c r="H67" s="22">
        <f>[2]Комплектация!H40</f>
        <v>0</v>
      </c>
    </row>
    <row r="68" spans="2:8">
      <c r="B68" s="22" t="str">
        <f>[2]Комплектация!B41</f>
        <v/>
      </c>
      <c r="C68" s="22" t="str">
        <f>[2]Комплектация!C41</f>
        <v>МС.00.012-01</v>
      </c>
      <c r="D68" s="22" t="str">
        <f>[2]Комплектация!D41</f>
        <v>Связь 2</v>
      </c>
      <c r="E68" s="22" t="str">
        <f>[2]Комплектация!E41</f>
        <v>С1-2</v>
      </c>
      <c r="F68" s="22">
        <f>[2]Комплектация!F41</f>
        <v>0</v>
      </c>
      <c r="G68" s="22">
        <f>[2]Комплектация!G41</f>
        <v>0</v>
      </c>
      <c r="H68" s="22">
        <f>[2]Комплектация!H41</f>
        <v>0</v>
      </c>
    </row>
    <row r="69" spans="2:8">
      <c r="B69" s="22">
        <f>[2]Комплектация!B42</f>
        <v>6</v>
      </c>
      <c r="C69" s="22" t="str">
        <f>[2]Комплектация!C42</f>
        <v>МС.00.013</v>
      </c>
      <c r="D69" s="22" t="str">
        <f>[2]Комплектация!D42</f>
        <v>Связь 3</v>
      </c>
      <c r="E69" s="22" t="str">
        <f>[2]Комплектация!E42</f>
        <v>С-3</v>
      </c>
      <c r="F69" s="22">
        <f>[2]Комплектация!F42</f>
        <v>0</v>
      </c>
      <c r="G69" s="22">
        <f>[2]Комплектация!G42</f>
        <v>24</v>
      </c>
      <c r="H69" s="22">
        <f>[2]Комплектация!H42</f>
        <v>0</v>
      </c>
    </row>
    <row r="115" spans="1:1">
      <c r="A115" s="22" t="s">
        <v>0</v>
      </c>
    </row>
    <row r="203" spans="1:9">
      <c r="A203" s="22" t="s">
        <v>13</v>
      </c>
      <c r="B203" s="22">
        <v>1</v>
      </c>
      <c r="C203" s="22">
        <v>2</v>
      </c>
      <c r="D203" s="22">
        <v>3</v>
      </c>
      <c r="E203" s="22">
        <v>4</v>
      </c>
      <c r="F203" s="22">
        <v>5</v>
      </c>
      <c r="G203" s="22">
        <v>6</v>
      </c>
      <c r="H203" s="22">
        <v>7</v>
      </c>
      <c r="I203" s="22">
        <v>8</v>
      </c>
    </row>
    <row r="204" spans="1:9">
      <c r="B204" s="22" t="s">
        <v>27</v>
      </c>
      <c r="C204" s="22" t="s">
        <v>18</v>
      </c>
      <c r="D204" s="22">
        <v>0</v>
      </c>
      <c r="E204" s="22">
        <v>0</v>
      </c>
      <c r="F204" s="22" t="s">
        <v>28</v>
      </c>
      <c r="G204" s="22" t="s">
        <v>20</v>
      </c>
      <c r="H204" s="22" t="s">
        <v>29</v>
      </c>
      <c r="I204" s="22" t="s">
        <v>22</v>
      </c>
    </row>
    <row r="206" spans="1:9">
      <c r="B206" s="22">
        <f>[1]Комплектация!B44</f>
        <v>1</v>
      </c>
      <c r="C206" s="22" t="str">
        <f>[1]Комплектация!C44</f>
        <v>Болт М8х60 ГОСТ 7805-70</v>
      </c>
      <c r="E206" s="22">
        <f>[1]Комплектация!E44</f>
        <v>0</v>
      </c>
      <c r="F206" s="22">
        <f>[1]Комплектация!F44</f>
        <v>0</v>
      </c>
      <c r="G206" s="22">
        <f>[1]Комплектация!G44</f>
        <v>90</v>
      </c>
      <c r="H206" s="22">
        <f>[1]Комплектация!H44</f>
        <v>0</v>
      </c>
      <c r="I206" s="22">
        <f>[1]Комплектация!I44</f>
        <v>0</v>
      </c>
    </row>
    <row r="207" spans="1:9">
      <c r="B207" s="22" t="str">
        <f>[1]Комплектация!B45</f>
        <v/>
      </c>
      <c r="C207" s="22" t="str">
        <f>[1]Комплектация!C45</f>
        <v>Болт М8х80 ГОСТ 7805-70</v>
      </c>
      <c r="E207" s="22">
        <f>[1]Комплектация!E45</f>
        <v>0</v>
      </c>
      <c r="F207" s="22">
        <f>[1]Комплектация!F45</f>
        <v>0</v>
      </c>
      <c r="G207" s="22">
        <f>[1]Комплектация!G45</f>
        <v>0</v>
      </c>
      <c r="H207" s="22">
        <f>[1]Комплектация!H45</f>
        <v>0</v>
      </c>
      <c r="I207" s="22">
        <f>[1]Комплектация!I45</f>
        <v>0</v>
      </c>
    </row>
    <row r="208" spans="1:9">
      <c r="B208" s="22">
        <f>[1]Комплектация!B46</f>
        <v>2</v>
      </c>
      <c r="C208" s="22" t="str">
        <f>[1]Комплектация!C46</f>
        <v>Болт М8х90 ГОСТ 7801-81</v>
      </c>
      <c r="E208" s="22">
        <f>[1]Комплектация!E46</f>
        <v>0</v>
      </c>
      <c r="F208" s="22">
        <f>[1]Комплектация!F46</f>
        <v>0</v>
      </c>
      <c r="G208" s="22">
        <f>[1]Комплектация!G46</f>
        <v>90</v>
      </c>
      <c r="H208" s="22">
        <f>[1]Комплектация!H46</f>
        <v>0</v>
      </c>
      <c r="I208" s="22">
        <f>[1]Комплектация!I46</f>
        <v>0</v>
      </c>
    </row>
    <row r="209" spans="1:9">
      <c r="B209" s="22">
        <f>[1]Комплектация!B47</f>
        <v>3</v>
      </c>
      <c r="C209" s="22" t="str">
        <f>[1]Комплектация!C47</f>
        <v>Гайка М8 ГОСТ 5915-70</v>
      </c>
      <c r="E209" s="22">
        <f>[1]Комплектация!E47</f>
        <v>0</v>
      </c>
      <c r="F209" s="22">
        <f>[1]Комплектация!F47</f>
        <v>0</v>
      </c>
      <c r="G209" s="22">
        <f>[1]Комплектация!G47</f>
        <v>180</v>
      </c>
      <c r="H209" s="22">
        <f>[1]Комплектация!H47</f>
        <v>0</v>
      </c>
      <c r="I209" s="22">
        <f>[1]Комплектация!I47</f>
        <v>0</v>
      </c>
    </row>
    <row r="210" spans="1:9">
      <c r="B210" s="22">
        <f>[1]Комплектация!B48</f>
        <v>4</v>
      </c>
      <c r="C210" s="22" t="str">
        <f>[1]Комплектация!C48</f>
        <v>Шайба 8 ГОСТ 11371-78</v>
      </c>
      <c r="E210" s="22">
        <f>[1]Комплектация!E48</f>
        <v>0</v>
      </c>
      <c r="F210" s="22">
        <f>[1]Комплектация!F48</f>
        <v>0</v>
      </c>
      <c r="G210" s="22">
        <f>[1]Комплектация!G48</f>
        <v>270</v>
      </c>
      <c r="H210" s="22">
        <f>[1]Комплектация!H48</f>
        <v>0</v>
      </c>
      <c r="I210" s="22">
        <f>[1]Комплектация!I48</f>
        <v>0</v>
      </c>
    </row>
    <row r="211" spans="1:9">
      <c r="B211" s="22">
        <f>[1]Комплектация!B49</f>
        <v>5</v>
      </c>
      <c r="C211" s="22" t="str">
        <f>[1]Комплектация!C49</f>
        <v>Шайба 8 65Г ГОСТ 6402-70</v>
      </c>
      <c r="E211" s="22">
        <f>[1]Комплектация!E49</f>
        <v>0</v>
      </c>
      <c r="F211" s="22">
        <f>[1]Комплектация!F49</f>
        <v>0</v>
      </c>
      <c r="G211" s="22">
        <f>[1]Комплектация!G49</f>
        <v>180</v>
      </c>
      <c r="H211" s="22">
        <f>[1]Комплектация!H49</f>
        <v>0</v>
      </c>
      <c r="I211" s="22">
        <f>[1]Комплектация!I49</f>
        <v>0</v>
      </c>
    </row>
    <row r="212" spans="1:9">
      <c r="B212" s="22" t="str">
        <f>[1]Комплектация!B50</f>
        <v/>
      </c>
      <c r="C212" s="22" t="str">
        <f>[1]Комплектация!C50</f>
        <v>Шуруп 8х70 ГОСТ 11473-75</v>
      </c>
      <c r="E212" s="22">
        <f>[1]Комплектация!E50</f>
        <v>0</v>
      </c>
      <c r="F212" s="22">
        <f>[1]Комплектация!F50</f>
        <v>0</v>
      </c>
      <c r="G212" s="22">
        <f>[1]Комплектация!G50</f>
        <v>0</v>
      </c>
      <c r="H212" s="22">
        <f>[1]Комплектация!H50</f>
        <v>0</v>
      </c>
      <c r="I212" s="22">
        <f>[1]Комплектация!I50</f>
        <v>0</v>
      </c>
    </row>
    <row r="213" spans="1:9">
      <c r="B213" s="22" t="str">
        <f>[1]Комплектация!B51</f>
        <v/>
      </c>
      <c r="C213" s="22" t="str">
        <f>[1]Комплектация!C51</f>
        <v>Шуруп 8х90 ГОСТ 11473-75</v>
      </c>
      <c r="E213" s="22">
        <f>[1]Комплектация!E51</f>
        <v>0</v>
      </c>
      <c r="F213" s="22">
        <f>[1]Комплектация!F51</f>
        <v>0</v>
      </c>
      <c r="G213" s="22">
        <f>[1]Комплектация!G51</f>
        <v>0</v>
      </c>
      <c r="H213" s="22">
        <f>[1]Комплектация!H51</f>
        <v>0</v>
      </c>
      <c r="I213" s="22">
        <f>[1]Комплектация!I51</f>
        <v>0</v>
      </c>
    </row>
    <row r="214" spans="1:9">
      <c r="B214" s="22" t="str">
        <f>[1]Комплектация!B52</f>
        <v/>
      </c>
      <c r="C214" s="22" t="str">
        <f>[1]Комплектация!C52</f>
        <v>Шайба 8 ГОСТ 6958-78</v>
      </c>
      <c r="E214" s="22">
        <f>[1]Комплектация!E52</f>
        <v>0</v>
      </c>
      <c r="F214" s="22">
        <f>[1]Комплектация!F52</f>
        <v>0</v>
      </c>
      <c r="G214" s="22">
        <f>[1]Комплектация!G52</f>
        <v>0</v>
      </c>
      <c r="H214" s="22">
        <f>[1]Комплектация!H52</f>
        <v>0</v>
      </c>
      <c r="I214" s="22">
        <f>[1]Комплектация!I52</f>
        <v>0</v>
      </c>
    </row>
    <row r="215" spans="1:9">
      <c r="B215" s="22" t="str">
        <f>[1]Комплектация!B53</f>
        <v/>
      </c>
      <c r="C215" s="22" t="str">
        <f>[1]Комплектация!C53</f>
        <v>Дюбель полипропиленовый (РД) d12х70</v>
      </c>
      <c r="E215" s="22">
        <f>[1]Комплектация!E53</f>
        <v>0</v>
      </c>
      <c r="F215" s="22">
        <f>[1]Комплектация!F53</f>
        <v>0</v>
      </c>
      <c r="G215" s="22">
        <f>[1]Комплектация!G53</f>
        <v>0</v>
      </c>
      <c r="H215" s="22">
        <f>[1]Комплектация!H53</f>
        <v>0</v>
      </c>
      <c r="I215" s="22">
        <f>[1]Комплектация!I53</f>
        <v>0</v>
      </c>
    </row>
    <row r="216" spans="1:9">
      <c r="B216" s="22">
        <f>[1]Комплектация!B54</f>
        <v>6</v>
      </c>
      <c r="C216" s="22" t="str">
        <f>[1]Комплектация!C54</f>
        <v>Саморез с полусферой, с пресcшайбой, наконечник-сверло оцинкованный 4,2х19</v>
      </c>
      <c r="E216" s="22">
        <f>[1]Комплектация!E54</f>
        <v>0</v>
      </c>
      <c r="F216" s="22">
        <f>[1]Комплектация!F54</f>
        <v>0</v>
      </c>
      <c r="G216" s="22">
        <f>[1]Комплектация!G54</f>
        <v>351</v>
      </c>
      <c r="H216" s="22">
        <f>[1]Комплектация!H54</f>
        <v>0</v>
      </c>
      <c r="I216" s="22">
        <f>[1]Комплектация!I54</f>
        <v>0</v>
      </c>
    </row>
    <row r="217" spans="1:9">
      <c r="B217" s="22">
        <f>[1]Комплектация!B55</f>
        <v>7</v>
      </c>
      <c r="C217" s="22" t="str">
        <f>[1]Комплектация!C55</f>
        <v>Заглушка пластмассовая 20х20</v>
      </c>
      <c r="E217" s="22">
        <f>[1]Комплектация!E55</f>
        <v>0</v>
      </c>
      <c r="F217" s="22">
        <f>[1]Комплектация!F55</f>
        <v>0</v>
      </c>
      <c r="G217" s="22">
        <f>[1]Комплектация!G55</f>
        <v>93</v>
      </c>
      <c r="H217" s="22">
        <f>[1]Комплектация!H55</f>
        <v>93</v>
      </c>
      <c r="I217" s="22">
        <f>[1]Комплектация!I55</f>
        <v>0</v>
      </c>
    </row>
    <row r="218" spans="1:9">
      <c r="B218" s="22" t="str">
        <f>[1]Комплектация!B56</f>
        <v/>
      </c>
      <c r="C218" s="22" t="str">
        <f>[1]Комплектация!C56</f>
        <v>Заглушка пластмассовая 40х20</v>
      </c>
      <c r="E218" s="22">
        <f>[1]Комплектация!E56</f>
        <v>0</v>
      </c>
      <c r="F218" s="22">
        <f>[1]Комплектация!F56</f>
        <v>0</v>
      </c>
      <c r="G218" s="22">
        <f>[1]Комплектация!G56</f>
        <v>0</v>
      </c>
      <c r="H218" s="22">
        <f>[1]Комплектация!H56</f>
        <v>0</v>
      </c>
      <c r="I218" s="22">
        <f>[1]Комплектация!I56</f>
        <v>0</v>
      </c>
    </row>
    <row r="219" spans="1:9">
      <c r="B219" s="22">
        <f>[1]Комплектация!B57</f>
        <v>8</v>
      </c>
      <c r="C219" s="22" t="str">
        <f>[1]Комплектация!C57</f>
        <v>Заглушка пластмассовая 50х25</v>
      </c>
      <c r="E219" s="22">
        <f>[1]Комплектация!E57</f>
        <v>0</v>
      </c>
      <c r="F219" s="22">
        <f>[1]Комплектация!F57</f>
        <v>0</v>
      </c>
      <c r="G219" s="22">
        <f>[1]Комплектация!G57</f>
        <v>278</v>
      </c>
      <c r="H219" s="22">
        <f>[1]Комплектация!H57</f>
        <v>185</v>
      </c>
      <c r="I219" s="22">
        <f>[1]Комплектация!I57</f>
        <v>0</v>
      </c>
    </row>
    <row r="220" spans="1:9">
      <c r="B220" s="22" t="str">
        <f>[1]Комплектация!B58</f>
        <v/>
      </c>
      <c r="C220" s="22" t="str">
        <f>[1]Комплектация!C58</f>
        <v>Прокладка K-Flex 25х35</v>
      </c>
      <c r="E220" s="22">
        <f>[1]Комплектация!E58</f>
        <v>0</v>
      </c>
      <c r="F220" s="22">
        <f>[1]Комплектация!F58</f>
        <v>0</v>
      </c>
      <c r="G220" s="22">
        <f>[1]Комплектация!G58</f>
        <v>0</v>
      </c>
      <c r="H220" s="22">
        <f>[1]Комплектация!H58</f>
        <v>0</v>
      </c>
      <c r="I220" s="22">
        <f>[1]Комплектация!I58</f>
        <v>0</v>
      </c>
    </row>
    <row r="221" spans="1:9">
      <c r="B221" s="22">
        <f>[1]Комплектация!B59</f>
        <v>9</v>
      </c>
      <c r="C221" s="22" t="str">
        <f>[1]Комплектация!C59</f>
        <v>Сиденье пластмассовое "Форвард"</v>
      </c>
      <c r="E221" s="22">
        <f>[1]Комплектация!E59</f>
        <v>0</v>
      </c>
      <c r="F221" s="22">
        <f>[1]Комплектация!F59</f>
        <v>0</v>
      </c>
      <c r="G221" s="22">
        <f>[1]Комплектация!G59</f>
        <v>82</v>
      </c>
      <c r="H221" s="22">
        <f>[1]Комплектация!H59</f>
        <v>0</v>
      </c>
      <c r="I221" s="22">
        <f>[1]Комплектация!I59</f>
        <v>0</v>
      </c>
    </row>
    <row r="222" spans="1:9">
      <c r="B222" s="22">
        <f>[1]Комплектация!B60</f>
        <v>10</v>
      </c>
      <c r="C222" s="22" t="str">
        <f>[1]Комплектация!C60</f>
        <v>Комплект пластмассовых заглушек на сиденье"Форвард"</v>
      </c>
      <c r="E222" s="22">
        <f>[1]Комплектация!E60</f>
        <v>0</v>
      </c>
      <c r="F222" s="22">
        <f>[1]Комплектация!F60</f>
        <v>0</v>
      </c>
      <c r="G222" s="22">
        <f>[1]Комплектация!G60</f>
        <v>82</v>
      </c>
      <c r="H222" s="22">
        <f>[1]Комплектация!H60</f>
        <v>0</v>
      </c>
      <c r="I222" s="22">
        <f>[1]Комплектация!I60</f>
        <v>0</v>
      </c>
    </row>
    <row r="224" spans="1:9">
      <c r="A224" s="22" t="s">
        <v>30</v>
      </c>
      <c r="B224" s="22">
        <f>[2]Комплектация!B50</f>
        <v>1</v>
      </c>
      <c r="C224" s="22" t="str">
        <f>[2]Комплектация!C50</f>
        <v>Винт с внутренним шестигранником М6х35</v>
      </c>
      <c r="E224" s="22">
        <f>[2]Комплектация!E50</f>
        <v>0</v>
      </c>
      <c r="F224" s="22">
        <f>[2]Комплектация!F50</f>
        <v>0</v>
      </c>
      <c r="G224" s="22">
        <f>[2]Комплектация!G50</f>
        <v>244</v>
      </c>
      <c r="H224" s="22">
        <f>[2]Комплектация!H50</f>
        <v>0</v>
      </c>
      <c r="I224" s="22">
        <f>[2]Комплектация!I50</f>
        <v>0</v>
      </c>
    </row>
    <row r="225" spans="2:9">
      <c r="B225" s="22">
        <f>[2]Комплектация!B51</f>
        <v>2</v>
      </c>
      <c r="C225" s="22" t="str">
        <f>[2]Комплектация!C51</f>
        <v>Винт с внутренним шестигранником М6х40</v>
      </c>
      <c r="E225" s="22">
        <f>[2]Комплектация!E51</f>
        <v>0</v>
      </c>
      <c r="F225" s="22">
        <f>[2]Комплектация!F51</f>
        <v>0</v>
      </c>
      <c r="G225" s="22">
        <f>[2]Комплектация!G51</f>
        <v>235</v>
      </c>
      <c r="H225" s="22">
        <f>[2]Комплектация!H51</f>
        <v>0</v>
      </c>
      <c r="I225" s="22">
        <f>[2]Комплектация!I51</f>
        <v>0</v>
      </c>
    </row>
    <row r="226" spans="2:9">
      <c r="B226" s="22">
        <f>[2]Комплектация!B52</f>
        <v>3</v>
      </c>
      <c r="C226" s="22" t="str">
        <f>[2]Комплектация!C52</f>
        <v>Винт с внутренним шестигранником М6х60</v>
      </c>
      <c r="E226" s="22">
        <f>[2]Комплектация!E52</f>
        <v>0</v>
      </c>
      <c r="F226" s="22">
        <f>[2]Комплектация!F52</f>
        <v>0</v>
      </c>
      <c r="G226" s="22">
        <f>[2]Комплектация!G52</f>
        <v>50</v>
      </c>
      <c r="H226" s="22">
        <f>[2]Комплектация!H52</f>
        <v>0</v>
      </c>
      <c r="I226" s="22">
        <f>[2]Комплектация!I52</f>
        <v>0</v>
      </c>
    </row>
    <row r="227" spans="2:9">
      <c r="B227" s="22" t="str">
        <f>[2]Комплектация!B53</f>
        <v/>
      </c>
      <c r="C227" s="22" t="str">
        <f>[2]Комплектация!C53</f>
        <v>Гайка М6 DIN 985 оц.</v>
      </c>
      <c r="E227" s="22">
        <f>[2]Комплектация!E53</f>
        <v>0</v>
      </c>
      <c r="F227" s="22">
        <f>[2]Комплектация!F53</f>
        <v>0</v>
      </c>
      <c r="G227" s="22">
        <f>[2]Комплектация!G53</f>
        <v>0</v>
      </c>
      <c r="H227" s="22">
        <f>[2]Комплектация!H53</f>
        <v>0</v>
      </c>
      <c r="I227" s="22">
        <f>[2]Комплектация!I53</f>
        <v>0</v>
      </c>
    </row>
    <row r="228" spans="2:9">
      <c r="B228" s="22" t="str">
        <f>[2]Комплектация!B54</f>
        <v/>
      </c>
      <c r="C228" s="22" t="str">
        <f>[2]Комплектация!C54</f>
        <v>Шайба 6 ГОСТ 11371-78</v>
      </c>
      <c r="E228" s="22">
        <f>[2]Комплектация!E54</f>
        <v>0</v>
      </c>
      <c r="F228" s="22">
        <f>[2]Комплектация!F54</f>
        <v>0</v>
      </c>
      <c r="G228" s="22">
        <f>[2]Комплектация!G54</f>
        <v>0</v>
      </c>
      <c r="H228" s="22">
        <f>[2]Комплектация!H54</f>
        <v>0</v>
      </c>
      <c r="I228" s="22">
        <f>[2]Комплектация!I54</f>
        <v>0</v>
      </c>
    </row>
    <row r="229" spans="2:9">
      <c r="B229" s="22">
        <f>[2]Комплектация!B55</f>
        <v>4</v>
      </c>
      <c r="C229" s="22" t="str">
        <f>[2]Комплектация!C55</f>
        <v>Гайка М6х12 стяжная сквозная</v>
      </c>
      <c r="E229" s="22">
        <f>[2]Комплектация!E55</f>
        <v>0</v>
      </c>
      <c r="F229" s="22">
        <f>[2]Комплектация!F55</f>
        <v>0</v>
      </c>
      <c r="G229" s="22">
        <f>[2]Комплектация!G55</f>
        <v>528</v>
      </c>
      <c r="H229" s="22">
        <f>[2]Комплектация!H55</f>
        <v>0</v>
      </c>
      <c r="I229" s="22">
        <f>[2]Комплектация!I55</f>
        <v>0</v>
      </c>
    </row>
    <row r="230" spans="2:9">
      <c r="B230" s="22" t="str">
        <f>[2]Комплектация!B56</f>
        <v/>
      </c>
      <c r="C230" s="22" t="str">
        <f>[2]Комплектация!C56</f>
        <v>Саморез с полусферой, с пресcшайбой, наконечник-острый оцинкованный 4,2х16</v>
      </c>
      <c r="E230" s="22">
        <f>[2]Комплектация!E56</f>
        <v>0</v>
      </c>
      <c r="F230" s="22">
        <f>[2]Комплектация!F56</f>
        <v>0</v>
      </c>
      <c r="G230" s="22">
        <f>[2]Комплектация!G56</f>
        <v>0</v>
      </c>
      <c r="H230" s="22">
        <f>[2]Комплектация!H56</f>
        <v>0</v>
      </c>
      <c r="I230" s="22">
        <f>[2]Комплектация!I56</f>
        <v>0</v>
      </c>
    </row>
    <row r="231" spans="2:9">
      <c r="B231" s="22" t="str">
        <f>[2]Комплектация!B57</f>
        <v/>
      </c>
      <c r="C231" s="22" t="str">
        <f>[2]Комплектация!C57</f>
        <v>Скоба обивочная Prebena А-08</v>
      </c>
      <c r="E231" s="22">
        <f>[2]Комплектация!E57</f>
        <v>0</v>
      </c>
      <c r="F231" s="22">
        <f>[2]Комплектация!F57</f>
        <v>0</v>
      </c>
      <c r="G231" s="22">
        <f>[2]Комплектация!G57</f>
        <v>0</v>
      </c>
      <c r="H231" s="22">
        <f>[2]Комплектация!H57</f>
        <v>0</v>
      </c>
      <c r="I231" s="22">
        <f>[2]Комплектация!I57</f>
        <v>0</v>
      </c>
    </row>
    <row r="232" spans="2:9">
      <c r="B232" s="22" t="str">
        <f>[2]Комплектация!B58</f>
        <v/>
      </c>
      <c r="C232" s="22" t="str">
        <f>[2]Комплектация!C58</f>
        <v>Крючок-вешалка №6</v>
      </c>
      <c r="E232" s="22">
        <f>[2]Комплектация!E58</f>
        <v>0</v>
      </c>
      <c r="F232" s="22">
        <f>[2]Комплектация!F58</f>
        <v>0</v>
      </c>
      <c r="G232" s="22">
        <f>[2]Комплектация!G58</f>
        <v>0</v>
      </c>
      <c r="H232" s="22">
        <f>[2]Комплектация!H58</f>
        <v>0</v>
      </c>
      <c r="I232" s="22">
        <f>[2]Комплектация!I58</f>
        <v>0</v>
      </c>
    </row>
    <row r="233" spans="2:9">
      <c r="B233" s="22">
        <f>[2]Комплектация!B59</f>
        <v>5</v>
      </c>
      <c r="C233" s="22" t="str">
        <f>[2]Комплектация!C59</f>
        <v>Заглушка пластмассовая 20х20</v>
      </c>
      <c r="E233" s="22">
        <f>[2]Комплектация!E59</f>
        <v>0</v>
      </c>
      <c r="F233" s="22">
        <f>[2]Комплектация!F59</f>
        <v>0</v>
      </c>
      <c r="G233" s="22">
        <f>[2]Комплектация!G59</f>
        <v>274</v>
      </c>
      <c r="H233" s="22">
        <f>[2]Комплектация!H59</f>
        <v>274</v>
      </c>
      <c r="I233" s="22">
        <f>[2]Комплектация!I59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H252"/>
  <sheetViews>
    <sheetView view="pageBreakPreview" zoomScale="90" zoomScaleNormal="100" zoomScaleSheetLayoutView="90" workbookViewId="0">
      <selection activeCell="L76" sqref="L76"/>
    </sheetView>
  </sheetViews>
  <sheetFormatPr defaultRowHeight="15"/>
  <cols>
    <col min="2" max="2" width="5.7109375" customWidth="1"/>
    <col min="3" max="3" width="4.140625" customWidth="1"/>
    <col min="4" max="4" width="17.28515625" customWidth="1"/>
    <col min="5" max="5" width="34.7109375" customWidth="1"/>
    <col min="6" max="6" width="22.42578125" customWidth="1"/>
    <col min="7" max="7" width="10.7109375" customWidth="1"/>
    <col min="8" max="8" width="13.85546875" customWidth="1"/>
  </cols>
  <sheetData>
    <row r="1" spans="1:8" ht="18.75">
      <c r="A1" s="9">
        <v>1</v>
      </c>
      <c r="E1" s="6" t="s">
        <v>23</v>
      </c>
      <c r="F1" s="21" t="e">
        <f>#REF!</f>
        <v>#REF!</v>
      </c>
    </row>
    <row r="2" spans="1:8" ht="18.75">
      <c r="A2" s="15" t="e">
        <f>IF(F2&gt;0,1,0)</f>
        <v>#REF!</v>
      </c>
      <c r="E2" s="6" t="s">
        <v>24</v>
      </c>
      <c r="F2" s="1" t="e">
        <f>#REF!</f>
        <v>#REF!</v>
      </c>
      <c r="G2" t="e">
        <f>#REF!</f>
        <v>#REF!</v>
      </c>
      <c r="H2" t="s">
        <v>47</v>
      </c>
    </row>
    <row r="3" spans="1:8" ht="15.75">
      <c r="A3" s="15" t="e">
        <f t="shared" ref="A3:A7" si="0">IF(F3&gt;0,1,0)</f>
        <v>#REF!</v>
      </c>
      <c r="F3" s="1" t="e">
        <f>#REF!</f>
        <v>#REF!</v>
      </c>
      <c r="G3" t="e">
        <f>#REF!</f>
        <v>#REF!</v>
      </c>
      <c r="H3" t="s">
        <v>47</v>
      </c>
    </row>
    <row r="4" spans="1:8" ht="15.75">
      <c r="A4" s="15" t="e">
        <f t="shared" si="0"/>
        <v>#REF!</v>
      </c>
      <c r="F4" s="1" t="e">
        <f>#REF!</f>
        <v>#REF!</v>
      </c>
      <c r="G4" t="e">
        <f>#REF!</f>
        <v>#REF!</v>
      </c>
      <c r="H4" t="s">
        <v>47</v>
      </c>
    </row>
    <row r="5" spans="1:8" ht="15.75">
      <c r="A5" s="15" t="e">
        <f t="shared" si="0"/>
        <v>#REF!</v>
      </c>
      <c r="F5" s="1" t="e">
        <f>#REF!</f>
        <v>#REF!</v>
      </c>
      <c r="G5" t="e">
        <f>#REF!</f>
        <v>#REF!</v>
      </c>
      <c r="H5" t="s">
        <v>47</v>
      </c>
    </row>
    <row r="6" spans="1:8" hidden="1">
      <c r="A6" s="15" t="e">
        <f t="shared" si="0"/>
        <v>#REF!</v>
      </c>
      <c r="F6" t="e">
        <f>#REF!</f>
        <v>#REF!</v>
      </c>
      <c r="G6" t="e">
        <f>#REF!</f>
        <v>#REF!</v>
      </c>
    </row>
    <row r="7" spans="1:8" hidden="1">
      <c r="A7" s="15" t="e">
        <f t="shared" si="0"/>
        <v>#REF!</v>
      </c>
      <c r="F7" t="e">
        <f>#REF!</f>
        <v>#REF!</v>
      </c>
      <c r="G7" t="e">
        <f>#REF!</f>
        <v>#REF!</v>
      </c>
    </row>
    <row r="8" spans="1:8">
      <c r="A8" s="9">
        <v>1</v>
      </c>
    </row>
    <row r="9" spans="1:8" ht="36">
      <c r="A9" s="8">
        <v>1</v>
      </c>
      <c r="C9" s="10" t="s">
        <v>21</v>
      </c>
      <c r="D9" s="11" t="s">
        <v>17</v>
      </c>
      <c r="E9" s="11" t="s">
        <v>18</v>
      </c>
      <c r="F9" s="11" t="s">
        <v>19</v>
      </c>
      <c r="G9" s="12" t="s">
        <v>20</v>
      </c>
      <c r="H9" s="11" t="s">
        <v>22</v>
      </c>
    </row>
    <row r="10" spans="1:8" hidden="1">
      <c r="A10">
        <f t="shared" ref="A10:A41" si="1">IF(G10&gt;0,1,0)</f>
        <v>0</v>
      </c>
      <c r="C10" s="2" t="str">
        <f>IF(A10=0,"",SUM($A$10:A10))</f>
        <v/>
      </c>
      <c r="D10" s="3" t="s">
        <v>1</v>
      </c>
      <c r="E10" s="2" t="e">
        <f>INDEX(Комплектации!$B$3:$H$200,MATCH(D10,Комплектации!$C$3:$C$200,0),3)</f>
        <v>#N/A</v>
      </c>
      <c r="F10" s="2" t="e">
        <f>INDEX(Комплектации!$B$3:$H$200,MATCH(D10,Комплектации!$C$3:$C$200,0),4)</f>
        <v>#N/A</v>
      </c>
      <c r="G10" s="2">
        <f>SUMIF(Комплектации!$C$3:$C$200,D10,Комплектации!$G$3:$G$200)</f>
        <v>0</v>
      </c>
      <c r="H10" s="2"/>
    </row>
    <row r="11" spans="1:8">
      <c r="A11">
        <f t="shared" si="1"/>
        <v>1</v>
      </c>
      <c r="C11" s="2">
        <f>IF(A11=0,"",SUM($A$10:A11))</f>
        <v>1</v>
      </c>
      <c r="D11" s="4" t="s">
        <v>14</v>
      </c>
      <c r="E11" s="2" t="str">
        <f>INDEX(Комплектации!$B$3:$H$200,MATCH(D11,Комплектации!$C$3:$C$200,0),3)</f>
        <v>Направляющая Н2</v>
      </c>
      <c r="F11" s="2" t="str">
        <f>INDEX(Комплектации!$B$3:$H$200,MATCH(D11,Комплектации!$C$3:$C$200,0),4)</f>
        <v>Н-2</v>
      </c>
      <c r="G11" s="2">
        <f>SUMIF(Комплектации!$C$3:$C$200,D11,Комплектации!$G$3:$G$200)</f>
        <v>2</v>
      </c>
      <c r="H11" s="2"/>
    </row>
    <row r="12" spans="1:8" hidden="1">
      <c r="A12">
        <f t="shared" si="1"/>
        <v>0</v>
      </c>
      <c r="C12" s="2" t="str">
        <f>IF(A12=0,"",SUM($A$10:A12))</f>
        <v/>
      </c>
      <c r="D12" s="4" t="s">
        <v>15</v>
      </c>
      <c r="E12" s="2" t="str">
        <f>INDEX(Комплектации!$B$3:$H$200,MATCH(D12,Комплектации!$C$3:$C$200,0),3)</f>
        <v>Направляющая Н3</v>
      </c>
      <c r="F12" s="2" t="str">
        <f>INDEX(Комплектации!$B$3:$H$200,MATCH(D12,Комплектации!$C$3:$C$200,0),4)</f>
        <v>Н-3</v>
      </c>
      <c r="G12" s="2">
        <f>SUMIF(Комплектации!$C$3:$C$200,D12,Комплектации!$G$3:$G$200)</f>
        <v>0</v>
      </c>
      <c r="H12" s="2"/>
    </row>
    <row r="13" spans="1:8">
      <c r="A13">
        <f t="shared" si="1"/>
        <v>1</v>
      </c>
      <c r="C13" s="2">
        <f>IF(A13=0,"",SUM($A$10:A13))</f>
        <v>2</v>
      </c>
      <c r="D13" s="4" t="s">
        <v>16</v>
      </c>
      <c r="E13" s="2" t="str">
        <f>INDEX(Комплектации!$B$3:$H$200,MATCH(D13,Комплектации!$C$3:$C$200,0),3)</f>
        <v>Направляющая Н4</v>
      </c>
      <c r="F13" s="2" t="str">
        <f>INDEX(Комплектации!$B$3:$H$200,MATCH(D13,Комплектации!$C$3:$C$200,0),4)</f>
        <v>Н-4</v>
      </c>
      <c r="G13" s="2">
        <f>SUMIF(Комплектации!$C$3:$C$200,D13,Комплектации!$G$3:$G$200)</f>
        <v>40</v>
      </c>
      <c r="H13" s="2"/>
    </row>
    <row r="14" spans="1:8" hidden="1">
      <c r="A14">
        <f t="shared" si="1"/>
        <v>0</v>
      </c>
      <c r="C14" s="2" t="str">
        <f>IF(A14=0,"",SUM($A$10:A14))</f>
        <v/>
      </c>
      <c r="D14" s="4" t="s">
        <v>2</v>
      </c>
      <c r="E14" s="2" t="e">
        <f>INDEX(Комплектации!$B$3:$H$200,MATCH(D14,Комплектации!$C$3:$C$200,0),3)</f>
        <v>#N/A</v>
      </c>
      <c r="F14" s="2" t="e">
        <f>INDEX(Комплектации!$B$3:$H$200,MATCH(D14,Комплектации!$C$3:$C$200,0),4)</f>
        <v>#N/A</v>
      </c>
      <c r="G14" s="2">
        <f>SUMIF(Комплектации!$C$3:$C$200,D14,Комплектации!$G$3:$G$200)</f>
        <v>0</v>
      </c>
      <c r="H14" s="2"/>
    </row>
    <row r="15" spans="1:8">
      <c r="A15">
        <f t="shared" si="1"/>
        <v>1</v>
      </c>
      <c r="C15" s="2">
        <f>IF(A15=0,"",SUM($A$10:A15))</f>
        <v>3</v>
      </c>
      <c r="D15" s="4" t="s">
        <v>48</v>
      </c>
      <c r="E15" s="2" t="str">
        <f>INDEX(Комплектации!$B$3:$H$200,MATCH(D15,Комплектации!$C$3:$C$200,0),3)</f>
        <v>Каркас 1</v>
      </c>
      <c r="F15" s="2" t="str">
        <f>INDEX(Комплектации!$B$3:$H$200,MATCH(D15,Комплектации!$C$3:$C$200,0),4)</f>
        <v>К-1</v>
      </c>
      <c r="G15" s="2">
        <f>SUMIF(Комплектации!$C$3:$C$200,D15,Комплектации!$G$3:$G$200)</f>
        <v>42</v>
      </c>
      <c r="H15" s="2"/>
    </row>
    <row r="16" spans="1:8" hidden="1">
      <c r="A16">
        <f t="shared" si="1"/>
        <v>0</v>
      </c>
      <c r="C16" s="2" t="str">
        <f>IF(A16=0,"",SUM($A$10:A16))</f>
        <v/>
      </c>
      <c r="D16" s="4" t="s">
        <v>49</v>
      </c>
      <c r="E16" s="2" t="str">
        <f>INDEX(Комплектации!$B$3:$H$200,MATCH(D16,Комплектации!$C$3:$C$200,0),3)</f>
        <v>Адаптер</v>
      </c>
      <c r="F16" s="2" t="str">
        <f>INDEX(Комплектации!$B$3:$H$200,MATCH(D16,Комплектации!$C$3:$C$200,0),4)</f>
        <v>АД-2</v>
      </c>
      <c r="G16" s="2">
        <f>SUMIF(Комплектации!$C$3:$C$200,D16,Комплектации!$G$3:$G$200)</f>
        <v>0</v>
      </c>
      <c r="H16" s="2"/>
    </row>
    <row r="17" spans="1:8" hidden="1">
      <c r="A17">
        <f t="shared" si="1"/>
        <v>0</v>
      </c>
      <c r="C17" s="2" t="str">
        <f>IF(A17=0,"",SUM($A$10:A17))</f>
        <v/>
      </c>
      <c r="D17" s="4" t="s">
        <v>50</v>
      </c>
      <c r="E17" s="2" t="str">
        <f>INDEX(Комплектации!$B$3:$H$200,MATCH(D17,Комплектации!$C$3:$C$200,0),3)</f>
        <v>Адаптер</v>
      </c>
      <c r="F17" s="2" t="str">
        <f>INDEX(Комплектации!$B$3:$H$200,MATCH(D17,Комплектации!$C$3:$C$200,0),4)</f>
        <v>АДф-2</v>
      </c>
      <c r="G17" s="2">
        <f>SUMIF(Комплектации!$C$3:$C$200,D17,Комплектации!$G$3:$G$200)</f>
        <v>0</v>
      </c>
      <c r="H17" s="2"/>
    </row>
    <row r="18" spans="1:8" hidden="1">
      <c r="A18">
        <f t="shared" si="1"/>
        <v>0</v>
      </c>
      <c r="C18" s="2" t="str">
        <f>IF(A18=0,"",SUM($A$10:A18))</f>
        <v/>
      </c>
      <c r="D18" s="4" t="s">
        <v>51</v>
      </c>
      <c r="E18" s="2" t="str">
        <f>INDEX(Комплектации!$B$3:$H$200,MATCH(D18,Комплектации!$C$3:$C$200,0),3)</f>
        <v>Направляющая Н1</v>
      </c>
      <c r="F18" s="2" t="str">
        <f>INDEX(Комплектации!$B$3:$H$200,MATCH(D18,Комплектации!$C$3:$C$200,0),4)</f>
        <v>Над-1</v>
      </c>
      <c r="G18" s="2">
        <f>SUMIF(Комплектации!$C$3:$C$200,D18,Комплектации!$G$3:$G$200)</f>
        <v>0</v>
      </c>
      <c r="H18" s="2"/>
    </row>
    <row r="19" spans="1:8" hidden="1">
      <c r="A19">
        <f t="shared" si="1"/>
        <v>0</v>
      </c>
      <c r="C19" s="2" t="str">
        <f>IF(A19=0,"",SUM($A$10:A19))</f>
        <v/>
      </c>
      <c r="D19" s="4" t="s">
        <v>52</v>
      </c>
      <c r="E19" s="2" t="str">
        <f>INDEX(Комплектации!$B$3:$H$200,MATCH(D19,Комплектации!$C$3:$C$200,0),3)</f>
        <v>Направляющая Н2</v>
      </c>
      <c r="F19" s="2" t="str">
        <f>INDEX(Комплектации!$B$3:$H$200,MATCH(D19,Комплектации!$C$3:$C$200,0),4)</f>
        <v>Над-2</v>
      </c>
      <c r="G19" s="2">
        <f>SUMIF(Комплектации!$C$3:$C$200,D19,Комплектации!$G$3:$G$200)</f>
        <v>0</v>
      </c>
      <c r="H19" s="2"/>
    </row>
    <row r="20" spans="1:8" ht="22.5" hidden="1" customHeight="1">
      <c r="A20">
        <f t="shared" si="1"/>
        <v>0</v>
      </c>
      <c r="C20" s="2" t="str">
        <f>IF(A20=0,"",SUM($A$10:A20))</f>
        <v/>
      </c>
      <c r="D20" s="4" t="s">
        <v>53</v>
      </c>
      <c r="E20" s="2" t="str">
        <f>INDEX(Комплектации!$B$3:$H$200,MATCH(D20,Комплектации!$C$3:$C$200,0),3)</f>
        <v>Направляющая Н3</v>
      </c>
      <c r="F20" s="2" t="str">
        <f>INDEX(Комплектации!$B$3:$H$200,MATCH(D20,Комплектации!$C$3:$C$200,0),4)</f>
        <v>Над-3</v>
      </c>
      <c r="G20" s="2">
        <f>SUMIF(Комплектации!$C$3:$C$200,D20,Комплектации!$G$3:$G$200)</f>
        <v>0</v>
      </c>
      <c r="H20" s="2"/>
    </row>
    <row r="21" spans="1:8" hidden="1">
      <c r="A21">
        <f t="shared" si="1"/>
        <v>0</v>
      </c>
      <c r="C21" s="2" t="str">
        <f>IF(A21=0,"",SUM($A$10:A21))</f>
        <v/>
      </c>
      <c r="D21" s="4" t="s">
        <v>54</v>
      </c>
      <c r="E21" s="2" t="str">
        <f>INDEX(Комплектации!$B$3:$H$200,MATCH(D21,Комплектации!$C$3:$C$200,0),3)</f>
        <v>Направляющая Н4</v>
      </c>
      <c r="F21" s="2" t="str">
        <f>INDEX(Комплектации!$B$3:$H$200,MATCH(D21,Комплектации!$C$3:$C$200,0),4)</f>
        <v>Над-4</v>
      </c>
      <c r="G21" s="2">
        <f>SUMIF(Комплектации!$C$3:$C$200,D21,Комплектации!$G$3:$G$200)</f>
        <v>0</v>
      </c>
      <c r="H21" s="2"/>
    </row>
    <row r="22" spans="1:8" hidden="1">
      <c r="A22">
        <f t="shared" si="1"/>
        <v>0</v>
      </c>
      <c r="C22" s="2" t="str">
        <f>IF(A22=0,"",SUM($A$10:A22))</f>
        <v/>
      </c>
      <c r="D22" s="4" t="s">
        <v>55</v>
      </c>
      <c r="E22" s="2" t="str">
        <f>INDEX(Комплектации!$B$3:$H$200,MATCH(D22,Комплектации!$C$3:$C$200,0),3)</f>
        <v>Направляющая Н1</v>
      </c>
      <c r="F22" s="2" t="str">
        <f>INDEX(Комплектации!$B$3:$H$200,MATCH(D22,Комплектации!$C$3:$C$200,0),4)</f>
        <v>Над-1п</v>
      </c>
      <c r="G22" s="2">
        <f>SUMIF(Комплектации!$C$3:$C$200,D22,Комплектации!$G$3:$G$200)</f>
        <v>0</v>
      </c>
      <c r="H22" s="2"/>
    </row>
    <row r="23" spans="1:8" hidden="1">
      <c r="A23">
        <f t="shared" si="1"/>
        <v>0</v>
      </c>
      <c r="C23" s="2" t="str">
        <f>IF(A23=0,"",SUM($A$10:A23))</f>
        <v/>
      </c>
      <c r="D23" s="4" t="s">
        <v>56</v>
      </c>
      <c r="E23" s="2" t="str">
        <f>INDEX(Комплектации!$B$3:$H$200,MATCH(D23,Комплектации!$C$3:$C$200,0),3)</f>
        <v>Направляющая Н2</v>
      </c>
      <c r="F23" s="2" t="str">
        <f>INDEX(Комплектации!$B$3:$H$200,MATCH(D23,Комплектации!$C$3:$C$200,0),4)</f>
        <v>Над-2п</v>
      </c>
      <c r="G23" s="2">
        <f>SUMIF(Комплектации!$C$3:$C$200,D23,Комплектации!$G$3:$G$200)</f>
        <v>0</v>
      </c>
      <c r="H23" s="2"/>
    </row>
    <row r="24" spans="1:8" hidden="1">
      <c r="A24">
        <f t="shared" si="1"/>
        <v>0</v>
      </c>
      <c r="C24" s="2" t="str">
        <f>IF(A24=0,"",SUM($A$10:A24))</f>
        <v/>
      </c>
      <c r="D24" s="4" t="s">
        <v>57</v>
      </c>
      <c r="E24" s="2" t="str">
        <f>INDEX(Комплектации!$B$3:$H$200,MATCH(D24,Комплектации!$C$3:$C$200,0),3)</f>
        <v>Направляющая Н3</v>
      </c>
      <c r="F24" s="2" t="str">
        <f>INDEX(Комплектации!$B$3:$H$200,MATCH(D24,Комплектации!$C$3:$C$200,0),4)</f>
        <v>Над-3п</v>
      </c>
      <c r="G24" s="2">
        <f>SUMIF(Комплектации!$C$3:$C$200,D24,Комплектации!$G$3:$G$200)</f>
        <v>0</v>
      </c>
      <c r="H24" s="2"/>
    </row>
    <row r="25" spans="1:8" hidden="1">
      <c r="A25">
        <f t="shared" si="1"/>
        <v>0</v>
      </c>
      <c r="C25" s="2" t="str">
        <f>IF(A25=0,"",SUM($A$10:A25))</f>
        <v/>
      </c>
      <c r="D25" s="4" t="s">
        <v>58</v>
      </c>
      <c r="E25" s="2" t="str">
        <f>INDEX(Комплектации!$B$3:$H$200,MATCH(D25,Комплектации!$C$3:$C$200,0),3)</f>
        <v>Направляющая Н4</v>
      </c>
      <c r="F25" s="2" t="str">
        <f>INDEX(Комплектации!$B$3:$H$200,MATCH(D25,Комплектации!$C$3:$C$200,0),4)</f>
        <v>Над-4п</v>
      </c>
      <c r="G25" s="2">
        <f>SUMIF(Комплектации!$C$3:$C$200,D25,Комплектации!$G$3:$G$200)</f>
        <v>0</v>
      </c>
      <c r="H25" s="2"/>
    </row>
    <row r="26" spans="1:8" hidden="1">
      <c r="A26">
        <f t="shared" si="1"/>
        <v>0</v>
      </c>
      <c r="C26" s="2" t="str">
        <f>IF(A26=0,"",SUM($A$10:A26))</f>
        <v/>
      </c>
      <c r="D26" s="4" t="s">
        <v>59</v>
      </c>
      <c r="E26" s="2" t="str">
        <f>INDEX(Комплектации!$B$3:$H$200,MATCH(D26,Комплектации!$C$3:$C$200,0),3)</f>
        <v>Направляющая Н1</v>
      </c>
      <c r="F26" s="2" t="str">
        <f>INDEX(Комплектации!$B$3:$H$200,MATCH(D26,Комплектации!$C$3:$C$200,0),4)</f>
        <v>Н-1п</v>
      </c>
      <c r="G26" s="2">
        <f>SUMIF(Комплектации!$C$3:$C$200,D26,Комплектации!$G$3:$G$200)</f>
        <v>0</v>
      </c>
      <c r="H26" s="2"/>
    </row>
    <row r="27" spans="1:8" hidden="1">
      <c r="A27">
        <f t="shared" si="1"/>
        <v>0</v>
      </c>
      <c r="C27" s="2" t="str">
        <f>IF(A27=0,"",SUM($A$10:A27))</f>
        <v/>
      </c>
      <c r="D27" s="4" t="s">
        <v>60</v>
      </c>
      <c r="E27" s="2" t="str">
        <f>INDEX(Комплектации!$B$3:$H$200,MATCH(D27,Комплектации!$C$3:$C$200,0),3)</f>
        <v>Направляющая Н2</v>
      </c>
      <c r="F27" s="2" t="str">
        <f>INDEX(Комплектации!$B$3:$H$200,MATCH(D27,Комплектации!$C$3:$C$200,0),4)</f>
        <v>Н-2п</v>
      </c>
      <c r="G27" s="2">
        <f>SUMIF(Комплектации!$C$3:$C$200,D27,Комплектации!$G$3:$G$200)</f>
        <v>0</v>
      </c>
      <c r="H27" s="2"/>
    </row>
    <row r="28" spans="1:8" hidden="1">
      <c r="A28">
        <f t="shared" si="1"/>
        <v>0</v>
      </c>
      <c r="C28" s="2" t="str">
        <f>IF(A28=0,"",SUM($A$10:A28))</f>
        <v/>
      </c>
      <c r="D28" s="4" t="s">
        <v>61</v>
      </c>
      <c r="E28" s="2" t="str">
        <f>INDEX(Комплектации!$B$3:$H$200,MATCH(D28,Комплектации!$C$3:$C$200,0),3)</f>
        <v>Направляющая Н3</v>
      </c>
      <c r="F28" s="2" t="str">
        <f>INDEX(Комплектации!$B$3:$H$200,MATCH(D28,Комплектации!$C$3:$C$200,0),4)</f>
        <v>Н-3п</v>
      </c>
      <c r="G28" s="2">
        <f>SUMIF(Комплектации!$C$3:$C$200,D28,Комплектации!$G$3:$G$200)</f>
        <v>0</v>
      </c>
      <c r="H28" s="2"/>
    </row>
    <row r="29" spans="1:8" hidden="1">
      <c r="A29">
        <f t="shared" si="1"/>
        <v>0</v>
      </c>
      <c r="C29" s="2" t="str">
        <f>IF(A29=0,"",SUM($A$10:A29))</f>
        <v/>
      </c>
      <c r="D29" s="4" t="s">
        <v>62</v>
      </c>
      <c r="E29" s="2" t="str">
        <f>INDEX(Комплектации!$B$3:$H$200,MATCH(D29,Комплектации!$C$3:$C$200,0),3)</f>
        <v>Направляющая Н4</v>
      </c>
      <c r="F29" s="2" t="str">
        <f>INDEX(Комплектации!$B$3:$H$200,MATCH(D29,Комплектации!$C$3:$C$200,0),4)</f>
        <v>Н-4п</v>
      </c>
      <c r="G29" s="2">
        <f>SUMIF(Комплектации!$C$3:$C$200,D29,Комплектации!$G$3:$G$200)</f>
        <v>0</v>
      </c>
      <c r="H29" s="2"/>
    </row>
    <row r="30" spans="1:8">
      <c r="A30">
        <f t="shared" si="1"/>
        <v>1</v>
      </c>
      <c r="C30" s="2">
        <f>IF(A30=0,"",SUM($A$10:A30))</f>
        <v>4</v>
      </c>
      <c r="D30" s="4" t="s">
        <v>63</v>
      </c>
      <c r="E30" s="2" t="str">
        <f>INDEX(Комплектации!$B$3:$H$200,MATCH(D30,Комплектации!$C$3:$C$200,0),3)</f>
        <v>Связь 1</v>
      </c>
      <c r="F30" s="2" t="str">
        <f>INDEX(Комплектации!$B$3:$H$200,MATCH(D30,Комплектации!$C$3:$C$200,0),4)</f>
        <v>СВ-2</v>
      </c>
      <c r="G30" s="2">
        <f>SUMIF(Комплектации!$C$3:$C$200,D30,Комплектации!$G$3:$G$200)</f>
        <v>1</v>
      </c>
      <c r="H30" s="2"/>
    </row>
    <row r="31" spans="1:8" hidden="1">
      <c r="A31">
        <f t="shared" si="1"/>
        <v>0</v>
      </c>
      <c r="C31" s="2" t="str">
        <f>IF(A31=0,"",SUM($A$10:A31))</f>
        <v/>
      </c>
      <c r="D31" s="4" t="s">
        <v>64</v>
      </c>
      <c r="E31" s="2" t="str">
        <f>INDEX(Комплектации!$B$3:$H$200,MATCH(D31,Комплектации!$C$3:$C$200,0),3)</f>
        <v>Связь 1</v>
      </c>
      <c r="F31" s="2" t="str">
        <f>INDEX(Комплектации!$B$3:$H$200,MATCH(D31,Комплектации!$C$3:$C$200,0),4)</f>
        <v>СВ-3</v>
      </c>
      <c r="G31" s="2">
        <f>SUMIF(Комплектации!$C$3:$C$200,D31,Комплектации!$G$3:$G$200)</f>
        <v>0</v>
      </c>
      <c r="H31" s="2"/>
    </row>
    <row r="32" spans="1:8">
      <c r="A32">
        <f t="shared" si="1"/>
        <v>1</v>
      </c>
      <c r="C32" s="2">
        <f>IF(A32=0,"",SUM($A$10:A32))</f>
        <v>5</v>
      </c>
      <c r="D32" s="4" t="s">
        <v>65</v>
      </c>
      <c r="E32" s="2" t="str">
        <f>INDEX(Комплектации!$B$3:$H$200,MATCH(D32,Комплектации!$C$3:$C$200,0),3)</f>
        <v>Связь 1</v>
      </c>
      <c r="F32" s="2" t="str">
        <f>INDEX(Комплектации!$B$3:$H$200,MATCH(D32,Комплектации!$C$3:$C$200,0),4)</f>
        <v>СВ-4</v>
      </c>
      <c r="G32" s="2">
        <f>SUMIF(Комплектации!$C$3:$C$200,D32,Комплектации!$G$3:$G$200)</f>
        <v>20</v>
      </c>
      <c r="H32" s="2"/>
    </row>
    <row r="33" spans="1:8" hidden="1">
      <c r="A33">
        <f t="shared" si="1"/>
        <v>0</v>
      </c>
      <c r="C33" s="2" t="str">
        <f>IF(A33=0,"",SUM($A$10:A33))</f>
        <v/>
      </c>
      <c r="D33" s="4" t="s">
        <v>66</v>
      </c>
      <c r="E33" s="2" t="str">
        <f>INDEX(Комплектации!$B$3:$H$200,MATCH(D33,Комплектации!$C$3:$C$200,0),3)</f>
        <v>Связь 1</v>
      </c>
      <c r="F33" s="2" t="str">
        <f>INDEX(Комплектации!$B$3:$H$200,MATCH(D33,Комплектации!$C$3:$C$200,0),4)</f>
        <v>СВ-1кр</v>
      </c>
      <c r="G33" s="2">
        <f>SUMIF(Комплектации!$C$3:$C$200,D33,Комплектации!$G$3:$G$200)</f>
        <v>0</v>
      </c>
      <c r="H33" s="2"/>
    </row>
    <row r="34" spans="1:8" hidden="1">
      <c r="A34">
        <f t="shared" si="1"/>
        <v>0</v>
      </c>
      <c r="C34" s="2" t="str">
        <f>IF(A34=0,"",SUM($A$10:A34))</f>
        <v/>
      </c>
      <c r="D34" s="4" t="s">
        <v>67</v>
      </c>
      <c r="E34" s="2" t="str">
        <f>INDEX(Комплектации!$B$3:$H$200,MATCH(D34,Комплектации!$C$3:$C$200,0),3)</f>
        <v>Связь 1</v>
      </c>
      <c r="F34" s="2" t="str">
        <f>INDEX(Комплектации!$B$3:$H$200,MATCH(D34,Комплектации!$C$3:$C$200,0),4)</f>
        <v>СВ-2кр</v>
      </c>
      <c r="G34" s="2">
        <f>SUMIF(Комплектации!$C$3:$C$200,D34,Комплектации!$G$3:$G$200)</f>
        <v>0</v>
      </c>
      <c r="H34" s="2"/>
    </row>
    <row r="35" spans="1:8" hidden="1">
      <c r="A35">
        <f t="shared" si="1"/>
        <v>0</v>
      </c>
      <c r="C35" s="2" t="str">
        <f>IF(A35=0,"",SUM($A$10:A35))</f>
        <v/>
      </c>
      <c r="D35" s="4" t="s">
        <v>68</v>
      </c>
      <c r="E35" s="2" t="str">
        <f>INDEX(Комплектации!$B$3:$H$200,MATCH(D35,Комплектации!$C$3:$C$200,0),3)</f>
        <v>Связь 1</v>
      </c>
      <c r="F35" s="2" t="str">
        <f>INDEX(Комплектации!$B$3:$H$200,MATCH(D35,Комплектации!$C$3:$C$200,0),4)</f>
        <v>СВ-3кр</v>
      </c>
      <c r="G35" s="2">
        <f>SUMIF(Комплектации!$C$3:$C$200,D35,Комплектации!$G$3:$G$200)</f>
        <v>0</v>
      </c>
      <c r="H35" s="2"/>
    </row>
    <row r="36" spans="1:8" hidden="1">
      <c r="A36">
        <f t="shared" si="1"/>
        <v>0</v>
      </c>
      <c r="C36" s="2" t="str">
        <f>IF(A36=0,"",SUM($A$10:A36))</f>
        <v/>
      </c>
      <c r="D36" s="4" t="s">
        <v>69</v>
      </c>
      <c r="E36" s="2" t="str">
        <f>INDEX(Комплектации!$B$3:$H$200,MATCH(D36,Комплектации!$C$3:$C$200,0),3)</f>
        <v>Связь 1</v>
      </c>
      <c r="F36" s="2" t="str">
        <f>INDEX(Комплектации!$B$3:$H$200,MATCH(D36,Комплектации!$C$3:$C$200,0),4)</f>
        <v>СВ-4кр</v>
      </c>
      <c r="G36" s="2">
        <f>SUMIF(Комплектации!$C$3:$C$200,D36,Комплектации!$G$3:$G$200)</f>
        <v>0</v>
      </c>
      <c r="H36" s="2"/>
    </row>
    <row r="37" spans="1:8" hidden="1">
      <c r="A37">
        <f t="shared" si="1"/>
        <v>0</v>
      </c>
      <c r="C37" s="2" t="str">
        <f>IF(A37=0,"",SUM($A$10:A37))</f>
        <v/>
      </c>
      <c r="D37" s="4" t="s">
        <v>70</v>
      </c>
      <c r="E37" s="2" t="str">
        <f>INDEX(Комплектации!$B$3:$H$200,MATCH(D37,Комплектации!$C$3:$C$200,0),3)</f>
        <v>Связь 1</v>
      </c>
      <c r="F37" s="2" t="str">
        <f>INDEX(Комплектации!$B$3:$H$200,MATCH(D37,Комплектации!$C$3:$C$200,0),4)</f>
        <v>СВ-1ср</v>
      </c>
      <c r="G37" s="2">
        <f>SUMIF(Комплектации!$C$3:$C$200,D37,Комплектации!$G$3:$G$200)</f>
        <v>0</v>
      </c>
      <c r="H37" s="2"/>
    </row>
    <row r="38" spans="1:8" hidden="1">
      <c r="A38">
        <f t="shared" si="1"/>
        <v>0</v>
      </c>
      <c r="C38" s="2" t="str">
        <f>IF(A38=0,"",SUM($A$10:A38))</f>
        <v/>
      </c>
      <c r="D38" s="4" t="s">
        <v>71</v>
      </c>
      <c r="E38" s="2" t="str">
        <f>INDEX(Комплектации!$B$3:$H$200,MATCH(D38,Комплектации!$C$3:$C$200,0),3)</f>
        <v>Связь 1</v>
      </c>
      <c r="F38" s="2" t="str">
        <f>INDEX(Комплектации!$B$3:$H$200,MATCH(D38,Комплектации!$C$3:$C$200,0),4)</f>
        <v>СВ-2ср</v>
      </c>
      <c r="G38" s="2">
        <f>SUMIF(Комплектации!$C$3:$C$200,D38,Комплектации!$G$3:$G$200)</f>
        <v>0</v>
      </c>
      <c r="H38" s="2"/>
    </row>
    <row r="39" spans="1:8" hidden="1">
      <c r="A39">
        <f t="shared" si="1"/>
        <v>0</v>
      </c>
      <c r="C39" s="2" t="str">
        <f>IF(A39=0,"",SUM($A$10:A39))</f>
        <v/>
      </c>
      <c r="D39" s="4" t="s">
        <v>72</v>
      </c>
      <c r="E39" s="2" t="str">
        <f>INDEX(Комплектации!$B$3:$H$200,MATCH(D39,Комплектации!$C$3:$C$200,0),3)</f>
        <v>Связь 1</v>
      </c>
      <c r="F39" s="2" t="str">
        <f>INDEX(Комплектации!$B$3:$H$200,MATCH(D39,Комплектации!$C$3:$C$200,0),4)</f>
        <v>СВ-3ср</v>
      </c>
      <c r="G39" s="2">
        <f>SUMIF(Комплектации!$C$3:$C$200,D39,Комплектации!$G$3:$G$200)</f>
        <v>0</v>
      </c>
      <c r="H39" s="2"/>
    </row>
    <row r="40" spans="1:8" hidden="1">
      <c r="A40">
        <f t="shared" si="1"/>
        <v>0</v>
      </c>
      <c r="C40" s="2" t="str">
        <f>IF(A40=0,"",SUM($A$10:A40))</f>
        <v/>
      </c>
      <c r="D40" s="4" t="s">
        <v>73</v>
      </c>
      <c r="E40" s="2" t="str">
        <f>INDEX(Комплектации!$B$3:$H$200,MATCH(D40,Комплектации!$C$3:$C$200,0),3)</f>
        <v>Связь 1</v>
      </c>
      <c r="F40" s="2" t="str">
        <f>INDEX(Комплектации!$B$3:$H$200,MATCH(D40,Комплектации!$C$3:$C$200,0),4)</f>
        <v>СВ-4ср</v>
      </c>
      <c r="G40" s="2">
        <f>SUMIF(Комплектации!$C$3:$C$200,D40,Комплектации!$G$3:$G$200)</f>
        <v>0</v>
      </c>
      <c r="H40" s="2"/>
    </row>
    <row r="41" spans="1:8" hidden="1">
      <c r="A41">
        <f t="shared" si="1"/>
        <v>0</v>
      </c>
      <c r="C41" s="2" t="str">
        <f>IF(A41=0,"",SUM($A$10:A41))</f>
        <v/>
      </c>
      <c r="D41" s="4" t="s">
        <v>74</v>
      </c>
      <c r="E41" s="2" t="str">
        <f>INDEX(Комплектации!$B$3:$H$200,MATCH(D41,Комплектации!$C$3:$C$200,0),3)</f>
        <v>Связь 1</v>
      </c>
      <c r="F41" s="2" t="str">
        <f>INDEX(Комплектации!$B$3:$H$200,MATCH(D41,Комплектации!$C$3:$C$200,0),4)</f>
        <v>СВ-1</v>
      </c>
      <c r="G41" s="2">
        <f>SUMIF(Комплектации!$C$3:$C$200,D41,Комплектации!$G$3:$G$200)</f>
        <v>0</v>
      </c>
      <c r="H41" s="2"/>
    </row>
    <row r="42" spans="1:8" hidden="1">
      <c r="A42">
        <f t="shared" ref="A42:A73" si="2">IF(G42&gt;0,1,0)</f>
        <v>0</v>
      </c>
      <c r="C42" s="2" t="str">
        <f>IF(A42=0,"",SUM($A$10:A42))</f>
        <v/>
      </c>
      <c r="D42" s="4" t="s">
        <v>75</v>
      </c>
      <c r="E42" s="2" t="str">
        <f>INDEX(Комплектации!$B$3:$H$200,MATCH(D42,Комплектации!$C$3:$C$200,0),3)</f>
        <v>Направляющая Н1</v>
      </c>
      <c r="F42" s="2" t="str">
        <f>INDEX(Комплектации!$B$3:$H$200,MATCH(D42,Комплектации!$C$3:$C$200,0),4)</f>
        <v>Н-1</v>
      </c>
      <c r="G42" s="2">
        <f>SUMIF(Комплектации!$C$3:$C$200,D42,Комплектации!$G$3:$G$200)</f>
        <v>0</v>
      </c>
      <c r="H42" s="2"/>
    </row>
    <row r="43" spans="1:8">
      <c r="A43">
        <f t="shared" si="2"/>
        <v>1</v>
      </c>
      <c r="C43" s="2">
        <f>IF(A43=0,"",SUM($A$10:A43))</f>
        <v>6</v>
      </c>
      <c r="D43" s="4" t="s">
        <v>76</v>
      </c>
      <c r="E43" s="2" t="str">
        <f>INDEX(Комплектации!$B$3:$H$200,MATCH(D43,Комплектации!$C$3:$C$200,0),3)</f>
        <v>Каркас 1</v>
      </c>
      <c r="F43" s="2" t="str">
        <f>INDEX(Комплектации!$B$3:$H$200,MATCH(D43,Комплектации!$C$3:$C$200,0),4)</f>
        <v>К1</v>
      </c>
      <c r="G43" s="2">
        <f>SUMIF(Комплектации!$C$3:$C$200,D43,Комплектации!$G$3:$G$200)</f>
        <v>53</v>
      </c>
      <c r="H43" s="2"/>
    </row>
    <row r="44" spans="1:8" hidden="1">
      <c r="A44">
        <f t="shared" si="2"/>
        <v>0</v>
      </c>
      <c r="C44" s="2" t="str">
        <f>IF(A44=0,"",SUM($A$10:A44))</f>
        <v/>
      </c>
      <c r="D44" s="4" t="s">
        <v>77</v>
      </c>
      <c r="E44" s="2" t="str">
        <f>INDEX(Комплектации!$B$3:$H$200,MATCH(D44,Комплектации!$C$3:$C$200,0),3)</f>
        <v>Каркас 2 средний</v>
      </c>
      <c r="F44" s="2" t="str">
        <f>INDEX(Комплектации!$B$3:$H$200,MATCH(D44,Комплектации!$C$3:$C$200,0),4)</f>
        <v>К2 ср</v>
      </c>
      <c r="G44" s="2">
        <f>SUMIF(Комплектации!$C$3:$C$200,D44,Комплектации!$G$3:$G$200)</f>
        <v>0</v>
      </c>
      <c r="H44" s="2"/>
    </row>
    <row r="45" spans="1:8" hidden="1">
      <c r="A45">
        <f t="shared" si="2"/>
        <v>0</v>
      </c>
      <c r="C45" s="2" t="str">
        <f>IF(A45=0,"",SUM($A$10:A45))</f>
        <v/>
      </c>
      <c r="D45" s="4" t="s">
        <v>78</v>
      </c>
      <c r="E45" s="2" t="str">
        <f>INDEX(Комплектации!$B$3:$H$200,MATCH(D45,Комплектации!$C$3:$C$200,0),3)</f>
        <v>Каркас 2 левый</v>
      </c>
      <c r="F45" s="2" t="str">
        <f>INDEX(Комплектации!$B$3:$H$200,MATCH(D45,Комплектации!$C$3:$C$200,0),4)</f>
        <v>К2 лв</v>
      </c>
      <c r="G45" s="2">
        <f>SUMIF(Комплектации!$C$3:$C$200,D45,Комплектации!$G$3:$G$200)</f>
        <v>0</v>
      </c>
      <c r="H45" s="2"/>
    </row>
    <row r="46" spans="1:8" hidden="1">
      <c r="A46">
        <f t="shared" si="2"/>
        <v>0</v>
      </c>
      <c r="C46" s="2" t="str">
        <f>IF(A46=0,"",SUM($A$10:A46))</f>
        <v/>
      </c>
      <c r="D46" s="4" t="s">
        <v>79</v>
      </c>
      <c r="E46" s="2" t="str">
        <f>INDEX(Комплектации!$B$3:$H$200,MATCH(D46,Комплектации!$C$3:$C$200,0),3)</f>
        <v>Каркас 2 правый</v>
      </c>
      <c r="F46" s="2" t="str">
        <f>INDEX(Комплектации!$B$3:$H$200,MATCH(D46,Комплектации!$C$3:$C$200,0),4)</f>
        <v>К2 пр</v>
      </c>
      <c r="G46" s="2">
        <f>SUMIF(Комплектации!$C$3:$C$200,D46,Комплектации!$G$3:$G$200)</f>
        <v>0</v>
      </c>
      <c r="H46" s="2"/>
    </row>
    <row r="47" spans="1:8" hidden="1">
      <c r="A47">
        <f t="shared" si="2"/>
        <v>0</v>
      </c>
      <c r="C47" s="2" t="str">
        <f>IF(A47=0,"",SUM($A$10:A47))</f>
        <v/>
      </c>
      <c r="D47" s="4" t="s">
        <v>80</v>
      </c>
      <c r="E47" s="2" t="str">
        <f>INDEX(Комплектации!$B$3:$H$200,MATCH(D47,Комплектации!$C$3:$C$200,0),3)</f>
        <v>Каркас 3 средний</v>
      </c>
      <c r="F47" s="2" t="str">
        <f>INDEX(Комплектации!$B$3:$H$200,MATCH(D47,Комплектации!$C$3:$C$200,0),4)</f>
        <v>К3 ср</v>
      </c>
      <c r="G47" s="2">
        <f>SUMIF(Комплектации!$C$3:$C$200,D47,Комплектации!$G$3:$G$200)</f>
        <v>0</v>
      </c>
      <c r="H47" s="2"/>
    </row>
    <row r="48" spans="1:8" hidden="1">
      <c r="A48">
        <f t="shared" si="2"/>
        <v>0</v>
      </c>
      <c r="C48" s="2" t="str">
        <f>IF(A48=0,"",SUM($A$10:A48))</f>
        <v/>
      </c>
      <c r="D48" s="4" t="s">
        <v>81</v>
      </c>
      <c r="E48" s="2" t="str">
        <f>INDEX(Комплектации!$B$3:$H$200,MATCH(D48,Комплектации!$C$3:$C$200,0),3)</f>
        <v>Каркас 3 левый</v>
      </c>
      <c r="F48" s="2" t="str">
        <f>INDEX(Комплектации!$B$3:$H$200,MATCH(D48,Комплектации!$C$3:$C$200,0),4)</f>
        <v>К3 лв</v>
      </c>
      <c r="G48" s="2">
        <f>SUMIF(Комплектации!$C$3:$C$200,D48,Комплектации!$G$3:$G$200)</f>
        <v>0</v>
      </c>
      <c r="H48" s="2"/>
    </row>
    <row r="49" spans="1:8" hidden="1">
      <c r="A49">
        <f t="shared" si="2"/>
        <v>0</v>
      </c>
      <c r="C49" s="2" t="str">
        <f>IF(A49=0,"",SUM($A$10:A49))</f>
        <v/>
      </c>
      <c r="D49" s="4" t="s">
        <v>82</v>
      </c>
      <c r="E49" s="2" t="str">
        <f>INDEX(Комплектации!$B$3:$H$200,MATCH(D49,Комплектации!$C$3:$C$200,0),3)</f>
        <v>Каркас 3 правый</v>
      </c>
      <c r="F49" s="2" t="str">
        <f>INDEX(Комплектации!$B$3:$H$200,MATCH(D49,Комплектации!$C$3:$C$200,0),4)</f>
        <v>К3 пр</v>
      </c>
      <c r="G49" s="2">
        <f>SUMIF(Комплектации!$C$3:$C$200,D49,Комплектации!$G$3:$G$200)</f>
        <v>0</v>
      </c>
      <c r="H49" s="2"/>
    </row>
    <row r="50" spans="1:8" hidden="1">
      <c r="A50">
        <f t="shared" si="2"/>
        <v>0</v>
      </c>
      <c r="C50" s="2" t="str">
        <f>IF(A50=0,"",SUM($A$10:A50))</f>
        <v/>
      </c>
      <c r="D50" s="4" t="s">
        <v>83</v>
      </c>
      <c r="E50" s="2" t="str">
        <f>INDEX(Комплектации!$B$3:$H$200,MATCH(D50,Комплектации!$C$3:$C$200,0),3)</f>
        <v>Каркас 4 средний</v>
      </c>
      <c r="F50" s="2" t="str">
        <f>INDEX(Комплектации!$B$3:$H$200,MATCH(D50,Комплектации!$C$3:$C$200,0),4)</f>
        <v>К4 ср</v>
      </c>
      <c r="G50" s="2">
        <f>SUMIF(Комплектации!$C$3:$C$200,D50,Комплектации!$G$3:$G$200)</f>
        <v>0</v>
      </c>
      <c r="H50" s="2"/>
    </row>
    <row r="51" spans="1:8" hidden="1">
      <c r="A51">
        <f t="shared" si="2"/>
        <v>0</v>
      </c>
      <c r="C51" s="2" t="str">
        <f>IF(A51=0,"",SUM($A$10:A51))</f>
        <v/>
      </c>
      <c r="D51" s="4" t="s">
        <v>84</v>
      </c>
      <c r="E51" s="2" t="str">
        <f>INDEX(Комплектации!$B$3:$H$200,MATCH(D51,Комплектации!$C$3:$C$200,0),3)</f>
        <v>Каркас 4 крайний</v>
      </c>
      <c r="F51" s="2" t="str">
        <f>INDEX(Комплектации!$B$3:$H$200,MATCH(D51,Комплектации!$C$3:$C$200,0),4)</f>
        <v>К4 кр</v>
      </c>
      <c r="G51" s="2">
        <f>SUMIF(Комплектации!$C$3:$C$200,D51,Комплектации!$G$3:$G$200)</f>
        <v>0</v>
      </c>
      <c r="H51" s="2"/>
    </row>
    <row r="52" spans="1:8">
      <c r="A52">
        <f t="shared" si="2"/>
        <v>1</v>
      </c>
      <c r="C52" s="2">
        <f>IF(A52=0,"",SUM($A$10:A52))</f>
        <v>7</v>
      </c>
      <c r="D52" s="4" t="s">
        <v>85</v>
      </c>
      <c r="E52" s="2" t="str">
        <f>INDEX(Комплектации!$B$3:$H$200,MATCH(D52,Комплектации!$C$3:$C$200,0),3)</f>
        <v>Рама</v>
      </c>
      <c r="F52" s="2" t="str">
        <f>INDEX(Комплектации!$B$3:$H$200,MATCH(D52,Комплектации!$C$3:$C$200,0),4)</f>
        <v>Р</v>
      </c>
      <c r="G52" s="2">
        <f>SUMIF(Комплектации!$C$3:$C$200,D52,Комплектации!$G$3:$G$200)</f>
        <v>38</v>
      </c>
      <c r="H52" s="2"/>
    </row>
    <row r="53" spans="1:8" hidden="1">
      <c r="A53">
        <f t="shared" si="2"/>
        <v>0</v>
      </c>
      <c r="C53" s="2" t="str">
        <f>IF(A53=0,"",SUM($A$10:A53))</f>
        <v/>
      </c>
      <c r="D53" s="4" t="s">
        <v>86</v>
      </c>
      <c r="E53" s="2" t="str">
        <f>INDEX(Комплектации!$B$3:$H$200,MATCH(D53,Комплектации!$C$3:$C$200,0),3)</f>
        <v>Рама</v>
      </c>
      <c r="F53" s="2" t="str">
        <f>INDEX(Комплектации!$B$3:$H$200,MATCH(D53,Комплектации!$C$3:$C$200,0),4)</f>
        <v>Р1</v>
      </c>
      <c r="G53" s="2">
        <f>SUMIF(Комплектации!$C$3:$C$200,D53,Комплектации!$G$3:$G$200)</f>
        <v>0</v>
      </c>
      <c r="H53" s="2"/>
    </row>
    <row r="54" spans="1:8" hidden="1">
      <c r="A54">
        <f t="shared" si="2"/>
        <v>0</v>
      </c>
      <c r="C54" s="2" t="str">
        <f>IF(A54=0,"",SUM($A$10:A54))</f>
        <v/>
      </c>
      <c r="D54" s="4" t="s">
        <v>87</v>
      </c>
      <c r="E54" s="2" t="str">
        <f>INDEX(Комплектации!$B$3:$H$200,MATCH(D54,Комплектации!$C$3:$C$200,0),3)</f>
        <v>Сиденье мягкое</v>
      </c>
      <c r="F54" s="2" t="str">
        <f>INDEX(Комплектации!$B$3:$H$200,MATCH(D54,Комплектации!$C$3:$C$200,0),4)</f>
        <v>-</v>
      </c>
      <c r="G54" s="2">
        <f>SUMIF(Комплектации!$C$3:$C$200,D54,Комплектации!$G$3:$G$200)</f>
        <v>0</v>
      </c>
      <c r="H54" s="2"/>
    </row>
    <row r="55" spans="1:8" hidden="1">
      <c r="A55">
        <f t="shared" si="2"/>
        <v>0</v>
      </c>
      <c r="C55" s="2" t="str">
        <f>IF(A55=0,"",SUM($A$10:A55))</f>
        <v/>
      </c>
      <c r="D55" s="4" t="s">
        <v>88</v>
      </c>
      <c r="E55" s="2" t="str">
        <f>INDEX(Комплектации!$B$3:$H$200,MATCH(D55,Комплектации!$C$3:$C$200,0),3)</f>
        <v>Сиденье мягкое</v>
      </c>
      <c r="F55" s="2" t="str">
        <f>INDEX(Комплектации!$B$3:$H$200,MATCH(D55,Комплектации!$C$3:$C$200,0),4)</f>
        <v>-</v>
      </c>
      <c r="G55" s="2">
        <f>SUMIF(Комплектации!$C$3:$C$200,D55,Комплектации!$G$3:$G$200)</f>
        <v>0</v>
      </c>
      <c r="H55" s="2"/>
    </row>
    <row r="56" spans="1:8" hidden="1">
      <c r="A56">
        <f t="shared" si="2"/>
        <v>0</v>
      </c>
      <c r="C56" s="2" t="str">
        <f>IF(A56=0,"",SUM($A$10:A56))</f>
        <v/>
      </c>
      <c r="D56" s="4" t="s">
        <v>89</v>
      </c>
      <c r="E56" s="2" t="str">
        <f>INDEX(Комплектации!$B$3:$H$200,MATCH(D56,Комплектации!$C$3:$C$200,0),3)</f>
        <v>Спинка мягкая</v>
      </c>
      <c r="F56" s="2" t="str">
        <f>INDEX(Комплектации!$B$3:$H$200,MATCH(D56,Комплектации!$C$3:$C$200,0),4)</f>
        <v>-</v>
      </c>
      <c r="G56" s="2">
        <f>SUMIF(Комплектации!$C$3:$C$200,D56,Комплектации!$G$3:$G$200)</f>
        <v>0</v>
      </c>
      <c r="H56" s="2"/>
    </row>
    <row r="57" spans="1:8" hidden="1">
      <c r="A57">
        <f t="shared" si="2"/>
        <v>0</v>
      </c>
      <c r="C57" s="2" t="str">
        <f>IF(A57=0,"",SUM($A$10:A57))</f>
        <v/>
      </c>
      <c r="D57" s="4" t="s">
        <v>90</v>
      </c>
      <c r="E57" s="2" t="str">
        <f>INDEX(Комплектации!$B$3:$H$200,MATCH(D57,Комплектации!$C$3:$C$200,0),3)</f>
        <v>Спинка мягкая</v>
      </c>
      <c r="F57" s="2" t="str">
        <f>INDEX(Комплектации!$B$3:$H$200,MATCH(D57,Комплектации!$C$3:$C$200,0),4)</f>
        <v>-</v>
      </c>
      <c r="G57" s="2">
        <f>SUMIF(Комплектации!$C$3:$C$200,D57,Комплектации!$G$3:$G$200)</f>
        <v>0</v>
      </c>
      <c r="H57" s="2"/>
    </row>
    <row r="58" spans="1:8">
      <c r="A58">
        <f t="shared" si="2"/>
        <v>1</v>
      </c>
      <c r="C58" s="2">
        <f>IF(A58=0,"",SUM($A$10:A58))</f>
        <v>8</v>
      </c>
      <c r="D58" s="4" t="s">
        <v>91</v>
      </c>
      <c r="E58" s="2" t="str">
        <f>INDEX(Комплектации!$B$3:$H$200,MATCH(D58,Комплектации!$C$3:$C$200,0),3)</f>
        <v>Лист сиденья крайний</v>
      </c>
      <c r="F58" s="2" t="str">
        <f>INDEX(Комплектации!$B$3:$H$200,MATCH(D58,Комплектации!$C$3:$C$200,0),4)</f>
        <v>Сд кр</v>
      </c>
      <c r="G58" s="2">
        <f>SUMIF(Комплектации!$C$3:$C$200,D58,Комплектации!$G$3:$G$200)</f>
        <v>90</v>
      </c>
      <c r="H58" s="2"/>
    </row>
    <row r="59" spans="1:8" hidden="1">
      <c r="A59">
        <f t="shared" si="2"/>
        <v>0</v>
      </c>
      <c r="C59" s="2" t="str">
        <f>IF(A59=0,"",SUM($A$10:A59))</f>
        <v/>
      </c>
      <c r="D59" s="4" t="s">
        <v>92</v>
      </c>
      <c r="E59" s="2" t="str">
        <f>INDEX(Комплектации!$B$3:$H$200,MATCH(D59,Комплектации!$C$3:$C$200,0),3)</f>
        <v>Лист сиденья крайний</v>
      </c>
      <c r="F59" s="2" t="str">
        <f>INDEX(Комплектации!$B$3:$H$200,MATCH(D59,Комплектации!$C$3:$C$200,0),4)</f>
        <v>Сд1 кр</v>
      </c>
      <c r="G59" s="2">
        <f>SUMIF(Комплектации!$C$3:$C$200,D59,Комплектации!$G$3:$G$200)</f>
        <v>0</v>
      </c>
      <c r="H59" s="2"/>
    </row>
    <row r="60" spans="1:8">
      <c r="A60">
        <f t="shared" si="2"/>
        <v>1</v>
      </c>
      <c r="C60" s="2">
        <f>IF(A60=0,"",SUM($A$10:A60))</f>
        <v>9</v>
      </c>
      <c r="D60" s="4" t="s">
        <v>93</v>
      </c>
      <c r="E60" s="2" t="str">
        <f>INDEX(Комплектации!$B$3:$H$200,MATCH(D60,Комплектации!$C$3:$C$200,0),3)</f>
        <v>Лист сиденья средний</v>
      </c>
      <c r="F60" s="2" t="str">
        <f>INDEX(Комплектации!$B$3:$H$200,MATCH(D60,Комплектации!$C$3:$C$200,0),4)</f>
        <v>Сд ср</v>
      </c>
      <c r="G60" s="2">
        <f>SUMIF(Комплектации!$C$3:$C$200,D60,Комплектации!$G$3:$G$200)</f>
        <v>24</v>
      </c>
      <c r="H60" s="2"/>
    </row>
    <row r="61" spans="1:8" hidden="1">
      <c r="A61">
        <f t="shared" si="2"/>
        <v>0</v>
      </c>
      <c r="C61" s="2" t="str">
        <f>IF(A61=0,"",SUM($A$10:A61))</f>
        <v/>
      </c>
      <c r="D61" s="4" t="s">
        <v>94</v>
      </c>
      <c r="E61" s="2" t="str">
        <f>INDEX(Комплектации!$B$3:$H$200,MATCH(D61,Комплектации!$C$3:$C$200,0),3)</f>
        <v>Лист сиденья средний</v>
      </c>
      <c r="F61" s="2" t="str">
        <f>INDEX(Комплектации!$B$3:$H$200,MATCH(D61,Комплектации!$C$3:$C$200,0),4)</f>
        <v>Сд1 ср</v>
      </c>
      <c r="G61" s="2">
        <f>SUMIF(Комплектации!$C$3:$C$200,D61,Комплектации!$G$3:$G$200)</f>
        <v>0</v>
      </c>
      <c r="H61" s="2"/>
    </row>
    <row r="62" spans="1:8" hidden="1">
      <c r="A62">
        <f t="shared" si="2"/>
        <v>0</v>
      </c>
      <c r="C62" s="2" t="str">
        <f>IF(A62=0,"",SUM($A$10:A62))</f>
        <v/>
      </c>
      <c r="D62" s="4" t="s">
        <v>95</v>
      </c>
      <c r="E62" s="2" t="str">
        <f>INDEX(Комплектации!$B$3:$H$200,MATCH(D62,Комплектации!$C$3:$C$200,0),3)</f>
        <v>Лист сиденья</v>
      </c>
      <c r="F62" s="2" t="str">
        <f>INDEX(Комплектации!$B$3:$H$200,MATCH(D62,Комплектации!$C$3:$C$200,0),4)</f>
        <v>Сд</v>
      </c>
      <c r="G62" s="2">
        <f>SUMIF(Комплектации!$C$3:$C$200,D62,Комплектации!$G$3:$G$200)</f>
        <v>0</v>
      </c>
      <c r="H62" s="2"/>
    </row>
    <row r="63" spans="1:8" hidden="1">
      <c r="A63">
        <f t="shared" si="2"/>
        <v>0</v>
      </c>
      <c r="C63" s="2" t="str">
        <f>IF(A63=0,"",SUM($A$10:A63))</f>
        <v/>
      </c>
      <c r="D63" s="4" t="s">
        <v>96</v>
      </c>
      <c r="E63" s="2" t="str">
        <f>INDEX(Комплектации!$B$3:$H$200,MATCH(D63,Комплектации!$C$3:$C$200,0),3)</f>
        <v>Лист сиденья</v>
      </c>
      <c r="F63" s="2" t="str">
        <f>INDEX(Комплектации!$B$3:$H$200,MATCH(D63,Комплектации!$C$3:$C$200,0),4)</f>
        <v>Сд1</v>
      </c>
      <c r="G63" s="2">
        <f>SUMIF(Комплектации!$C$3:$C$200,D63,Комплектации!$G$3:$G$200)</f>
        <v>0</v>
      </c>
      <c r="H63" s="2"/>
    </row>
    <row r="64" spans="1:8" hidden="1">
      <c r="A64">
        <f t="shared" si="2"/>
        <v>0</v>
      </c>
      <c r="C64" s="2" t="str">
        <f>IF(A64=0,"",SUM($A$10:A64))</f>
        <v/>
      </c>
      <c r="D64" s="4" t="s">
        <v>97</v>
      </c>
      <c r="E64" s="2" t="str">
        <f>INDEX(Комплектации!$B$3:$H$200,MATCH(D64,Комплектации!$C$3:$C$200,0),3)</f>
        <v>Лист спинки</v>
      </c>
      <c r="F64" s="2" t="str">
        <f>INDEX(Комплектации!$B$3:$H$200,MATCH(D64,Комплектации!$C$3:$C$200,0),4)</f>
        <v>Сп</v>
      </c>
      <c r="G64" s="2">
        <f>SUMIF(Комплектации!$C$3:$C$200,D64,Комплектации!$G$3:$G$200)</f>
        <v>0</v>
      </c>
      <c r="H64" s="2"/>
    </row>
    <row r="65" spans="1:8" hidden="1">
      <c r="A65">
        <f t="shared" si="2"/>
        <v>0</v>
      </c>
      <c r="C65" s="2" t="str">
        <f>IF(A65=0,"",SUM($A$10:A65))</f>
        <v/>
      </c>
      <c r="D65" s="4" t="s">
        <v>98</v>
      </c>
      <c r="E65" s="2" t="str">
        <f>INDEX(Комплектации!$B$3:$H$200,MATCH(D65,Комплектации!$C$3:$C$200,0),3)</f>
        <v>Лист спинки</v>
      </c>
      <c r="F65" s="2" t="str">
        <f>INDEX(Комплектации!$B$3:$H$200,MATCH(D65,Комплектации!$C$3:$C$200,0),4)</f>
        <v>Сп К</v>
      </c>
      <c r="G65" s="2">
        <f>SUMIF(Комплектации!$C$3:$C$200,D65,Комплектации!$G$3:$G$200)</f>
        <v>0</v>
      </c>
      <c r="H65" s="2"/>
    </row>
    <row r="66" spans="1:8" hidden="1">
      <c r="A66">
        <f t="shared" si="2"/>
        <v>0</v>
      </c>
      <c r="C66" s="2" t="str">
        <f>IF(A66=0,"",SUM($A$10:A66))</f>
        <v/>
      </c>
      <c r="D66" s="4" t="s">
        <v>99</v>
      </c>
      <c r="E66" s="2" t="str">
        <f>INDEX(Комплектации!$B$3:$H$200,MATCH(D66,Комплектации!$C$3:$C$200,0),3)</f>
        <v>Лист спинки</v>
      </c>
      <c r="F66" s="2" t="str">
        <f>INDEX(Комплектации!$B$3:$H$200,MATCH(D66,Комплектации!$C$3:$C$200,0),4)</f>
        <v>Сп1</v>
      </c>
      <c r="G66" s="2">
        <f>SUMIF(Комплектации!$C$3:$C$200,D66,Комплектации!$G$3:$G$200)</f>
        <v>0</v>
      </c>
      <c r="H66" s="2"/>
    </row>
    <row r="67" spans="1:8" hidden="1">
      <c r="A67">
        <f t="shared" si="2"/>
        <v>0</v>
      </c>
      <c r="C67" s="2" t="str">
        <f>IF(A67=0,"",SUM($A$10:A67))</f>
        <v/>
      </c>
      <c r="D67" s="4" t="s">
        <v>100</v>
      </c>
      <c r="E67" s="2" t="str">
        <f>INDEX(Комплектации!$B$3:$H$200,MATCH(D67,Комплектации!$C$3:$C$200,0),3)</f>
        <v>Лист спинки</v>
      </c>
      <c r="F67" s="2" t="str">
        <f>INDEX(Комплектации!$B$3:$H$200,MATCH(D67,Комплектации!$C$3:$C$200,0),4)</f>
        <v>Сп1 К</v>
      </c>
      <c r="G67" s="2">
        <f>SUMIF(Комплектации!$C$3:$C$200,D67,Комплектации!$G$3:$G$200)</f>
        <v>0</v>
      </c>
      <c r="H67" s="2"/>
    </row>
    <row r="68" spans="1:8" hidden="1">
      <c r="A68">
        <f t="shared" si="2"/>
        <v>0</v>
      </c>
      <c r="C68" s="2" t="str">
        <f>IF(A68=0,"",SUM($A$10:A68))</f>
        <v/>
      </c>
      <c r="D68" s="4" t="s">
        <v>101</v>
      </c>
      <c r="E68" s="2" t="str">
        <f>INDEX(Комплектации!$B$3:$H$200,MATCH(D68,Комплектации!$C$3:$C$200,0),3)</f>
        <v>Лист спинки (мод.4)</v>
      </c>
      <c r="F68" s="2" t="str">
        <f>INDEX(Комплектации!$B$3:$H$200,MATCH(D68,Комплектации!$C$3:$C$200,0),4)</f>
        <v>Сп 4</v>
      </c>
      <c r="G68" s="2">
        <f>SUMIF(Комплектации!$C$3:$C$200,D68,Комплектации!$G$3:$G$200)</f>
        <v>0</v>
      </c>
      <c r="H68" s="2"/>
    </row>
    <row r="69" spans="1:8" hidden="1">
      <c r="A69">
        <f t="shared" si="2"/>
        <v>0</v>
      </c>
      <c r="C69" s="2" t="str">
        <f>IF(A69=0,"",SUM($A$10:A69))</f>
        <v/>
      </c>
      <c r="D69" s="4" t="s">
        <v>102</v>
      </c>
      <c r="E69" s="2" t="str">
        <f>INDEX(Комплектации!$B$3:$H$200,MATCH(D69,Комплектации!$C$3:$C$200,0),3)</f>
        <v>Лист спинки (мод.4)</v>
      </c>
      <c r="F69" s="2" t="str">
        <f>INDEX(Комплектации!$B$3:$H$200,MATCH(D69,Комплектации!$C$3:$C$200,0),4)</f>
        <v>Сп 4 К</v>
      </c>
      <c r="G69" s="2">
        <f>SUMIF(Комплектации!$C$3:$C$200,D69,Комплектации!$G$3:$G$200)</f>
        <v>0</v>
      </c>
      <c r="H69" s="2"/>
    </row>
    <row r="70" spans="1:8" hidden="1">
      <c r="A70">
        <f t="shared" si="2"/>
        <v>0</v>
      </c>
      <c r="C70" s="2" t="str">
        <f>IF(A70=0,"",SUM($A$10:A70))</f>
        <v/>
      </c>
      <c r="D70" s="4" t="s">
        <v>103</v>
      </c>
      <c r="E70" s="2" t="str">
        <f>INDEX(Комплектации!$B$3:$H$200,MATCH(D70,Комплектации!$C$3:$C$200,0),3)</f>
        <v>Лист спинки (мод.4)</v>
      </c>
      <c r="F70" s="2" t="str">
        <f>INDEX(Комплектации!$B$3:$H$200,MATCH(D70,Комплектации!$C$3:$C$200,0),4)</f>
        <v>Сп1 4</v>
      </c>
      <c r="G70" s="2">
        <f>SUMIF(Комплектации!$C$3:$C$200,D70,Комплектации!$G$3:$G$200)</f>
        <v>0</v>
      </c>
      <c r="H70" s="2"/>
    </row>
    <row r="71" spans="1:8" hidden="1">
      <c r="A71">
        <f t="shared" si="2"/>
        <v>0</v>
      </c>
      <c r="C71" s="2" t="str">
        <f>IF(A71=0,"",SUM($A$10:A71))</f>
        <v/>
      </c>
      <c r="D71" s="4" t="s">
        <v>104</v>
      </c>
      <c r="E71" s="2" t="str">
        <f>INDEX(Комплектации!$B$3:$H$200,MATCH(D71,Комплектации!$C$3:$C$200,0),3)</f>
        <v>Лист спинки (мод.4)</v>
      </c>
      <c r="F71" s="2" t="str">
        <f>INDEX(Комплектации!$B$3:$H$200,MATCH(D71,Комплектации!$C$3:$C$200,0),4)</f>
        <v>Сп1 4К</v>
      </c>
      <c r="G71" s="2">
        <f>SUMIF(Комплектации!$C$3:$C$200,D71,Комплектации!$G$3:$G$200)</f>
        <v>0</v>
      </c>
      <c r="H71" s="2"/>
    </row>
    <row r="72" spans="1:8" hidden="1">
      <c r="A72">
        <f t="shared" si="2"/>
        <v>0</v>
      </c>
      <c r="C72" s="2" t="str">
        <f>IF(A72=0,"",SUM($A$10:A72))</f>
        <v/>
      </c>
      <c r="D72" s="4" t="s">
        <v>105</v>
      </c>
      <c r="E72" s="2" t="str">
        <f>INDEX(Комплектации!$B$3:$H$200,MATCH(D72,Комплектации!$C$3:$C$200,0),3)</f>
        <v>Связь 1</v>
      </c>
      <c r="F72" s="2" t="str">
        <f>INDEX(Комплектации!$B$3:$H$200,MATCH(D72,Комплектации!$C$3:$C$200,0),4)</f>
        <v>С-1</v>
      </c>
      <c r="G72" s="2">
        <f>SUMIF(Комплектации!$C$3:$C$200,D72,Комплектации!$G$3:$G$200)</f>
        <v>0</v>
      </c>
      <c r="H72" s="2"/>
    </row>
    <row r="73" spans="1:8" hidden="1">
      <c r="A73">
        <f t="shared" si="2"/>
        <v>0</v>
      </c>
      <c r="C73" s="2" t="str">
        <f>IF(A73=0,"",SUM($A$10:A73))</f>
        <v/>
      </c>
      <c r="D73" s="4" t="s">
        <v>106</v>
      </c>
      <c r="E73" s="2" t="str">
        <f>INDEX(Комплектации!$B$3:$H$200,MATCH(D73,Комплектации!$C$3:$C$200,0),3)</f>
        <v>Связь 1</v>
      </c>
      <c r="F73" s="2" t="str">
        <f>INDEX(Комплектации!$B$3:$H$200,MATCH(D73,Комплектации!$C$3:$C$200,0),4)</f>
        <v>С1-1</v>
      </c>
      <c r="G73" s="2">
        <f>SUMIF(Комплектации!$C$3:$C$200,D73,Комплектации!$G$3:$G$200)</f>
        <v>0</v>
      </c>
      <c r="H73" s="2"/>
    </row>
    <row r="74" spans="1:8">
      <c r="A74">
        <f t="shared" ref="A74:A105" si="3">IF(G74&gt;0,1,0)</f>
        <v>1</v>
      </c>
      <c r="C74" s="2">
        <f>IF(A74=0,"",SUM($A$10:A74))</f>
        <v>10</v>
      </c>
      <c r="D74" s="4" t="s">
        <v>107</v>
      </c>
      <c r="E74" s="2" t="str">
        <f>INDEX(Комплектации!$B$3:$H$200,MATCH(D74,Комплектации!$C$3:$C$200,0),3)</f>
        <v>Связь 2</v>
      </c>
      <c r="F74" s="2" t="str">
        <f>INDEX(Комплектации!$B$3:$H$200,MATCH(D74,Комплектации!$C$3:$C$200,0),4)</f>
        <v>С-2</v>
      </c>
      <c r="G74" s="2">
        <f>SUMIF(Комплектации!$C$3:$C$200,D74,Комплектации!$G$3:$G$200)</f>
        <v>21</v>
      </c>
      <c r="H74" s="2"/>
    </row>
    <row r="75" spans="1:8" hidden="1">
      <c r="A75">
        <f t="shared" si="3"/>
        <v>0</v>
      </c>
      <c r="C75" s="2" t="str">
        <f>IF(A75=0,"",SUM($A$10:A75))</f>
        <v/>
      </c>
      <c r="D75" s="4" t="s">
        <v>108</v>
      </c>
      <c r="E75" s="2" t="str">
        <f>INDEX(Комплектации!$B$3:$H$200,MATCH(D75,Комплектации!$C$3:$C$200,0),3)</f>
        <v>Связь 2</v>
      </c>
      <c r="F75" s="2" t="str">
        <f>INDEX(Комплектации!$B$3:$H$200,MATCH(D75,Комплектации!$C$3:$C$200,0),4)</f>
        <v>С1-2</v>
      </c>
      <c r="G75" s="2">
        <f>SUMIF(Комплектации!$C$3:$C$200,D75,Комплектации!$G$3:$G$200)</f>
        <v>0</v>
      </c>
      <c r="H75" s="2"/>
    </row>
    <row r="76" spans="1:8">
      <c r="A76">
        <f t="shared" si="3"/>
        <v>1</v>
      </c>
      <c r="C76" s="2">
        <f>IF(A76=0,"",SUM($A$10:A76))</f>
        <v>11</v>
      </c>
      <c r="D76" s="4" t="s">
        <v>109</v>
      </c>
      <c r="E76" s="2" t="str">
        <f>INDEX(Комплектации!$B$3:$H$200,MATCH(D76,Комплектации!$C$3:$C$200,0),3)</f>
        <v>Связь 3</v>
      </c>
      <c r="F76" s="2" t="str">
        <f>INDEX(Комплектации!$B$3:$H$200,MATCH(D76,Комплектации!$C$3:$C$200,0),4)</f>
        <v>С-3</v>
      </c>
      <c r="G76" s="2">
        <f>SUMIF(Комплектации!$C$3:$C$200,D76,Комплектации!$G$3:$G$200)</f>
        <v>24</v>
      </c>
      <c r="H76" s="2"/>
    </row>
    <row r="77" spans="1:8" hidden="1">
      <c r="A77">
        <f t="shared" si="3"/>
        <v>0</v>
      </c>
      <c r="C77" s="2" t="str">
        <f>IF(A77=0,"",SUM($A$10:A77))</f>
        <v/>
      </c>
      <c r="D77" s="4" t="s">
        <v>3</v>
      </c>
      <c r="E77" s="2" t="e">
        <f>INDEX(Комплектации!$B$3:$H$200,MATCH(D77,Комплектации!$C$3:$C$200,0),3)</f>
        <v>#N/A</v>
      </c>
      <c r="F77" s="2" t="e">
        <f>INDEX(Комплектации!$B$3:$H$200,MATCH(D77,Комплектации!$C$3:$C$200,0),4)</f>
        <v>#N/A</v>
      </c>
      <c r="G77" s="2">
        <f>SUMIF(Комплектации!$C$3:$C$200,D77,Комплектации!$G$3:$G$200)</f>
        <v>0</v>
      </c>
      <c r="H77" s="2"/>
    </row>
    <row r="78" spans="1:8" hidden="1">
      <c r="A78">
        <f t="shared" si="3"/>
        <v>0</v>
      </c>
      <c r="C78" s="2" t="str">
        <f>IF(A78=0,"",SUM($A$10:A78))</f>
        <v/>
      </c>
      <c r="E78" s="2" t="e">
        <f>INDEX(Комплектации!$B$3:$H$200,MATCH(D78,Комплектации!$C$3:$C$200,0),3)</f>
        <v>#N/A</v>
      </c>
      <c r="F78" s="2" t="e">
        <f>INDEX(Комплектации!$B$3:$H$200,MATCH(D78,Комплектации!$C$3:$C$200,0),4)</f>
        <v>#N/A</v>
      </c>
      <c r="G78" s="2">
        <f>SUMIF(Комплектации!$C$3:$C$200,D78,Комплектации!$G$3:$G$200)</f>
        <v>0</v>
      </c>
      <c r="H78" s="2"/>
    </row>
    <row r="79" spans="1:8" hidden="1">
      <c r="A79">
        <f t="shared" si="3"/>
        <v>0</v>
      </c>
      <c r="C79" s="2" t="str">
        <f>IF(A79=0,"",SUM($A$10:A79))</f>
        <v/>
      </c>
      <c r="E79" s="2" t="e">
        <f>INDEX(Комплектации!$B$3:$H$200,MATCH(D79,Комплектации!$C$3:$C$200,0),3)</f>
        <v>#N/A</v>
      </c>
      <c r="F79" s="2" t="e">
        <f>INDEX(Комплектации!$B$3:$H$200,MATCH(D79,Комплектации!$C$3:$C$200,0),4)</f>
        <v>#N/A</v>
      </c>
      <c r="G79" s="2">
        <f>SUMIF(Комплектации!$C$3:$C$200,D79,Комплектации!$G$3:$G$200)</f>
        <v>0</v>
      </c>
      <c r="H79" s="2"/>
    </row>
    <row r="80" spans="1:8" hidden="1">
      <c r="A80">
        <f t="shared" si="3"/>
        <v>0</v>
      </c>
      <c r="C80" s="2" t="str">
        <f>IF(A80=0,"",SUM($A$10:A80))</f>
        <v/>
      </c>
      <c r="E80" s="2" t="e">
        <f>INDEX(Комплектации!$B$3:$H$200,MATCH(D80,Комплектации!$C$3:$C$200,0),3)</f>
        <v>#N/A</v>
      </c>
      <c r="F80" s="2" t="e">
        <f>INDEX(Комплектации!$B$3:$H$200,MATCH(D80,Комплектации!$C$3:$C$200,0),4)</f>
        <v>#N/A</v>
      </c>
      <c r="G80" s="2">
        <f>SUMIF(Комплектации!$C$3:$C$200,D80,Комплектации!$G$3:$G$200)</f>
        <v>0</v>
      </c>
      <c r="H80" s="2"/>
    </row>
    <row r="81" spans="1:8" hidden="1">
      <c r="A81">
        <f t="shared" si="3"/>
        <v>0</v>
      </c>
      <c r="C81" s="2" t="str">
        <f>IF(A81=0,"",SUM($A$10:A81))</f>
        <v/>
      </c>
      <c r="E81" s="2" t="e">
        <f>INDEX(Комплектации!$B$3:$H$200,MATCH(D81,Комплектации!$C$3:$C$200,0),3)</f>
        <v>#N/A</v>
      </c>
      <c r="F81" s="2" t="e">
        <f>INDEX(Комплектации!$B$3:$H$200,MATCH(D81,Комплектации!$C$3:$C$200,0),4)</f>
        <v>#N/A</v>
      </c>
      <c r="G81" s="2">
        <f>SUMIF(Комплектации!$C$3:$C$200,D81,Комплектации!$G$3:$G$200)</f>
        <v>0</v>
      </c>
      <c r="H81" s="2"/>
    </row>
    <row r="82" spans="1:8" hidden="1">
      <c r="A82">
        <f t="shared" si="3"/>
        <v>0</v>
      </c>
      <c r="C82" s="2" t="str">
        <f>IF(A82=0,"",SUM($A$10:A82))</f>
        <v/>
      </c>
      <c r="E82" s="2" t="e">
        <f>INDEX(Комплектации!$B$3:$H$200,MATCH(D82,Комплектации!$C$3:$C$200,0),3)</f>
        <v>#N/A</v>
      </c>
      <c r="F82" s="2" t="e">
        <f>INDEX(Комплектации!$B$3:$H$200,MATCH(D82,Комплектации!$C$3:$C$200,0),4)</f>
        <v>#N/A</v>
      </c>
      <c r="G82" s="2">
        <f>SUMIF(Комплектации!$C$3:$C$200,D82,Комплектации!$G$3:$G$200)</f>
        <v>0</v>
      </c>
      <c r="H82" s="2"/>
    </row>
    <row r="83" spans="1:8" hidden="1">
      <c r="A83">
        <f t="shared" si="3"/>
        <v>0</v>
      </c>
      <c r="C83" s="2" t="str">
        <f>IF(A83=0,"",SUM($A$10:A83))</f>
        <v/>
      </c>
      <c r="E83" s="2" t="e">
        <f>INDEX(Комплектации!$B$3:$H$200,MATCH(D83,Комплектации!$C$3:$C$200,0),3)</f>
        <v>#N/A</v>
      </c>
      <c r="F83" s="2" t="e">
        <f>INDEX(Комплектации!$B$3:$H$200,MATCH(D83,Комплектации!$C$3:$C$200,0),4)</f>
        <v>#N/A</v>
      </c>
      <c r="G83" s="2">
        <f>SUMIF(Комплектации!$C$3:$C$200,D83,Комплектации!$G$3:$G$200)</f>
        <v>0</v>
      </c>
      <c r="H83" s="2"/>
    </row>
    <row r="84" spans="1:8" hidden="1">
      <c r="A84">
        <f t="shared" si="3"/>
        <v>0</v>
      </c>
      <c r="C84" s="2" t="str">
        <f>IF(A84=0,"",SUM($A$10:A84))</f>
        <v/>
      </c>
      <c r="E84" s="2" t="e">
        <f>INDEX(Комплектации!$B$3:$H$200,MATCH(D84,Комплектации!$C$3:$C$200,0),3)</f>
        <v>#N/A</v>
      </c>
      <c r="F84" s="2" t="e">
        <f>INDEX(Комплектации!$B$3:$H$200,MATCH(D84,Комплектации!$C$3:$C$200,0),4)</f>
        <v>#N/A</v>
      </c>
      <c r="G84" s="2">
        <f>SUMIF(Комплектации!$C$3:$C$200,D84,Комплектации!$G$3:$G$200)</f>
        <v>0</v>
      </c>
      <c r="H84" s="2"/>
    </row>
    <row r="85" spans="1:8" hidden="1">
      <c r="A85">
        <f t="shared" si="3"/>
        <v>0</v>
      </c>
      <c r="C85" s="2" t="str">
        <f>IF(A85=0,"",SUM($A$10:A85))</f>
        <v/>
      </c>
      <c r="E85" s="2" t="e">
        <f>INDEX(Комплектации!$B$3:$H$200,MATCH(D85,Комплектации!$C$3:$C$200,0),3)</f>
        <v>#N/A</v>
      </c>
      <c r="F85" s="2" t="e">
        <f>INDEX(Комплектации!$B$3:$H$200,MATCH(D85,Комплектации!$C$3:$C$200,0),4)</f>
        <v>#N/A</v>
      </c>
      <c r="G85" s="2">
        <f>SUMIF(Комплектации!$C$3:$C$200,D85,Комплектации!$G$3:$G$200)</f>
        <v>0</v>
      </c>
      <c r="H85" s="2"/>
    </row>
    <row r="86" spans="1:8" hidden="1">
      <c r="A86">
        <f t="shared" si="3"/>
        <v>0</v>
      </c>
      <c r="C86" s="2" t="str">
        <f>IF(A86=0,"",SUM($A$10:A86))</f>
        <v/>
      </c>
      <c r="E86" s="2" t="e">
        <f>INDEX(Комплектации!$B$3:$H$200,MATCH(D86,Комплектации!$C$3:$C$200,0),3)</f>
        <v>#N/A</v>
      </c>
      <c r="F86" s="2" t="e">
        <f>INDEX(Комплектации!$B$3:$H$200,MATCH(D86,Комплектации!$C$3:$C$200,0),4)</f>
        <v>#N/A</v>
      </c>
      <c r="G86" s="2">
        <f>SUMIF(Комплектации!$C$3:$C$200,D86,Комплектации!$G$3:$G$200)</f>
        <v>0</v>
      </c>
      <c r="H86" s="2"/>
    </row>
    <row r="87" spans="1:8" hidden="1">
      <c r="A87">
        <f t="shared" si="3"/>
        <v>0</v>
      </c>
      <c r="C87" s="2" t="str">
        <f>IF(A87=0,"",SUM($A$10:A87))</f>
        <v/>
      </c>
      <c r="E87" s="2" t="e">
        <f>INDEX(Комплектации!$B$3:$H$200,MATCH(D87,Комплектации!$C$3:$C$200,0),3)</f>
        <v>#N/A</v>
      </c>
      <c r="F87" s="2" t="e">
        <f>INDEX(Комплектации!$B$3:$H$200,MATCH(D87,Комплектации!$C$3:$C$200,0),4)</f>
        <v>#N/A</v>
      </c>
      <c r="G87" s="2">
        <f>SUMIF(Комплектации!$C$3:$C$200,D87,Комплектации!$G$3:$G$200)</f>
        <v>0</v>
      </c>
      <c r="H87" s="2"/>
    </row>
    <row r="88" spans="1:8" hidden="1">
      <c r="A88">
        <f t="shared" si="3"/>
        <v>0</v>
      </c>
      <c r="C88" s="2" t="str">
        <f>IF(A88=0,"",SUM($A$10:A88))</f>
        <v/>
      </c>
      <c r="E88" s="2" t="e">
        <f>INDEX(Комплектации!$B$3:$H$200,MATCH(D88,Комплектации!$C$3:$C$200,0),3)</f>
        <v>#N/A</v>
      </c>
      <c r="F88" s="2" t="e">
        <f>INDEX(Комплектации!$B$3:$H$200,MATCH(D88,Комплектации!$C$3:$C$200,0),4)</f>
        <v>#N/A</v>
      </c>
      <c r="G88" s="2">
        <f>SUMIF(Комплектации!$C$3:$C$200,D88,Комплектации!$G$3:$G$200)</f>
        <v>0</v>
      </c>
      <c r="H88" s="2"/>
    </row>
    <row r="89" spans="1:8" hidden="1">
      <c r="A89">
        <f t="shared" si="3"/>
        <v>0</v>
      </c>
      <c r="C89" s="2" t="str">
        <f>IF(A89=0,"",SUM($A$10:A89))</f>
        <v/>
      </c>
      <c r="E89" s="2" t="e">
        <f>INDEX(Комплектации!$B$3:$H$200,MATCH(D89,Комплектации!$C$3:$C$200,0),3)</f>
        <v>#N/A</v>
      </c>
      <c r="F89" s="2" t="e">
        <f>INDEX(Комплектации!$B$3:$H$200,MATCH(D89,Комплектации!$C$3:$C$200,0),4)</f>
        <v>#N/A</v>
      </c>
      <c r="G89" s="2">
        <f>SUMIF(Комплектации!$C$3:$C$200,D89,Комплектации!$G$3:$G$200)</f>
        <v>0</v>
      </c>
      <c r="H89" s="2"/>
    </row>
    <row r="90" spans="1:8" hidden="1">
      <c r="A90">
        <f t="shared" si="3"/>
        <v>0</v>
      </c>
      <c r="C90" s="2" t="str">
        <f>IF(A90=0,"",SUM($A$10:A90))</f>
        <v/>
      </c>
      <c r="E90" s="2" t="e">
        <f>INDEX(Комплектации!$B$3:$H$200,MATCH(D90,Комплектации!$C$3:$C$200,0),3)</f>
        <v>#N/A</v>
      </c>
      <c r="F90" s="2" t="e">
        <f>INDEX(Комплектации!$B$3:$H$200,MATCH(D90,Комплектации!$C$3:$C$200,0),4)</f>
        <v>#N/A</v>
      </c>
      <c r="G90" s="2">
        <f>SUMIF(Комплектации!$C$3:$C$200,D90,Комплектации!$G$3:$G$200)</f>
        <v>0</v>
      </c>
      <c r="H90" s="2"/>
    </row>
    <row r="91" spans="1:8" hidden="1">
      <c r="A91">
        <f t="shared" si="3"/>
        <v>0</v>
      </c>
      <c r="C91" s="2" t="str">
        <f>IF(A91=0,"",SUM($A$10:A91))</f>
        <v/>
      </c>
      <c r="E91" s="2" t="e">
        <f>INDEX(Комплектации!$B$3:$H$200,MATCH(D91,Комплектации!$C$3:$C$200,0),3)</f>
        <v>#N/A</v>
      </c>
      <c r="F91" s="2" t="e">
        <f>INDEX(Комплектации!$B$3:$H$200,MATCH(D91,Комплектации!$C$3:$C$200,0),4)</f>
        <v>#N/A</v>
      </c>
      <c r="G91" s="2">
        <f>SUMIF(Комплектации!$C$3:$C$200,D91,Комплектации!$G$3:$G$200)</f>
        <v>0</v>
      </c>
      <c r="H91" s="2"/>
    </row>
    <row r="92" spans="1:8" hidden="1">
      <c r="A92">
        <f t="shared" si="3"/>
        <v>0</v>
      </c>
      <c r="C92" s="2" t="str">
        <f>IF(A92=0,"",SUM($A$10:A92))</f>
        <v/>
      </c>
      <c r="E92" s="2" t="e">
        <f>INDEX(Комплектации!$B$3:$H$200,MATCH(D92,Комплектации!$C$3:$C$200,0),3)</f>
        <v>#N/A</v>
      </c>
      <c r="F92" s="2" t="e">
        <f>INDEX(Комплектации!$B$3:$H$200,MATCH(D92,Комплектации!$C$3:$C$200,0),4)</f>
        <v>#N/A</v>
      </c>
      <c r="G92" s="2">
        <f>SUMIF(Комплектации!$C$3:$C$200,D92,Комплектации!$G$3:$G$200)</f>
        <v>0</v>
      </c>
      <c r="H92" s="2"/>
    </row>
    <row r="93" spans="1:8" hidden="1">
      <c r="A93">
        <f t="shared" si="3"/>
        <v>0</v>
      </c>
      <c r="C93" s="2" t="str">
        <f>IF(A93=0,"",SUM($A$10:A93))</f>
        <v/>
      </c>
      <c r="E93" s="2" t="e">
        <f>INDEX(Комплектации!$B$3:$H$200,MATCH(D93,Комплектации!$C$3:$C$200,0),3)</f>
        <v>#N/A</v>
      </c>
      <c r="F93" s="2" t="e">
        <f>INDEX(Комплектации!$B$3:$H$200,MATCH(D93,Комплектации!$C$3:$C$200,0),4)</f>
        <v>#N/A</v>
      </c>
      <c r="G93" s="2">
        <f>SUMIF(Комплектации!$C$3:$C$200,D93,Комплектации!$G$3:$G$200)</f>
        <v>0</v>
      </c>
      <c r="H93" s="2"/>
    </row>
    <row r="94" spans="1:8" hidden="1">
      <c r="A94">
        <f t="shared" si="3"/>
        <v>0</v>
      </c>
      <c r="C94" s="2" t="str">
        <f>IF(A94=0,"",SUM($A$10:A94))</f>
        <v/>
      </c>
      <c r="E94" s="2" t="e">
        <f>INDEX(Комплектации!$B$3:$H$200,MATCH(D94,Комплектации!$C$3:$C$200,0),3)</f>
        <v>#N/A</v>
      </c>
      <c r="F94" s="2" t="e">
        <f>INDEX(Комплектации!$B$3:$H$200,MATCH(D94,Комплектации!$C$3:$C$200,0),4)</f>
        <v>#N/A</v>
      </c>
      <c r="G94" s="2">
        <f>SUMIF(Комплектации!$C$3:$C$200,D94,Комплектации!$G$3:$G$200)</f>
        <v>0</v>
      </c>
      <c r="H94" s="2"/>
    </row>
    <row r="95" spans="1:8" hidden="1">
      <c r="A95">
        <f t="shared" si="3"/>
        <v>0</v>
      </c>
      <c r="C95" s="2" t="str">
        <f>IF(A95=0,"",SUM($A$10:A95))</f>
        <v/>
      </c>
      <c r="E95" s="2" t="e">
        <f>INDEX(Комплектации!$B$3:$H$200,MATCH(D95,Комплектации!$C$3:$C$200,0),3)</f>
        <v>#N/A</v>
      </c>
      <c r="F95" s="2" t="e">
        <f>INDEX(Комплектации!$B$3:$H$200,MATCH(D95,Комплектации!$C$3:$C$200,0),4)</f>
        <v>#N/A</v>
      </c>
      <c r="G95" s="2">
        <f>SUMIF(Комплектации!$C$3:$C$200,D95,Комплектации!$G$3:$G$200)</f>
        <v>0</v>
      </c>
      <c r="H95" s="2"/>
    </row>
    <row r="96" spans="1:8" hidden="1">
      <c r="A96">
        <f t="shared" si="3"/>
        <v>0</v>
      </c>
      <c r="C96" s="2" t="str">
        <f>IF(A96=0,"",SUM($A$10:A96))</f>
        <v/>
      </c>
      <c r="E96" s="2" t="e">
        <f>INDEX(Комплектации!$B$3:$H$200,MATCH(D96,Комплектации!$C$3:$C$200,0),3)</f>
        <v>#N/A</v>
      </c>
      <c r="F96" s="2" t="e">
        <f>INDEX(Комплектации!$B$3:$H$200,MATCH(D96,Комплектации!$C$3:$C$200,0),4)</f>
        <v>#N/A</v>
      </c>
      <c r="G96" s="2">
        <f>SUMIF(Комплектации!$C$3:$C$200,D96,Комплектации!$G$3:$G$200)</f>
        <v>0</v>
      </c>
      <c r="H96" s="2"/>
    </row>
    <row r="97" spans="1:8" hidden="1">
      <c r="A97">
        <f t="shared" si="3"/>
        <v>0</v>
      </c>
      <c r="C97" s="2" t="str">
        <f>IF(A97=0,"",SUM($A$10:A97))</f>
        <v/>
      </c>
      <c r="E97" s="2" t="e">
        <f>INDEX(Комплектации!$B$3:$H$200,MATCH(D97,Комплектации!$C$3:$C$200,0),3)</f>
        <v>#N/A</v>
      </c>
      <c r="F97" s="2" t="e">
        <f>INDEX(Комплектации!$B$3:$H$200,MATCH(D97,Комплектации!$C$3:$C$200,0),4)</f>
        <v>#N/A</v>
      </c>
      <c r="G97" s="2">
        <f>SUMIF(Комплектации!$C$3:$C$200,D97,Комплектации!$G$3:$G$200)</f>
        <v>0</v>
      </c>
      <c r="H97" s="2"/>
    </row>
    <row r="98" spans="1:8" hidden="1">
      <c r="A98">
        <f t="shared" si="3"/>
        <v>0</v>
      </c>
      <c r="C98" s="2" t="str">
        <f>IF(A98=0,"",SUM($A$10:A98))</f>
        <v/>
      </c>
      <c r="E98" s="2" t="e">
        <f>INDEX(Комплектации!$B$3:$H$200,MATCH(D98,Комплектации!$C$3:$C$200,0),3)</f>
        <v>#N/A</v>
      </c>
      <c r="F98" s="2" t="e">
        <f>INDEX(Комплектации!$B$3:$H$200,MATCH(D98,Комплектации!$C$3:$C$200,0),4)</f>
        <v>#N/A</v>
      </c>
      <c r="G98" s="2">
        <f>SUMIF(Комплектации!$C$3:$C$200,D98,Комплектации!$G$3:$G$200)</f>
        <v>0</v>
      </c>
      <c r="H98" s="2"/>
    </row>
    <row r="99" spans="1:8" hidden="1">
      <c r="A99">
        <f t="shared" si="3"/>
        <v>0</v>
      </c>
      <c r="C99" s="2" t="str">
        <f>IF(A99=0,"",SUM($A$10:A99))</f>
        <v/>
      </c>
      <c r="E99" s="2" t="e">
        <f>INDEX(Комплектации!$B$3:$H$200,MATCH(D99,Комплектации!$C$3:$C$200,0),3)</f>
        <v>#N/A</v>
      </c>
      <c r="F99" s="2" t="e">
        <f>INDEX(Комплектации!$B$3:$H$200,MATCH(D99,Комплектации!$C$3:$C$200,0),4)</f>
        <v>#N/A</v>
      </c>
      <c r="G99" s="2">
        <f>SUMIF(Комплектации!$C$3:$C$200,D99,Комплектации!$G$3:$G$200)</f>
        <v>0</v>
      </c>
      <c r="H99" s="2"/>
    </row>
    <row r="100" spans="1:8" hidden="1">
      <c r="A100">
        <f t="shared" si="3"/>
        <v>0</v>
      </c>
      <c r="C100" s="2" t="str">
        <f>IF(A100=0,"",SUM($A$10:A100))</f>
        <v/>
      </c>
      <c r="E100" s="2" t="e">
        <f>INDEX(Комплектации!$B$3:$H$200,MATCH(D100,Комплектации!$C$3:$C$200,0),3)</f>
        <v>#N/A</v>
      </c>
      <c r="F100" s="2" t="e">
        <f>INDEX(Комплектации!$B$3:$H$200,MATCH(D100,Комплектации!$C$3:$C$200,0),4)</f>
        <v>#N/A</v>
      </c>
      <c r="G100" s="2">
        <f>SUMIF(Комплектации!$C$3:$C$200,D100,Комплектации!$G$3:$G$200)</f>
        <v>0</v>
      </c>
      <c r="H100" s="2"/>
    </row>
    <row r="101" spans="1:8" hidden="1">
      <c r="A101">
        <f t="shared" si="3"/>
        <v>0</v>
      </c>
      <c r="C101" s="2" t="str">
        <f>IF(A101=0,"",SUM($A$10:A101))</f>
        <v/>
      </c>
      <c r="E101" s="2" t="e">
        <f>INDEX(Комплектации!$B$3:$H$200,MATCH(D101,Комплектации!$C$3:$C$200,0),3)</f>
        <v>#N/A</v>
      </c>
      <c r="F101" s="2" t="e">
        <f>INDEX(Комплектации!$B$3:$H$200,MATCH(D101,Комплектации!$C$3:$C$200,0),4)</f>
        <v>#N/A</v>
      </c>
      <c r="G101" s="2">
        <f>SUMIF(Комплектации!$C$3:$C$200,D101,Комплектации!$G$3:$G$200)</f>
        <v>0</v>
      </c>
      <c r="H101" s="2"/>
    </row>
    <row r="102" spans="1:8" hidden="1">
      <c r="A102">
        <f t="shared" si="3"/>
        <v>0</v>
      </c>
      <c r="C102" s="2" t="str">
        <f>IF(A102=0,"",SUM($A$10:A102))</f>
        <v/>
      </c>
      <c r="E102" s="2" t="e">
        <f>INDEX(Комплектации!$B$3:$H$200,MATCH(D102,Комплектации!$C$3:$C$200,0),3)</f>
        <v>#N/A</v>
      </c>
      <c r="F102" s="2" t="e">
        <f>INDEX(Комплектации!$B$3:$H$200,MATCH(D102,Комплектации!$C$3:$C$200,0),4)</f>
        <v>#N/A</v>
      </c>
      <c r="G102" s="2">
        <f>SUMIF(Комплектации!$C$3:$C$200,D102,Комплектации!$G$3:$G$200)</f>
        <v>0</v>
      </c>
      <c r="H102" s="2"/>
    </row>
    <row r="103" spans="1:8" hidden="1">
      <c r="A103">
        <f t="shared" si="3"/>
        <v>0</v>
      </c>
      <c r="C103" s="2" t="str">
        <f>IF(A103=0,"",SUM($A$10:A103))</f>
        <v/>
      </c>
      <c r="E103" s="2" t="e">
        <f>INDEX(Комплектации!$B$3:$H$200,MATCH(D103,Комплектации!$C$3:$C$200,0),3)</f>
        <v>#N/A</v>
      </c>
      <c r="F103" s="2" t="e">
        <f>INDEX(Комплектации!$B$3:$H$200,MATCH(D103,Комплектации!$C$3:$C$200,0),4)</f>
        <v>#N/A</v>
      </c>
      <c r="G103" s="2">
        <f>SUMIF(Комплектации!$C$3:$C$200,D103,Комплектации!$G$3:$G$200)</f>
        <v>0</v>
      </c>
      <c r="H103" s="2"/>
    </row>
    <row r="104" spans="1:8" hidden="1">
      <c r="A104">
        <f t="shared" si="3"/>
        <v>0</v>
      </c>
      <c r="C104" s="2" t="str">
        <f>IF(A104=0,"",SUM($A$10:A104))</f>
        <v/>
      </c>
      <c r="E104" s="2" t="e">
        <f>INDEX(Комплектации!$B$3:$H$200,MATCH(D104,Комплектации!$C$3:$C$200,0),3)</f>
        <v>#N/A</v>
      </c>
      <c r="F104" s="2" t="e">
        <f>INDEX(Комплектации!$B$3:$H$200,MATCH(D104,Комплектации!$C$3:$C$200,0),4)</f>
        <v>#N/A</v>
      </c>
      <c r="G104" s="2">
        <f>SUMIF(Комплектации!$C$3:$C$200,D104,Комплектации!$G$3:$G$200)</f>
        <v>0</v>
      </c>
      <c r="H104" s="2"/>
    </row>
    <row r="105" spans="1:8" hidden="1">
      <c r="A105">
        <f t="shared" si="3"/>
        <v>0</v>
      </c>
      <c r="C105" s="2" t="str">
        <f>IF(A105=0,"",SUM($A$10:A105))</f>
        <v/>
      </c>
      <c r="E105" s="2" t="e">
        <f>INDEX(Комплектации!$B$3:$H$200,MATCH(D105,Комплектации!$C$3:$C$200,0),3)</f>
        <v>#N/A</v>
      </c>
      <c r="F105" s="2" t="e">
        <f>INDEX(Комплектации!$B$3:$H$200,MATCH(D105,Комплектации!$C$3:$C$200,0),4)</f>
        <v>#N/A</v>
      </c>
      <c r="G105" s="2">
        <f>SUMIF(Комплектации!$C$3:$C$200,D105,Комплектации!$G$3:$G$200)</f>
        <v>0</v>
      </c>
      <c r="H105" s="2"/>
    </row>
    <row r="106" spans="1:8" hidden="1">
      <c r="A106">
        <f t="shared" ref="A106:A137" si="4">IF(G106&gt;0,1,0)</f>
        <v>0</v>
      </c>
      <c r="C106" s="2" t="str">
        <f>IF(A106=0,"",SUM($A$10:A106))</f>
        <v/>
      </c>
      <c r="E106" s="2" t="e">
        <f>INDEX(Комплектации!$B$3:$H$200,MATCH(D106,Комплектации!$C$3:$C$200,0),3)</f>
        <v>#N/A</v>
      </c>
      <c r="F106" s="2" t="e">
        <f>INDEX(Комплектации!$B$3:$H$200,MATCH(D106,Комплектации!$C$3:$C$200,0),4)</f>
        <v>#N/A</v>
      </c>
      <c r="G106" s="2">
        <f>SUMIF(Комплектации!$C$3:$C$200,D106,Комплектации!$G$3:$G$200)</f>
        <v>0</v>
      </c>
      <c r="H106" s="2"/>
    </row>
    <row r="107" spans="1:8" hidden="1">
      <c r="A107">
        <f t="shared" si="4"/>
        <v>0</v>
      </c>
      <c r="C107" s="2" t="str">
        <f>IF(A107=0,"",SUM($A$10:A107))</f>
        <v/>
      </c>
      <c r="E107" s="2" t="e">
        <f>INDEX(Комплектации!$B$3:$H$200,MATCH(D107,Комплектации!$C$3:$C$200,0),3)</f>
        <v>#N/A</v>
      </c>
      <c r="F107" s="2" t="e">
        <f>INDEX(Комплектации!$B$3:$H$200,MATCH(D107,Комплектации!$C$3:$C$200,0),4)</f>
        <v>#N/A</v>
      </c>
      <c r="G107" s="2">
        <f>SUMIF(Комплектации!$C$3:$C$200,D107,Комплектации!$G$3:$G$200)</f>
        <v>0</v>
      </c>
      <c r="H107" s="2"/>
    </row>
    <row r="108" spans="1:8" hidden="1">
      <c r="A108">
        <f t="shared" si="4"/>
        <v>0</v>
      </c>
      <c r="C108" s="2" t="str">
        <f>IF(A108=0,"",SUM($A$10:A108))</f>
        <v/>
      </c>
      <c r="E108" s="2" t="e">
        <f>INDEX(Комплектации!$B$3:$H$200,MATCH(D108,Комплектации!$C$3:$C$200,0),3)</f>
        <v>#N/A</v>
      </c>
      <c r="F108" s="2" t="e">
        <f>INDEX(Комплектации!$B$3:$H$200,MATCH(D108,Комплектации!$C$3:$C$200,0),4)</f>
        <v>#N/A</v>
      </c>
      <c r="G108" s="2">
        <f>SUMIF(Комплектации!$C$3:$C$200,D108,Комплектации!$G$3:$G$200)</f>
        <v>0</v>
      </c>
      <c r="H108" s="2"/>
    </row>
    <row r="109" spans="1:8" hidden="1">
      <c r="A109">
        <f t="shared" si="4"/>
        <v>0</v>
      </c>
      <c r="C109" s="2" t="str">
        <f>IF(A109=0,"",SUM($A$10:A109))</f>
        <v/>
      </c>
      <c r="E109" s="2" t="e">
        <f>INDEX(Комплектации!$B$3:$H$200,MATCH(D109,Комплектации!$C$3:$C$200,0),3)</f>
        <v>#N/A</v>
      </c>
      <c r="F109" s="2" t="e">
        <f>INDEX(Комплектации!$B$3:$H$200,MATCH(D109,Комплектации!$C$3:$C$200,0),4)</f>
        <v>#N/A</v>
      </c>
      <c r="G109" s="2">
        <f>SUMIF(Комплектации!$C$3:$C$200,D109,Комплектации!$G$3:$G$200)</f>
        <v>0</v>
      </c>
      <c r="H109" s="2"/>
    </row>
    <row r="110" spans="1:8" hidden="1">
      <c r="A110">
        <f t="shared" si="4"/>
        <v>0</v>
      </c>
      <c r="C110" s="2" t="str">
        <f>IF(A110=0,"",SUM($A$10:A110))</f>
        <v/>
      </c>
      <c r="E110" s="2" t="e">
        <f>INDEX(Комплектации!$B$3:$H$200,MATCH(D110,Комплектации!$C$3:$C$200,0),3)</f>
        <v>#N/A</v>
      </c>
      <c r="F110" s="2" t="e">
        <f>INDEX(Комплектации!$B$3:$H$200,MATCH(D110,Комплектации!$C$3:$C$200,0),4)</f>
        <v>#N/A</v>
      </c>
      <c r="G110" s="2">
        <f>SUMIF(Комплектации!$C$3:$C$200,D110,Комплектации!$G$3:$G$200)</f>
        <v>0</v>
      </c>
      <c r="H110" s="2"/>
    </row>
    <row r="111" spans="1:8" hidden="1">
      <c r="A111">
        <f t="shared" si="4"/>
        <v>0</v>
      </c>
      <c r="C111" s="2" t="str">
        <f>IF(A111=0,"",SUM($A$10:A111))</f>
        <v/>
      </c>
      <c r="E111" s="2" t="e">
        <f>INDEX(Комплектации!$B$3:$H$200,MATCH(D111,Комплектации!$C$3:$C$200,0),3)</f>
        <v>#N/A</v>
      </c>
      <c r="F111" s="2" t="e">
        <f>INDEX(Комплектации!$B$3:$H$200,MATCH(D111,Комплектации!$C$3:$C$200,0),4)</f>
        <v>#N/A</v>
      </c>
      <c r="G111" s="2">
        <f>SUMIF(Комплектации!$C$3:$C$200,D111,Комплектации!$G$3:$G$200)</f>
        <v>0</v>
      </c>
      <c r="H111" s="2"/>
    </row>
    <row r="112" spans="1:8" hidden="1">
      <c r="A112">
        <f t="shared" si="4"/>
        <v>0</v>
      </c>
      <c r="C112" s="2" t="str">
        <f>IF(A112=0,"",SUM($A$10:A112))</f>
        <v/>
      </c>
      <c r="E112" s="2" t="e">
        <f>INDEX(Комплектации!$B$3:$H$200,MATCH(D112,Комплектации!$C$3:$C$200,0),3)</f>
        <v>#N/A</v>
      </c>
      <c r="F112" s="2" t="e">
        <f>INDEX(Комплектации!$B$3:$H$200,MATCH(D112,Комплектации!$C$3:$C$200,0),4)</f>
        <v>#N/A</v>
      </c>
      <c r="G112" s="2">
        <f>SUMIF(Комплектации!$C$3:$C$200,D112,Комплектации!$G$3:$G$200)</f>
        <v>0</v>
      </c>
      <c r="H112" s="2"/>
    </row>
    <row r="113" spans="1:8" hidden="1">
      <c r="A113">
        <f t="shared" si="4"/>
        <v>0</v>
      </c>
      <c r="C113" s="2" t="str">
        <f>IF(A113=0,"",SUM($A$10:A113))</f>
        <v/>
      </c>
      <c r="E113" s="2" t="e">
        <f>INDEX(Комплектации!$B$3:$H$200,MATCH(D113,Комплектации!$C$3:$C$200,0),3)</f>
        <v>#N/A</v>
      </c>
      <c r="F113" s="2" t="e">
        <f>INDEX(Комплектации!$B$3:$H$200,MATCH(D113,Комплектации!$C$3:$C$200,0),4)</f>
        <v>#N/A</v>
      </c>
      <c r="G113" s="2">
        <f>SUMIF(Комплектации!$C$3:$C$200,D113,Комплектации!$G$3:$G$200)</f>
        <v>0</v>
      </c>
      <c r="H113" s="2"/>
    </row>
    <row r="114" spans="1:8" hidden="1">
      <c r="A114">
        <f t="shared" si="4"/>
        <v>0</v>
      </c>
      <c r="C114" s="2" t="str">
        <f>IF(A114=0,"",SUM($A$10:A114))</f>
        <v/>
      </c>
      <c r="E114" s="2" t="e">
        <f>INDEX(Комплектации!$B$3:$H$200,MATCH(D114,Комплектации!$C$3:$C$200,0),3)</f>
        <v>#N/A</v>
      </c>
      <c r="F114" s="2" t="e">
        <f>INDEX(Комплектации!$B$3:$H$200,MATCH(D114,Комплектации!$C$3:$C$200,0),4)</f>
        <v>#N/A</v>
      </c>
      <c r="G114" s="2">
        <f>SUMIF(Комплектации!$C$3:$C$200,D114,Комплектации!$G$3:$G$200)</f>
        <v>0</v>
      </c>
      <c r="H114" s="2"/>
    </row>
    <row r="115" spans="1:8" hidden="1">
      <c r="A115">
        <f t="shared" si="4"/>
        <v>0</v>
      </c>
      <c r="C115" s="2" t="str">
        <f>IF(A115=0,"",SUM($A$10:A115))</f>
        <v/>
      </c>
      <c r="E115" s="2" t="e">
        <f>INDEX(Комплектации!$B$3:$H$200,MATCH(D115,Комплектации!$C$3:$C$200,0),3)</f>
        <v>#N/A</v>
      </c>
      <c r="F115" s="2" t="e">
        <f>INDEX(Комплектации!$B$3:$H$200,MATCH(D115,Комплектации!$C$3:$C$200,0),4)</f>
        <v>#N/A</v>
      </c>
      <c r="G115" s="2">
        <f>SUMIF(Комплектации!$C$3:$C$200,D115,Комплектации!$G$3:$G$200)</f>
        <v>0</v>
      </c>
      <c r="H115" s="2"/>
    </row>
    <row r="116" spans="1:8" hidden="1">
      <c r="A116">
        <f t="shared" si="4"/>
        <v>0</v>
      </c>
      <c r="C116" s="2" t="str">
        <f>IF(A116=0,"",SUM($A$10:A116))</f>
        <v/>
      </c>
      <c r="E116" s="2" t="e">
        <f>INDEX(Комплектации!$B$3:$H$200,MATCH(D116,Комплектации!$C$3:$C$200,0),3)</f>
        <v>#N/A</v>
      </c>
      <c r="F116" s="2" t="e">
        <f>INDEX(Комплектации!$B$3:$H$200,MATCH(D116,Комплектации!$C$3:$C$200,0),4)</f>
        <v>#N/A</v>
      </c>
      <c r="G116" s="2">
        <f>SUMIF(Комплектации!$C$3:$C$200,D116,Комплектации!$G$3:$G$200)</f>
        <v>0</v>
      </c>
      <c r="H116" s="2"/>
    </row>
    <row r="117" spans="1:8" hidden="1">
      <c r="A117">
        <f t="shared" si="4"/>
        <v>0</v>
      </c>
      <c r="C117" s="2" t="str">
        <f>IF(A117=0,"",SUM($A$10:A117))</f>
        <v/>
      </c>
      <c r="E117" s="2" t="e">
        <f>INDEX(Комплектации!$B$3:$H$200,MATCH(D117,Комплектации!$C$3:$C$200,0),3)</f>
        <v>#N/A</v>
      </c>
      <c r="F117" s="2" t="e">
        <f>INDEX(Комплектации!$B$3:$H$200,MATCH(D117,Комплектации!$C$3:$C$200,0),4)</f>
        <v>#N/A</v>
      </c>
      <c r="G117" s="2">
        <f>SUMIF(Комплектации!$C$3:$C$200,D117,Комплектации!$G$3:$G$200)</f>
        <v>0</v>
      </c>
      <c r="H117" s="2"/>
    </row>
    <row r="118" spans="1:8" hidden="1">
      <c r="A118">
        <f t="shared" si="4"/>
        <v>0</v>
      </c>
      <c r="C118" s="2" t="str">
        <f>IF(A118=0,"",SUM($A$10:A118))</f>
        <v/>
      </c>
      <c r="E118" s="2" t="e">
        <f>INDEX(Комплектации!$B$3:$H$200,MATCH(D118,Комплектации!$C$3:$C$200,0),3)</f>
        <v>#N/A</v>
      </c>
      <c r="F118" s="2" t="e">
        <f>INDEX(Комплектации!$B$3:$H$200,MATCH(D118,Комплектации!$C$3:$C$200,0),4)</f>
        <v>#N/A</v>
      </c>
      <c r="G118" s="2">
        <f>SUMIF(Комплектации!$C$3:$C$200,D118,Комплектации!$G$3:$G$200)</f>
        <v>0</v>
      </c>
      <c r="H118" s="2"/>
    </row>
    <row r="119" spans="1:8" hidden="1">
      <c r="A119">
        <f t="shared" si="4"/>
        <v>0</v>
      </c>
      <c r="C119" s="2" t="str">
        <f>IF(A119=0,"",SUM($A$10:A119))</f>
        <v/>
      </c>
      <c r="E119" s="2" t="e">
        <f>INDEX(Комплектации!$B$3:$H$200,MATCH(D119,Комплектации!$C$3:$C$200,0),3)</f>
        <v>#N/A</v>
      </c>
      <c r="F119" s="2" t="e">
        <f>INDEX(Комплектации!$B$3:$H$200,MATCH(D119,Комплектации!$C$3:$C$200,0),4)</f>
        <v>#N/A</v>
      </c>
      <c r="G119" s="2">
        <f>SUMIF(Комплектации!$C$3:$C$200,D119,Комплектации!$G$3:$G$200)</f>
        <v>0</v>
      </c>
      <c r="H119" s="2"/>
    </row>
    <row r="120" spans="1:8" hidden="1">
      <c r="A120">
        <f t="shared" si="4"/>
        <v>0</v>
      </c>
      <c r="C120" s="2" t="str">
        <f>IF(A120=0,"",SUM($A$10:A120))</f>
        <v/>
      </c>
      <c r="E120" s="2" t="e">
        <f>INDEX(Комплектации!$B$3:$H$200,MATCH(D120,Комплектации!$C$3:$C$200,0),3)</f>
        <v>#N/A</v>
      </c>
      <c r="F120" s="2" t="e">
        <f>INDEX(Комплектации!$B$3:$H$200,MATCH(D120,Комплектации!$C$3:$C$200,0),4)</f>
        <v>#N/A</v>
      </c>
      <c r="G120" s="2">
        <f>SUMIF(Комплектации!$C$3:$C$200,D120,Комплектации!$G$3:$G$200)</f>
        <v>0</v>
      </c>
      <c r="H120" s="2"/>
    </row>
    <row r="121" spans="1:8" hidden="1">
      <c r="A121">
        <f t="shared" si="4"/>
        <v>0</v>
      </c>
      <c r="C121" s="2" t="str">
        <f>IF(A121=0,"",SUM($A$10:A121))</f>
        <v/>
      </c>
      <c r="E121" s="2" t="e">
        <f>INDEX(Комплектации!$B$3:$H$200,MATCH(D121,Комплектации!$C$3:$C$200,0),3)</f>
        <v>#N/A</v>
      </c>
      <c r="F121" s="2" t="e">
        <f>INDEX(Комплектации!$B$3:$H$200,MATCH(D121,Комплектации!$C$3:$C$200,0),4)</f>
        <v>#N/A</v>
      </c>
      <c r="G121" s="2">
        <f>SUMIF(Комплектации!$C$3:$C$200,D121,Комплектации!$G$3:$G$200)</f>
        <v>0</v>
      </c>
      <c r="H121" s="2"/>
    </row>
    <row r="122" spans="1:8" hidden="1">
      <c r="A122">
        <f t="shared" si="4"/>
        <v>0</v>
      </c>
      <c r="C122" s="2" t="str">
        <f>IF(A122=0,"",SUM($A$10:A122))</f>
        <v/>
      </c>
      <c r="E122" s="2" t="e">
        <f>INDEX(Комплектации!$B$3:$H$200,MATCH(D122,Комплектации!$C$3:$C$200,0),3)</f>
        <v>#N/A</v>
      </c>
      <c r="F122" s="2" t="e">
        <f>INDEX(Комплектации!$B$3:$H$200,MATCH(D122,Комплектации!$C$3:$C$200,0),4)</f>
        <v>#N/A</v>
      </c>
      <c r="G122" s="2">
        <f>SUMIF(Комплектации!$C$3:$C$200,D122,Комплектации!$G$3:$G$200)</f>
        <v>0</v>
      </c>
      <c r="H122" s="2"/>
    </row>
    <row r="123" spans="1:8" hidden="1">
      <c r="A123">
        <f t="shared" si="4"/>
        <v>0</v>
      </c>
      <c r="C123" s="2" t="str">
        <f>IF(A123=0,"",SUM($A$10:A123))</f>
        <v/>
      </c>
      <c r="E123" s="2" t="e">
        <f>INDEX(Комплектации!$B$3:$H$200,MATCH(D123,Комплектации!$C$3:$C$200,0),3)</f>
        <v>#N/A</v>
      </c>
      <c r="F123" s="2" t="e">
        <f>INDEX(Комплектации!$B$3:$H$200,MATCH(D123,Комплектации!$C$3:$C$200,0),4)</f>
        <v>#N/A</v>
      </c>
      <c r="G123" s="2">
        <f>SUMIF(Комплектации!$C$3:$C$200,D123,Комплектации!$G$3:$G$200)</f>
        <v>0</v>
      </c>
      <c r="H123" s="2"/>
    </row>
    <row r="124" spans="1:8" hidden="1">
      <c r="A124">
        <f t="shared" si="4"/>
        <v>0</v>
      </c>
      <c r="C124" s="2" t="str">
        <f>IF(A124=0,"",SUM($A$10:A124))</f>
        <v/>
      </c>
      <c r="E124" s="2" t="e">
        <f>INDEX(Комплектации!$B$3:$H$200,MATCH(D124,Комплектации!$C$3:$C$200,0),3)</f>
        <v>#N/A</v>
      </c>
      <c r="F124" s="2" t="e">
        <f>INDEX(Комплектации!$B$3:$H$200,MATCH(D124,Комплектации!$C$3:$C$200,0),4)</f>
        <v>#N/A</v>
      </c>
      <c r="G124" s="2">
        <f>SUMIF(Комплектации!$C$3:$C$200,D124,Комплектации!$G$3:$G$200)</f>
        <v>0</v>
      </c>
      <c r="H124" s="2"/>
    </row>
    <row r="125" spans="1:8" hidden="1">
      <c r="A125">
        <f t="shared" si="4"/>
        <v>0</v>
      </c>
      <c r="C125" s="2" t="str">
        <f>IF(A125=0,"",SUM($A$10:A125))</f>
        <v/>
      </c>
      <c r="E125" s="2" t="e">
        <f>INDEX(Комплектации!$B$3:$H$200,MATCH(D125,Комплектации!$C$3:$C$200,0),3)</f>
        <v>#N/A</v>
      </c>
      <c r="F125" s="2" t="e">
        <f>INDEX(Комплектации!$B$3:$H$200,MATCH(D125,Комплектации!$C$3:$C$200,0),4)</f>
        <v>#N/A</v>
      </c>
      <c r="G125" s="2">
        <f>SUMIF(Комплектации!$C$3:$C$200,D125,Комплектации!$G$3:$G$200)</f>
        <v>0</v>
      </c>
      <c r="H125" s="2"/>
    </row>
    <row r="126" spans="1:8" hidden="1">
      <c r="A126">
        <f t="shared" si="4"/>
        <v>0</v>
      </c>
      <c r="C126" s="2" t="str">
        <f>IF(A126=0,"",SUM($A$10:A126))</f>
        <v/>
      </c>
      <c r="E126" s="2" t="e">
        <f>INDEX(Комплектации!$B$3:$H$200,MATCH(D126,Комплектации!$C$3:$C$200,0),3)</f>
        <v>#N/A</v>
      </c>
      <c r="F126" s="2" t="e">
        <f>INDEX(Комплектации!$B$3:$H$200,MATCH(D126,Комплектации!$C$3:$C$200,0),4)</f>
        <v>#N/A</v>
      </c>
      <c r="G126" s="2">
        <f>SUMIF(Комплектации!$C$3:$C$200,D126,Комплектации!$G$3:$G$200)</f>
        <v>0</v>
      </c>
      <c r="H126" s="2"/>
    </row>
    <row r="127" spans="1:8" hidden="1">
      <c r="A127">
        <f t="shared" si="4"/>
        <v>0</v>
      </c>
      <c r="C127" s="2" t="str">
        <f>IF(A127=0,"",SUM($A$10:A127))</f>
        <v/>
      </c>
      <c r="E127" s="2" t="e">
        <f>INDEX(Комплектации!$B$3:$H$200,MATCH(D127,Комплектации!$C$3:$C$200,0),3)</f>
        <v>#N/A</v>
      </c>
      <c r="F127" s="2" t="e">
        <f>INDEX(Комплектации!$B$3:$H$200,MATCH(D127,Комплектации!$C$3:$C$200,0),4)</f>
        <v>#N/A</v>
      </c>
      <c r="G127" s="2">
        <f>SUMIF(Комплектации!$C$3:$C$200,D127,Комплектации!$G$3:$G$200)</f>
        <v>0</v>
      </c>
      <c r="H127" s="2"/>
    </row>
    <row r="128" spans="1:8" hidden="1">
      <c r="A128">
        <f t="shared" si="4"/>
        <v>0</v>
      </c>
      <c r="C128" s="2" t="str">
        <f>IF(A128=0,"",SUM($A$10:A128))</f>
        <v/>
      </c>
      <c r="E128" s="2" t="e">
        <f>INDEX(Комплектации!$B$3:$H$200,MATCH(D128,Комплектации!$C$3:$C$200,0),3)</f>
        <v>#N/A</v>
      </c>
      <c r="F128" s="2" t="e">
        <f>INDEX(Комплектации!$B$3:$H$200,MATCH(D128,Комплектации!$C$3:$C$200,0),4)</f>
        <v>#N/A</v>
      </c>
      <c r="G128" s="2">
        <f>SUMIF(Комплектации!$C$3:$C$200,D128,Комплектации!$G$3:$G$200)</f>
        <v>0</v>
      </c>
      <c r="H128" s="2"/>
    </row>
    <row r="129" spans="1:8" hidden="1">
      <c r="A129">
        <f t="shared" si="4"/>
        <v>0</v>
      </c>
      <c r="C129" s="2" t="str">
        <f>IF(A129=0,"",SUM($A$10:A129))</f>
        <v/>
      </c>
      <c r="E129" s="2" t="e">
        <f>INDEX(Комплектации!$B$3:$H$200,MATCH(D129,Комплектации!$C$3:$C$200,0),3)</f>
        <v>#N/A</v>
      </c>
      <c r="F129" s="2" t="e">
        <f>INDEX(Комплектации!$B$3:$H$200,MATCH(D129,Комплектации!$C$3:$C$200,0),4)</f>
        <v>#N/A</v>
      </c>
      <c r="G129" s="2">
        <f>SUMIF(Комплектации!$C$3:$C$200,D129,Комплектации!$G$3:$G$200)</f>
        <v>0</v>
      </c>
      <c r="H129" s="2"/>
    </row>
    <row r="130" spans="1:8" hidden="1">
      <c r="A130">
        <f t="shared" si="4"/>
        <v>0</v>
      </c>
      <c r="C130" s="2" t="str">
        <f>IF(A130=0,"",SUM($A$10:A130))</f>
        <v/>
      </c>
      <c r="E130" s="2" t="e">
        <f>INDEX(Комплектации!$B$3:$H$200,MATCH(D130,Комплектации!$C$3:$C$200,0),3)</f>
        <v>#N/A</v>
      </c>
      <c r="F130" s="2" t="e">
        <f>INDEX(Комплектации!$B$3:$H$200,MATCH(D130,Комплектации!$C$3:$C$200,0),4)</f>
        <v>#N/A</v>
      </c>
      <c r="G130" s="2">
        <f>SUMIF(Комплектации!$C$3:$C$200,D130,Комплектации!$G$3:$G$200)</f>
        <v>0</v>
      </c>
      <c r="H130" s="2"/>
    </row>
    <row r="131" spans="1:8" hidden="1">
      <c r="A131">
        <f t="shared" si="4"/>
        <v>0</v>
      </c>
      <c r="C131" s="2" t="str">
        <f>IF(A131=0,"",SUM($A$10:A131))</f>
        <v/>
      </c>
      <c r="E131" s="2" t="e">
        <f>INDEX(Комплектации!$B$3:$H$200,MATCH(D131,Комплектации!$C$3:$C$200,0),3)</f>
        <v>#N/A</v>
      </c>
      <c r="F131" s="2" t="e">
        <f>INDEX(Комплектации!$B$3:$H$200,MATCH(D131,Комплектации!$C$3:$C$200,0),4)</f>
        <v>#N/A</v>
      </c>
      <c r="G131" s="2">
        <f>SUMIF(Комплектации!$C$3:$C$200,D131,Комплектации!$G$3:$G$200)</f>
        <v>0</v>
      </c>
      <c r="H131" s="2"/>
    </row>
    <row r="132" spans="1:8" hidden="1">
      <c r="A132">
        <f t="shared" si="4"/>
        <v>0</v>
      </c>
      <c r="C132" s="2" t="str">
        <f>IF(A132=0,"",SUM($A$10:A132))</f>
        <v/>
      </c>
      <c r="E132" s="2" t="e">
        <f>INDEX(Комплектации!$B$3:$H$200,MATCH(D132,Комплектации!$C$3:$C$200,0),3)</f>
        <v>#N/A</v>
      </c>
      <c r="F132" s="2" t="e">
        <f>INDEX(Комплектации!$B$3:$H$200,MATCH(D132,Комплектации!$C$3:$C$200,0),4)</f>
        <v>#N/A</v>
      </c>
      <c r="G132" s="2">
        <f>SUMIF(Комплектации!$C$3:$C$200,D132,Комплектации!$G$3:$G$200)</f>
        <v>0</v>
      </c>
      <c r="H132" s="2"/>
    </row>
    <row r="133" spans="1:8" hidden="1">
      <c r="A133">
        <f t="shared" si="4"/>
        <v>0</v>
      </c>
      <c r="C133" s="2" t="str">
        <f>IF(A133=0,"",SUM($A$10:A133))</f>
        <v/>
      </c>
      <c r="E133" s="2" t="e">
        <f>INDEX(Комплектации!$B$3:$H$200,MATCH(D133,Комплектации!$C$3:$C$200,0),3)</f>
        <v>#N/A</v>
      </c>
      <c r="F133" s="2" t="e">
        <f>INDEX(Комплектации!$B$3:$H$200,MATCH(D133,Комплектации!$C$3:$C$200,0),4)</f>
        <v>#N/A</v>
      </c>
      <c r="G133" s="2">
        <f>SUMIF(Комплектации!$C$3:$C$200,D133,Комплектации!$G$3:$G$200)</f>
        <v>0</v>
      </c>
      <c r="H133" s="2"/>
    </row>
    <row r="134" spans="1:8" hidden="1">
      <c r="A134">
        <f t="shared" si="4"/>
        <v>0</v>
      </c>
      <c r="C134" s="2" t="str">
        <f>IF(A134=0,"",SUM($A$10:A134))</f>
        <v/>
      </c>
      <c r="E134" s="2" t="e">
        <f>INDEX(Комплектации!$B$3:$H$200,MATCH(D134,Комплектации!$C$3:$C$200,0),3)</f>
        <v>#N/A</v>
      </c>
      <c r="F134" s="2" t="e">
        <f>INDEX(Комплектации!$B$3:$H$200,MATCH(D134,Комплектации!$C$3:$C$200,0),4)</f>
        <v>#N/A</v>
      </c>
      <c r="G134" s="2">
        <f>SUMIF(Комплектации!$C$3:$C$200,D134,Комплектации!$G$3:$G$200)</f>
        <v>0</v>
      </c>
      <c r="H134" s="2"/>
    </row>
    <row r="135" spans="1:8" hidden="1">
      <c r="A135">
        <f t="shared" si="4"/>
        <v>0</v>
      </c>
      <c r="C135" s="2" t="str">
        <f>IF(A135=0,"",SUM($A$10:A135))</f>
        <v/>
      </c>
      <c r="E135" s="2" t="e">
        <f>INDEX(Комплектации!$B$3:$H$200,MATCH(D135,Комплектации!$C$3:$C$200,0),3)</f>
        <v>#N/A</v>
      </c>
      <c r="F135" s="2" t="e">
        <f>INDEX(Комплектации!$B$3:$H$200,MATCH(D135,Комплектации!$C$3:$C$200,0),4)</f>
        <v>#N/A</v>
      </c>
      <c r="G135" s="2">
        <f>SUMIF(Комплектации!$C$3:$C$200,D135,Комплектации!$G$3:$G$200)</f>
        <v>0</v>
      </c>
      <c r="H135" s="2"/>
    </row>
    <row r="136" spans="1:8" hidden="1">
      <c r="A136">
        <f t="shared" si="4"/>
        <v>0</v>
      </c>
      <c r="C136" s="2" t="str">
        <f>IF(A136=0,"",SUM($A$10:A136))</f>
        <v/>
      </c>
      <c r="E136" s="2" t="e">
        <f>INDEX(Комплектации!$B$3:$H$200,MATCH(D136,Комплектации!$C$3:$C$200,0),3)</f>
        <v>#N/A</v>
      </c>
      <c r="F136" s="2" t="e">
        <f>INDEX(Комплектации!$B$3:$H$200,MATCH(D136,Комплектации!$C$3:$C$200,0),4)</f>
        <v>#N/A</v>
      </c>
      <c r="G136" s="2">
        <f>SUMIF(Комплектации!$C$3:$C$200,D136,Комплектации!$G$3:$G$200)</f>
        <v>0</v>
      </c>
      <c r="H136" s="2"/>
    </row>
    <row r="137" spans="1:8" hidden="1">
      <c r="A137">
        <f t="shared" si="4"/>
        <v>0</v>
      </c>
      <c r="C137" s="2" t="str">
        <f>IF(A137=0,"",SUM($A$10:A137))</f>
        <v/>
      </c>
      <c r="E137" s="2" t="e">
        <f>INDEX(Комплектации!$B$3:$H$200,MATCH(D137,Комплектации!$C$3:$C$200,0),3)</f>
        <v>#N/A</v>
      </c>
      <c r="F137" s="2" t="e">
        <f>INDEX(Комплектации!$B$3:$H$200,MATCH(D137,Комплектации!$C$3:$C$200,0),4)</f>
        <v>#N/A</v>
      </c>
      <c r="G137" s="2">
        <f>SUMIF(Комплектации!$C$3:$C$200,D137,Комплектации!$G$3:$G$200)</f>
        <v>0</v>
      </c>
      <c r="H137" s="2"/>
    </row>
    <row r="138" spans="1:8" hidden="1">
      <c r="A138">
        <f t="shared" ref="A138:A169" si="5">IF(G138&gt;0,1,0)</f>
        <v>0</v>
      </c>
      <c r="C138" s="2" t="str">
        <f>IF(A138=0,"",SUM($A$10:A138))</f>
        <v/>
      </c>
      <c r="E138" s="2" t="e">
        <f>INDEX(Комплектации!$B$3:$H$200,MATCH(D138,Комплектации!$C$3:$C$200,0),3)</f>
        <v>#N/A</v>
      </c>
      <c r="F138" s="2" t="e">
        <f>INDEX(Комплектации!$B$3:$H$200,MATCH(D138,Комплектации!$C$3:$C$200,0),4)</f>
        <v>#N/A</v>
      </c>
      <c r="G138" s="2">
        <f>SUMIF(Комплектации!$C$3:$C$200,D138,Комплектации!$G$3:$G$200)</f>
        <v>0</v>
      </c>
      <c r="H138" s="2"/>
    </row>
    <row r="139" spans="1:8" hidden="1">
      <c r="A139">
        <f t="shared" si="5"/>
        <v>0</v>
      </c>
      <c r="C139" s="2" t="str">
        <f>IF(A139=0,"",SUM($A$10:A139))</f>
        <v/>
      </c>
      <c r="E139" s="2" t="e">
        <f>INDEX(Комплектации!$B$3:$H$200,MATCH(D139,Комплектации!$C$3:$C$200,0),3)</f>
        <v>#N/A</v>
      </c>
      <c r="F139" s="2" t="e">
        <f>INDEX(Комплектации!$B$3:$H$200,MATCH(D139,Комплектации!$C$3:$C$200,0),4)</f>
        <v>#N/A</v>
      </c>
      <c r="G139" s="2">
        <f>SUMIF(Комплектации!$C$3:$C$200,D139,Комплектации!$G$3:$G$200)</f>
        <v>0</v>
      </c>
      <c r="H139" s="2"/>
    </row>
    <row r="140" spans="1:8" hidden="1">
      <c r="A140">
        <f t="shared" si="5"/>
        <v>0</v>
      </c>
      <c r="C140" s="2" t="str">
        <f>IF(A140=0,"",SUM($A$10:A140))</f>
        <v/>
      </c>
      <c r="E140" s="2" t="e">
        <f>INDEX(Комплектации!$B$3:$H$200,MATCH(D140,Комплектации!$C$3:$C$200,0),3)</f>
        <v>#N/A</v>
      </c>
      <c r="F140" s="2" t="e">
        <f>INDEX(Комплектации!$B$3:$H$200,MATCH(D140,Комплектации!$C$3:$C$200,0),4)</f>
        <v>#N/A</v>
      </c>
      <c r="G140" s="2">
        <f>SUMIF(Комплектации!$C$3:$C$200,D140,Комплектации!$G$3:$G$200)</f>
        <v>0</v>
      </c>
      <c r="H140" s="2"/>
    </row>
    <row r="141" spans="1:8" hidden="1">
      <c r="A141">
        <f t="shared" si="5"/>
        <v>0</v>
      </c>
      <c r="C141" s="2" t="str">
        <f>IF(A141=0,"",SUM($A$10:A141))</f>
        <v/>
      </c>
      <c r="E141" s="2" t="e">
        <f>INDEX(Комплектации!$B$3:$H$200,MATCH(D141,Комплектации!$C$3:$C$200,0),3)</f>
        <v>#N/A</v>
      </c>
      <c r="F141" s="2" t="e">
        <f>INDEX(Комплектации!$B$3:$H$200,MATCH(D141,Комплектации!$C$3:$C$200,0),4)</f>
        <v>#N/A</v>
      </c>
      <c r="G141" s="2">
        <f>SUMIF(Комплектации!$C$3:$C$200,D141,Комплектации!$G$3:$G$200)</f>
        <v>0</v>
      </c>
      <c r="H141" s="2"/>
    </row>
    <row r="142" spans="1:8" hidden="1">
      <c r="A142">
        <f t="shared" si="5"/>
        <v>0</v>
      </c>
      <c r="C142" s="2" t="str">
        <f>IF(A142=0,"",SUM($A$10:A142))</f>
        <v/>
      </c>
      <c r="E142" s="2" t="e">
        <f>INDEX(Комплектации!$B$3:$H$200,MATCH(D142,Комплектации!$C$3:$C$200,0),3)</f>
        <v>#N/A</v>
      </c>
      <c r="F142" s="2" t="e">
        <f>INDEX(Комплектации!$B$3:$H$200,MATCH(D142,Комплектации!$C$3:$C$200,0),4)</f>
        <v>#N/A</v>
      </c>
      <c r="G142" s="2">
        <f>SUMIF(Комплектации!$C$3:$C$200,D142,Комплектации!$G$3:$G$200)</f>
        <v>0</v>
      </c>
      <c r="H142" s="2"/>
    </row>
    <row r="143" spans="1:8" hidden="1">
      <c r="A143">
        <f t="shared" si="5"/>
        <v>0</v>
      </c>
      <c r="C143" s="2" t="str">
        <f>IF(A143=0,"",SUM($A$10:A143))</f>
        <v/>
      </c>
      <c r="E143" s="2" t="e">
        <f>INDEX(Комплектации!$B$3:$H$200,MATCH(D143,Комплектации!$C$3:$C$200,0),3)</f>
        <v>#N/A</v>
      </c>
      <c r="F143" s="2" t="e">
        <f>INDEX(Комплектации!$B$3:$H$200,MATCH(D143,Комплектации!$C$3:$C$200,0),4)</f>
        <v>#N/A</v>
      </c>
      <c r="G143" s="2">
        <f>SUMIF(Комплектации!$C$3:$C$200,D143,Комплектации!$G$3:$G$200)</f>
        <v>0</v>
      </c>
      <c r="H143" s="2"/>
    </row>
    <row r="144" spans="1:8" hidden="1">
      <c r="A144">
        <f t="shared" si="5"/>
        <v>0</v>
      </c>
      <c r="C144" s="2" t="str">
        <f>IF(A144=0,"",SUM($A$10:A144))</f>
        <v/>
      </c>
      <c r="E144" s="2" t="e">
        <f>INDEX(Комплектации!$B$3:$H$200,MATCH(D144,Комплектации!$C$3:$C$200,0),3)</f>
        <v>#N/A</v>
      </c>
      <c r="F144" s="2" t="e">
        <f>INDEX(Комплектации!$B$3:$H$200,MATCH(D144,Комплектации!$C$3:$C$200,0),4)</f>
        <v>#N/A</v>
      </c>
      <c r="G144" s="2">
        <f>SUMIF(Комплектации!$C$3:$C$200,D144,Комплектации!$G$3:$G$200)</f>
        <v>0</v>
      </c>
      <c r="H144" s="2"/>
    </row>
    <row r="145" spans="1:8" hidden="1">
      <c r="A145">
        <f t="shared" si="5"/>
        <v>0</v>
      </c>
      <c r="C145" s="2" t="str">
        <f>IF(A145=0,"",SUM($A$10:A145))</f>
        <v/>
      </c>
      <c r="E145" s="2" t="e">
        <f>INDEX(Комплектации!$B$3:$H$200,MATCH(D145,Комплектации!$C$3:$C$200,0),3)</f>
        <v>#N/A</v>
      </c>
      <c r="F145" s="2" t="e">
        <f>INDEX(Комплектации!$B$3:$H$200,MATCH(D145,Комплектации!$C$3:$C$200,0),4)</f>
        <v>#N/A</v>
      </c>
      <c r="G145" s="2">
        <f>SUMIF(Комплектации!$C$3:$C$200,D145,Комплектации!$G$3:$G$200)</f>
        <v>0</v>
      </c>
      <c r="H145" s="2"/>
    </row>
    <row r="146" spans="1:8" hidden="1">
      <c r="A146">
        <f t="shared" si="5"/>
        <v>0</v>
      </c>
      <c r="C146" s="2" t="str">
        <f>IF(A146=0,"",SUM($A$10:A146))</f>
        <v/>
      </c>
      <c r="E146" s="2" t="e">
        <f>INDEX(Комплектации!$B$3:$H$200,MATCH(D146,Комплектации!$C$3:$C$200,0),3)</f>
        <v>#N/A</v>
      </c>
      <c r="F146" s="2" t="e">
        <f>INDEX(Комплектации!$B$3:$H$200,MATCH(D146,Комплектации!$C$3:$C$200,0),4)</f>
        <v>#N/A</v>
      </c>
      <c r="G146" s="2">
        <f>SUMIF(Комплектации!$C$3:$C$200,D146,Комплектации!$G$3:$G$200)</f>
        <v>0</v>
      </c>
      <c r="H146" s="2"/>
    </row>
    <row r="147" spans="1:8" hidden="1">
      <c r="A147">
        <f t="shared" si="5"/>
        <v>0</v>
      </c>
      <c r="C147" s="2" t="str">
        <f>IF(A147=0,"",SUM($A$10:A147))</f>
        <v/>
      </c>
      <c r="E147" s="2" t="e">
        <f>INDEX(Комплектации!$B$3:$H$200,MATCH(D147,Комплектации!$C$3:$C$200,0),3)</f>
        <v>#N/A</v>
      </c>
      <c r="F147" s="2" t="e">
        <f>INDEX(Комплектации!$B$3:$H$200,MATCH(D147,Комплектации!$C$3:$C$200,0),4)</f>
        <v>#N/A</v>
      </c>
      <c r="G147" s="2">
        <f>SUMIF(Комплектации!$C$3:$C$200,D147,Комплектации!$G$3:$G$200)</f>
        <v>0</v>
      </c>
      <c r="H147" s="2"/>
    </row>
    <row r="148" spans="1:8" hidden="1">
      <c r="A148">
        <f t="shared" si="5"/>
        <v>0</v>
      </c>
      <c r="C148" s="2" t="str">
        <f>IF(A148=0,"",SUM($A$10:A148))</f>
        <v/>
      </c>
      <c r="E148" s="2" t="e">
        <f>INDEX(Комплектации!$B$3:$H$200,MATCH(D148,Комплектации!$C$3:$C$200,0),3)</f>
        <v>#N/A</v>
      </c>
      <c r="F148" s="2" t="e">
        <f>INDEX(Комплектации!$B$3:$H$200,MATCH(D148,Комплектации!$C$3:$C$200,0),4)</f>
        <v>#N/A</v>
      </c>
      <c r="G148" s="2">
        <f>SUMIF(Комплектации!$C$3:$C$200,D148,Комплектации!$G$3:$G$200)</f>
        <v>0</v>
      </c>
      <c r="H148" s="2"/>
    </row>
    <row r="149" spans="1:8" hidden="1">
      <c r="A149">
        <f t="shared" si="5"/>
        <v>0</v>
      </c>
      <c r="C149" s="2" t="str">
        <f>IF(A149=0,"",SUM($A$10:A149))</f>
        <v/>
      </c>
      <c r="E149" s="2" t="e">
        <f>INDEX(Комплектации!$B$3:$H$200,MATCH(D149,Комплектации!$C$3:$C$200,0),3)</f>
        <v>#N/A</v>
      </c>
      <c r="F149" s="2" t="e">
        <f>INDEX(Комплектации!$B$3:$H$200,MATCH(D149,Комплектации!$C$3:$C$200,0),4)</f>
        <v>#N/A</v>
      </c>
      <c r="G149" s="2">
        <f>SUMIF(Комплектации!$C$3:$C$200,D149,Комплектации!$G$3:$G$200)</f>
        <v>0</v>
      </c>
      <c r="H149" s="2"/>
    </row>
    <row r="150" spans="1:8" hidden="1">
      <c r="A150">
        <f t="shared" si="5"/>
        <v>0</v>
      </c>
      <c r="C150" s="2" t="str">
        <f>IF(A150=0,"",SUM($A$10:A150))</f>
        <v/>
      </c>
      <c r="E150" s="2" t="e">
        <f>INDEX(Комплектации!$B$3:$H$200,MATCH(D150,Комплектации!$C$3:$C$200,0),3)</f>
        <v>#N/A</v>
      </c>
      <c r="F150" s="2" t="e">
        <f>INDEX(Комплектации!$B$3:$H$200,MATCH(D150,Комплектации!$C$3:$C$200,0),4)</f>
        <v>#N/A</v>
      </c>
      <c r="G150" s="2">
        <f>SUMIF(Комплектации!$C$3:$C$200,D150,Комплектации!$G$3:$G$200)</f>
        <v>0</v>
      </c>
      <c r="H150" s="2"/>
    </row>
    <row r="151" spans="1:8" hidden="1">
      <c r="A151">
        <f t="shared" si="5"/>
        <v>0</v>
      </c>
      <c r="C151" s="2" t="str">
        <f>IF(A151=0,"",SUM($A$10:A151))</f>
        <v/>
      </c>
      <c r="E151" s="2" t="e">
        <f>INDEX(Комплектации!$B$3:$H$200,MATCH(D151,Комплектации!$C$3:$C$200,0),3)</f>
        <v>#N/A</v>
      </c>
      <c r="F151" s="2" t="e">
        <f>INDEX(Комплектации!$B$3:$H$200,MATCH(D151,Комплектации!$C$3:$C$200,0),4)</f>
        <v>#N/A</v>
      </c>
      <c r="G151" s="2">
        <f>SUMIF(Комплектации!$C$3:$C$200,D151,Комплектации!$G$3:$G$200)</f>
        <v>0</v>
      </c>
      <c r="H151" s="2"/>
    </row>
    <row r="152" spans="1:8" hidden="1">
      <c r="A152">
        <f t="shared" si="5"/>
        <v>0</v>
      </c>
      <c r="C152" s="2" t="str">
        <f>IF(A152=0,"",SUM($A$10:A152))</f>
        <v/>
      </c>
      <c r="E152" s="2" t="e">
        <f>INDEX(Комплектации!$B$3:$H$200,MATCH(D152,Комплектации!$C$3:$C$200,0),3)</f>
        <v>#N/A</v>
      </c>
      <c r="F152" s="2" t="e">
        <f>INDEX(Комплектации!$B$3:$H$200,MATCH(D152,Комплектации!$C$3:$C$200,0),4)</f>
        <v>#N/A</v>
      </c>
      <c r="G152" s="2">
        <f>SUMIF(Комплектации!$C$3:$C$200,D152,Комплектации!$G$3:$G$200)</f>
        <v>0</v>
      </c>
      <c r="H152" s="2"/>
    </row>
    <row r="153" spans="1:8" hidden="1">
      <c r="A153">
        <f t="shared" si="5"/>
        <v>0</v>
      </c>
      <c r="C153" s="2" t="str">
        <f>IF(A153=0,"",SUM($A$10:A153))</f>
        <v/>
      </c>
      <c r="E153" s="2" t="e">
        <f>INDEX(Комплектации!$B$3:$H$200,MATCH(D153,Комплектации!$C$3:$C$200,0),3)</f>
        <v>#N/A</v>
      </c>
      <c r="F153" s="2" t="e">
        <f>INDEX(Комплектации!$B$3:$H$200,MATCH(D153,Комплектации!$C$3:$C$200,0),4)</f>
        <v>#N/A</v>
      </c>
      <c r="G153" s="2">
        <f>SUMIF(Комплектации!$C$3:$C$200,D153,Комплектации!$G$3:$G$200)</f>
        <v>0</v>
      </c>
      <c r="H153" s="2"/>
    </row>
    <row r="154" spans="1:8" hidden="1">
      <c r="A154">
        <f t="shared" si="5"/>
        <v>0</v>
      </c>
      <c r="C154" s="2" t="str">
        <f>IF(A154=0,"",SUM($A$10:A154))</f>
        <v/>
      </c>
      <c r="E154" s="2" t="e">
        <f>INDEX(Комплектации!$B$3:$H$200,MATCH(D154,Комплектации!$C$3:$C$200,0),3)</f>
        <v>#N/A</v>
      </c>
      <c r="F154" s="2" t="e">
        <f>INDEX(Комплектации!$B$3:$H$200,MATCH(D154,Комплектации!$C$3:$C$200,0),4)</f>
        <v>#N/A</v>
      </c>
      <c r="G154" s="2">
        <f>SUMIF(Комплектации!$C$3:$C$200,D154,Комплектации!$G$3:$G$200)</f>
        <v>0</v>
      </c>
      <c r="H154" s="2"/>
    </row>
    <row r="155" spans="1:8" hidden="1">
      <c r="A155">
        <f t="shared" si="5"/>
        <v>0</v>
      </c>
      <c r="C155" s="2" t="str">
        <f>IF(A155=0,"",SUM($A$10:A155))</f>
        <v/>
      </c>
      <c r="E155" s="2" t="e">
        <f>INDEX(Комплектации!$B$3:$H$200,MATCH(D155,Комплектации!$C$3:$C$200,0),3)</f>
        <v>#N/A</v>
      </c>
      <c r="F155" s="2" t="e">
        <f>INDEX(Комплектации!$B$3:$H$200,MATCH(D155,Комплектации!$C$3:$C$200,0),4)</f>
        <v>#N/A</v>
      </c>
      <c r="G155" s="2">
        <f>SUMIF(Комплектации!$C$3:$C$200,D155,Комплектации!$G$3:$G$200)</f>
        <v>0</v>
      </c>
      <c r="H155" s="2"/>
    </row>
    <row r="156" spans="1:8" hidden="1">
      <c r="A156">
        <f t="shared" si="5"/>
        <v>0</v>
      </c>
      <c r="C156" s="2" t="str">
        <f>IF(A156=0,"",SUM($A$10:A156))</f>
        <v/>
      </c>
      <c r="E156" s="2" t="e">
        <f>INDEX(Комплектации!$B$3:$H$200,MATCH(D156,Комплектации!$C$3:$C$200,0),3)</f>
        <v>#N/A</v>
      </c>
      <c r="F156" s="2" t="e">
        <f>INDEX(Комплектации!$B$3:$H$200,MATCH(D156,Комплектации!$C$3:$C$200,0),4)</f>
        <v>#N/A</v>
      </c>
      <c r="G156" s="2">
        <f>SUMIF(Комплектации!$C$3:$C$200,D156,Комплектации!$G$3:$G$200)</f>
        <v>0</v>
      </c>
      <c r="H156" s="2"/>
    </row>
    <row r="157" spans="1:8" hidden="1">
      <c r="A157">
        <f t="shared" si="5"/>
        <v>0</v>
      </c>
      <c r="C157" s="2" t="str">
        <f>IF(A157=0,"",SUM($A$10:A157))</f>
        <v/>
      </c>
      <c r="E157" s="2" t="e">
        <f>INDEX(Комплектации!$B$3:$H$200,MATCH(D157,Комплектации!$C$3:$C$200,0),3)</f>
        <v>#N/A</v>
      </c>
      <c r="F157" s="2" t="e">
        <f>INDEX(Комплектации!$B$3:$H$200,MATCH(D157,Комплектации!$C$3:$C$200,0),4)</f>
        <v>#N/A</v>
      </c>
      <c r="G157" s="2">
        <f>SUMIF(Комплектации!$C$3:$C$200,D157,Комплектации!$G$3:$G$200)</f>
        <v>0</v>
      </c>
      <c r="H157" s="2"/>
    </row>
    <row r="158" spans="1:8" hidden="1">
      <c r="A158">
        <f t="shared" si="5"/>
        <v>0</v>
      </c>
      <c r="C158" s="2" t="str">
        <f>IF(A158=0,"",SUM($A$10:A158))</f>
        <v/>
      </c>
      <c r="E158" s="2" t="e">
        <f>INDEX(Комплектации!$B$3:$H$200,MATCH(D158,Комплектации!$C$3:$C$200,0),3)</f>
        <v>#N/A</v>
      </c>
      <c r="F158" s="2" t="e">
        <f>INDEX(Комплектации!$B$3:$H$200,MATCH(D158,Комплектации!$C$3:$C$200,0),4)</f>
        <v>#N/A</v>
      </c>
      <c r="G158" s="2">
        <f>SUMIF(Комплектации!$C$3:$C$200,D158,Комплектации!$G$3:$G$200)</f>
        <v>0</v>
      </c>
      <c r="H158" s="2"/>
    </row>
    <row r="159" spans="1:8" hidden="1">
      <c r="A159">
        <f t="shared" si="5"/>
        <v>0</v>
      </c>
      <c r="C159" s="2" t="str">
        <f>IF(A159=0,"",SUM($A$10:A159))</f>
        <v/>
      </c>
      <c r="E159" s="2" t="e">
        <f>INDEX(Комплектации!$B$3:$H$200,MATCH(D159,Комплектации!$C$3:$C$200,0),3)</f>
        <v>#N/A</v>
      </c>
      <c r="F159" s="2" t="e">
        <f>INDEX(Комплектации!$B$3:$H$200,MATCH(D159,Комплектации!$C$3:$C$200,0),4)</f>
        <v>#N/A</v>
      </c>
      <c r="G159" s="2">
        <f>SUMIF(Комплектации!$C$3:$C$200,D159,Комплектации!$G$3:$G$200)</f>
        <v>0</v>
      </c>
      <c r="H159" s="2"/>
    </row>
    <row r="160" spans="1:8" hidden="1">
      <c r="A160">
        <f t="shared" si="5"/>
        <v>0</v>
      </c>
      <c r="C160" s="2" t="str">
        <f>IF(A160=0,"",SUM($A$10:A160))</f>
        <v/>
      </c>
      <c r="E160" s="2" t="e">
        <f>INDEX(Комплектации!$B$3:$H$200,MATCH(D160,Комплектации!$C$3:$C$200,0),3)</f>
        <v>#N/A</v>
      </c>
      <c r="F160" s="2" t="e">
        <f>INDEX(Комплектации!$B$3:$H$200,MATCH(D160,Комплектации!$C$3:$C$200,0),4)</f>
        <v>#N/A</v>
      </c>
      <c r="G160" s="2">
        <f>SUMIF(Комплектации!$C$3:$C$200,D160,Комплектации!$G$3:$G$200)</f>
        <v>0</v>
      </c>
      <c r="H160" s="2"/>
    </row>
    <row r="161" spans="1:8" hidden="1">
      <c r="A161">
        <f t="shared" si="5"/>
        <v>0</v>
      </c>
      <c r="C161" s="2" t="str">
        <f>IF(A161=0,"",SUM($A$10:A161))</f>
        <v/>
      </c>
      <c r="E161" s="2" t="e">
        <f>INDEX(Комплектации!$B$3:$H$200,MATCH(D161,Комплектации!$C$3:$C$200,0),3)</f>
        <v>#N/A</v>
      </c>
      <c r="F161" s="2" t="e">
        <f>INDEX(Комплектации!$B$3:$H$200,MATCH(D161,Комплектации!$C$3:$C$200,0),4)</f>
        <v>#N/A</v>
      </c>
      <c r="G161" s="2">
        <f>SUMIF(Комплектации!$C$3:$C$200,D161,Комплектации!$G$3:$G$200)</f>
        <v>0</v>
      </c>
      <c r="H161" s="2"/>
    </row>
    <row r="162" spans="1:8" hidden="1">
      <c r="A162">
        <f t="shared" si="5"/>
        <v>0</v>
      </c>
      <c r="C162" s="2" t="str">
        <f>IF(A162=0,"",SUM($A$10:A162))</f>
        <v/>
      </c>
      <c r="E162" s="2" t="e">
        <f>INDEX(Комплектации!$B$3:$H$200,MATCH(D162,Комплектации!$C$3:$C$200,0),3)</f>
        <v>#N/A</v>
      </c>
      <c r="F162" s="2" t="e">
        <f>INDEX(Комплектации!$B$3:$H$200,MATCH(D162,Комплектации!$C$3:$C$200,0),4)</f>
        <v>#N/A</v>
      </c>
      <c r="G162" s="2">
        <f>SUMIF(Комплектации!$C$3:$C$200,D162,Комплектации!$G$3:$G$200)</f>
        <v>0</v>
      </c>
      <c r="H162" s="2"/>
    </row>
    <row r="163" spans="1:8" hidden="1">
      <c r="A163">
        <f t="shared" si="5"/>
        <v>0</v>
      </c>
      <c r="C163" s="2" t="str">
        <f>IF(A163=0,"",SUM($A$10:A163))</f>
        <v/>
      </c>
      <c r="E163" s="2" t="e">
        <f>INDEX(Комплектации!$B$3:$H$200,MATCH(D163,Комплектации!$C$3:$C$200,0),3)</f>
        <v>#N/A</v>
      </c>
      <c r="F163" s="2" t="e">
        <f>INDEX(Комплектации!$B$3:$H$200,MATCH(D163,Комплектации!$C$3:$C$200,0),4)</f>
        <v>#N/A</v>
      </c>
      <c r="G163" s="2">
        <f>SUMIF(Комплектации!$C$3:$C$200,D163,Комплектации!$G$3:$G$200)</f>
        <v>0</v>
      </c>
      <c r="H163" s="2"/>
    </row>
    <row r="164" spans="1:8" hidden="1">
      <c r="A164">
        <f t="shared" si="5"/>
        <v>0</v>
      </c>
      <c r="C164" s="2" t="str">
        <f>IF(A164=0,"",SUM($A$10:A164))</f>
        <v/>
      </c>
      <c r="E164" s="2" t="e">
        <f>INDEX(Комплектации!$B$3:$H$200,MATCH(D164,Комплектации!$C$3:$C$200,0),3)</f>
        <v>#N/A</v>
      </c>
      <c r="F164" s="2" t="e">
        <f>INDEX(Комплектации!$B$3:$H$200,MATCH(D164,Комплектации!$C$3:$C$200,0),4)</f>
        <v>#N/A</v>
      </c>
      <c r="G164" s="2">
        <f>SUMIF(Комплектации!$C$3:$C$200,D164,Комплектации!$G$3:$G$200)</f>
        <v>0</v>
      </c>
      <c r="H164" s="2"/>
    </row>
    <row r="165" spans="1:8" hidden="1">
      <c r="A165">
        <f t="shared" si="5"/>
        <v>0</v>
      </c>
      <c r="C165" s="2" t="str">
        <f>IF(A165=0,"",SUM($A$10:A165))</f>
        <v/>
      </c>
      <c r="E165" s="2" t="e">
        <f>INDEX(Комплектации!$B$3:$H$200,MATCH(D165,Комплектации!$C$3:$C$200,0),3)</f>
        <v>#N/A</v>
      </c>
      <c r="F165" s="2" t="e">
        <f>INDEX(Комплектации!$B$3:$H$200,MATCH(D165,Комплектации!$C$3:$C$200,0),4)</f>
        <v>#N/A</v>
      </c>
      <c r="G165" s="2">
        <f>SUMIF(Комплектации!$C$3:$C$200,D165,Комплектации!$G$3:$G$200)</f>
        <v>0</v>
      </c>
      <c r="H165" s="2"/>
    </row>
    <row r="166" spans="1:8" hidden="1">
      <c r="A166">
        <f t="shared" si="5"/>
        <v>0</v>
      </c>
      <c r="C166" s="2" t="str">
        <f>IF(A166=0,"",SUM($A$10:A166))</f>
        <v/>
      </c>
      <c r="E166" s="2" t="e">
        <f>INDEX(Комплектации!$B$3:$H$200,MATCH(D166,Комплектации!$C$3:$C$200,0),3)</f>
        <v>#N/A</v>
      </c>
      <c r="F166" s="2" t="e">
        <f>INDEX(Комплектации!$B$3:$H$200,MATCH(D166,Комплектации!$C$3:$C$200,0),4)</f>
        <v>#N/A</v>
      </c>
      <c r="G166" s="2">
        <f>SUMIF(Комплектации!$C$3:$C$200,D166,Комплектации!$G$3:$G$200)</f>
        <v>0</v>
      </c>
      <c r="H166" s="2"/>
    </row>
    <row r="167" spans="1:8" hidden="1">
      <c r="A167">
        <f t="shared" si="5"/>
        <v>0</v>
      </c>
      <c r="C167" s="2" t="str">
        <f>IF(A167=0,"",SUM($A$10:A167))</f>
        <v/>
      </c>
      <c r="E167" s="2" t="e">
        <f>INDEX(Комплектации!$B$3:$H$200,MATCH(D167,Комплектации!$C$3:$C$200,0),3)</f>
        <v>#N/A</v>
      </c>
      <c r="F167" s="2" t="e">
        <f>INDEX(Комплектации!$B$3:$H$200,MATCH(D167,Комплектации!$C$3:$C$200,0),4)</f>
        <v>#N/A</v>
      </c>
      <c r="G167" s="2">
        <f>SUMIF(Комплектации!$C$3:$C$200,D167,Комплектации!$G$3:$G$200)</f>
        <v>0</v>
      </c>
      <c r="H167" s="2"/>
    </row>
    <row r="168" spans="1:8" hidden="1">
      <c r="A168">
        <f t="shared" si="5"/>
        <v>0</v>
      </c>
      <c r="C168" s="2" t="str">
        <f>IF(A168=0,"",SUM($A$10:A168))</f>
        <v/>
      </c>
      <c r="E168" s="2" t="e">
        <f>INDEX(Комплектации!$B$3:$H$200,MATCH(D168,Комплектации!$C$3:$C$200,0),3)</f>
        <v>#N/A</v>
      </c>
      <c r="F168" s="2" t="e">
        <f>INDEX(Комплектации!$B$3:$H$200,MATCH(D168,Комплектации!$C$3:$C$200,0),4)</f>
        <v>#N/A</v>
      </c>
      <c r="G168" s="2">
        <f>SUMIF(Комплектации!$C$3:$C$200,D168,Комплектации!$G$3:$G$200)</f>
        <v>0</v>
      </c>
      <c r="H168" s="2"/>
    </row>
    <row r="169" spans="1:8" hidden="1">
      <c r="A169">
        <f t="shared" si="5"/>
        <v>0</v>
      </c>
      <c r="C169" s="2" t="str">
        <f>IF(A169=0,"",SUM($A$10:A169))</f>
        <v/>
      </c>
      <c r="E169" s="2" t="e">
        <f>INDEX(Комплектации!$B$3:$H$200,MATCH(D169,Комплектации!$C$3:$C$200,0),3)</f>
        <v>#N/A</v>
      </c>
      <c r="F169" s="2" t="e">
        <f>INDEX(Комплектации!$B$3:$H$200,MATCH(D169,Комплектации!$C$3:$C$200,0),4)</f>
        <v>#N/A</v>
      </c>
      <c r="G169" s="2">
        <f>SUMIF(Комплектации!$C$3:$C$200,D169,Комплектации!$G$3:$G$200)</f>
        <v>0</v>
      </c>
      <c r="H169" s="2"/>
    </row>
    <row r="170" spans="1:8" hidden="1">
      <c r="A170">
        <f t="shared" ref="A170:A201" si="6">IF(G170&gt;0,1,0)</f>
        <v>0</v>
      </c>
      <c r="C170" s="2" t="str">
        <f>IF(A170=0,"",SUM($A$10:A170))</f>
        <v/>
      </c>
      <c r="E170" s="2" t="e">
        <f>INDEX(Комплектации!$B$3:$H$200,MATCH(D170,Комплектации!$C$3:$C$200,0),3)</f>
        <v>#N/A</v>
      </c>
      <c r="F170" s="2" t="e">
        <f>INDEX(Комплектации!$B$3:$H$200,MATCH(D170,Комплектации!$C$3:$C$200,0),4)</f>
        <v>#N/A</v>
      </c>
      <c r="G170" s="2">
        <f>SUMIF(Комплектации!$C$3:$C$200,D170,Комплектации!$G$3:$G$200)</f>
        <v>0</v>
      </c>
      <c r="H170" s="2"/>
    </row>
    <row r="171" spans="1:8" hidden="1">
      <c r="A171">
        <f t="shared" si="6"/>
        <v>0</v>
      </c>
      <c r="C171" s="2" t="str">
        <f>IF(A171=0,"",SUM($A$10:A171))</f>
        <v/>
      </c>
      <c r="E171" s="2" t="e">
        <f>INDEX(Комплектации!$B$3:$H$200,MATCH(D171,Комплектации!$C$3:$C$200,0),3)</f>
        <v>#N/A</v>
      </c>
      <c r="F171" s="2" t="e">
        <f>INDEX(Комплектации!$B$3:$H$200,MATCH(D171,Комплектации!$C$3:$C$200,0),4)</f>
        <v>#N/A</v>
      </c>
      <c r="G171" s="2">
        <f>SUMIF(Комплектации!$C$3:$C$200,D171,Комплектации!$G$3:$G$200)</f>
        <v>0</v>
      </c>
      <c r="H171" s="2"/>
    </row>
    <row r="172" spans="1:8" hidden="1">
      <c r="A172">
        <f t="shared" si="6"/>
        <v>0</v>
      </c>
      <c r="C172" s="2" t="str">
        <f>IF(A172=0,"",SUM($A$10:A172))</f>
        <v/>
      </c>
      <c r="E172" s="2" t="e">
        <f>INDEX(Комплектации!$B$3:$H$200,MATCH(D172,Комплектации!$C$3:$C$200,0),3)</f>
        <v>#N/A</v>
      </c>
      <c r="F172" s="2" t="e">
        <f>INDEX(Комплектации!$B$3:$H$200,MATCH(D172,Комплектации!$C$3:$C$200,0),4)</f>
        <v>#N/A</v>
      </c>
      <c r="G172" s="2">
        <f>SUMIF(Комплектации!$C$3:$C$200,D172,Комплектации!$G$3:$G$200)</f>
        <v>0</v>
      </c>
      <c r="H172" s="2"/>
    </row>
    <row r="173" spans="1:8" hidden="1">
      <c r="A173">
        <f t="shared" si="6"/>
        <v>0</v>
      </c>
      <c r="C173" s="2" t="str">
        <f>IF(A173=0,"",SUM($A$10:A173))</f>
        <v/>
      </c>
      <c r="E173" s="2" t="e">
        <f>INDEX(Комплектации!$B$3:$H$200,MATCH(D173,Комплектации!$C$3:$C$200,0),3)</f>
        <v>#N/A</v>
      </c>
      <c r="F173" s="2" t="e">
        <f>INDEX(Комплектации!$B$3:$H$200,MATCH(D173,Комплектации!$C$3:$C$200,0),4)</f>
        <v>#N/A</v>
      </c>
      <c r="G173" s="2">
        <f>SUMIF(Комплектации!$C$3:$C$200,D173,Комплектации!$G$3:$G$200)</f>
        <v>0</v>
      </c>
      <c r="H173" s="2"/>
    </row>
    <row r="174" spans="1:8" hidden="1">
      <c r="A174">
        <f t="shared" si="6"/>
        <v>0</v>
      </c>
      <c r="C174" s="2" t="str">
        <f>IF(A174=0,"",SUM($A$10:A174))</f>
        <v/>
      </c>
      <c r="E174" s="2" t="e">
        <f>INDEX(Комплектации!$B$3:$H$200,MATCH(D174,Комплектации!$C$3:$C$200,0),3)</f>
        <v>#N/A</v>
      </c>
      <c r="F174" s="2" t="e">
        <f>INDEX(Комплектации!$B$3:$H$200,MATCH(D174,Комплектации!$C$3:$C$200,0),4)</f>
        <v>#N/A</v>
      </c>
      <c r="G174" s="2">
        <f>SUMIF(Комплектации!$C$3:$C$200,D174,Комплектации!$G$3:$G$200)</f>
        <v>0</v>
      </c>
      <c r="H174" s="2"/>
    </row>
    <row r="175" spans="1:8" hidden="1">
      <c r="A175">
        <f t="shared" si="6"/>
        <v>0</v>
      </c>
      <c r="C175" s="2" t="str">
        <f>IF(A175=0,"",SUM($A$10:A175))</f>
        <v/>
      </c>
      <c r="E175" s="2" t="e">
        <f>INDEX(Комплектации!$B$3:$H$200,MATCH(D175,Комплектации!$C$3:$C$200,0),3)</f>
        <v>#N/A</v>
      </c>
      <c r="F175" s="2" t="e">
        <f>INDEX(Комплектации!$B$3:$H$200,MATCH(D175,Комплектации!$C$3:$C$200,0),4)</f>
        <v>#N/A</v>
      </c>
      <c r="G175" s="2">
        <f>SUMIF(Комплектации!$C$3:$C$200,D175,Комплектации!$G$3:$G$200)</f>
        <v>0</v>
      </c>
      <c r="H175" s="2"/>
    </row>
    <row r="176" spans="1:8" hidden="1">
      <c r="A176">
        <f t="shared" si="6"/>
        <v>0</v>
      </c>
      <c r="C176" s="2" t="str">
        <f>IF(A176=0,"",SUM($A$10:A176))</f>
        <v/>
      </c>
      <c r="E176" s="2" t="e">
        <f>INDEX(Комплектации!$B$3:$H$200,MATCH(D176,Комплектации!$C$3:$C$200,0),3)</f>
        <v>#N/A</v>
      </c>
      <c r="F176" s="2" t="e">
        <f>INDEX(Комплектации!$B$3:$H$200,MATCH(D176,Комплектации!$C$3:$C$200,0),4)</f>
        <v>#N/A</v>
      </c>
      <c r="G176" s="2">
        <f>SUMIF(Комплектации!$C$3:$C$200,D176,Комплектации!$G$3:$G$200)</f>
        <v>0</v>
      </c>
      <c r="H176" s="2"/>
    </row>
    <row r="177" spans="1:8" hidden="1">
      <c r="A177">
        <f t="shared" si="6"/>
        <v>0</v>
      </c>
      <c r="C177" s="2" t="str">
        <f>IF(A177=0,"",SUM($A$10:A177))</f>
        <v/>
      </c>
      <c r="E177" s="2" t="e">
        <f>INDEX(Комплектации!$B$3:$H$200,MATCH(D177,Комплектации!$C$3:$C$200,0),3)</f>
        <v>#N/A</v>
      </c>
      <c r="F177" s="2" t="e">
        <f>INDEX(Комплектации!$B$3:$H$200,MATCH(D177,Комплектации!$C$3:$C$200,0),4)</f>
        <v>#N/A</v>
      </c>
      <c r="G177" s="2">
        <f>SUMIF(Комплектации!$C$3:$C$200,D177,Комплектации!$G$3:$G$200)</f>
        <v>0</v>
      </c>
      <c r="H177" s="2"/>
    </row>
    <row r="178" spans="1:8" hidden="1">
      <c r="A178">
        <f t="shared" si="6"/>
        <v>0</v>
      </c>
      <c r="C178" s="2" t="str">
        <f>IF(A178=0,"",SUM($A$10:A178))</f>
        <v/>
      </c>
      <c r="E178" s="2" t="e">
        <f>INDEX(Комплектации!$B$3:$H$200,MATCH(D178,Комплектации!$C$3:$C$200,0),3)</f>
        <v>#N/A</v>
      </c>
      <c r="F178" s="2" t="e">
        <f>INDEX(Комплектации!$B$3:$H$200,MATCH(D178,Комплектации!$C$3:$C$200,0),4)</f>
        <v>#N/A</v>
      </c>
      <c r="G178" s="2">
        <f>SUMIF(Комплектации!$C$3:$C$200,D178,Комплектации!$G$3:$G$200)</f>
        <v>0</v>
      </c>
      <c r="H178" s="2"/>
    </row>
    <row r="179" spans="1:8" hidden="1">
      <c r="A179">
        <f t="shared" si="6"/>
        <v>0</v>
      </c>
      <c r="C179" s="2" t="str">
        <f>IF(A179=0,"",SUM($A$10:A179))</f>
        <v/>
      </c>
      <c r="E179" s="2" t="e">
        <f>INDEX(Комплектации!$B$3:$H$200,MATCH(D179,Комплектации!$C$3:$C$200,0),3)</f>
        <v>#N/A</v>
      </c>
      <c r="F179" s="2" t="e">
        <f>INDEX(Комплектации!$B$3:$H$200,MATCH(D179,Комплектации!$C$3:$C$200,0),4)</f>
        <v>#N/A</v>
      </c>
      <c r="G179" s="2">
        <f>SUMIF(Комплектации!$C$3:$C$200,D179,Комплектации!$G$3:$G$200)</f>
        <v>0</v>
      </c>
      <c r="H179" s="2"/>
    </row>
    <row r="180" spans="1:8" hidden="1">
      <c r="A180">
        <f t="shared" si="6"/>
        <v>0</v>
      </c>
      <c r="C180" s="2" t="str">
        <f>IF(A180=0,"",SUM($A$10:A180))</f>
        <v/>
      </c>
      <c r="E180" s="2" t="e">
        <f>INDEX(Комплектации!$B$3:$H$200,MATCH(D180,Комплектации!$C$3:$C$200,0),3)</f>
        <v>#N/A</v>
      </c>
      <c r="F180" s="2" t="e">
        <f>INDEX(Комплектации!$B$3:$H$200,MATCH(D180,Комплектации!$C$3:$C$200,0),4)</f>
        <v>#N/A</v>
      </c>
      <c r="G180" s="2">
        <f>SUMIF(Комплектации!$C$3:$C$200,D180,Комплектации!$G$3:$G$200)</f>
        <v>0</v>
      </c>
      <c r="H180" s="2"/>
    </row>
    <row r="181" spans="1:8" hidden="1">
      <c r="A181">
        <f t="shared" si="6"/>
        <v>0</v>
      </c>
      <c r="C181" s="2" t="str">
        <f>IF(A181=0,"",SUM($A$10:A181))</f>
        <v/>
      </c>
      <c r="E181" s="2" t="e">
        <f>INDEX(Комплектации!$B$3:$H$200,MATCH(D181,Комплектации!$C$3:$C$200,0),3)</f>
        <v>#N/A</v>
      </c>
      <c r="F181" s="2" t="e">
        <f>INDEX(Комплектации!$B$3:$H$200,MATCH(D181,Комплектации!$C$3:$C$200,0),4)</f>
        <v>#N/A</v>
      </c>
      <c r="G181" s="2">
        <f>SUMIF(Комплектации!$C$3:$C$200,D181,Комплектации!$G$3:$G$200)</f>
        <v>0</v>
      </c>
      <c r="H181" s="2"/>
    </row>
    <row r="182" spans="1:8" hidden="1">
      <c r="A182">
        <f t="shared" si="6"/>
        <v>0</v>
      </c>
      <c r="C182" s="2" t="str">
        <f>IF(A182=0,"",SUM($A$10:A182))</f>
        <v/>
      </c>
      <c r="E182" s="2" t="e">
        <f>INDEX(Комплектации!$B$3:$H$200,MATCH(D182,Комплектации!$C$3:$C$200,0),3)</f>
        <v>#N/A</v>
      </c>
      <c r="F182" s="2" t="e">
        <f>INDEX(Комплектации!$B$3:$H$200,MATCH(D182,Комплектации!$C$3:$C$200,0),4)</f>
        <v>#N/A</v>
      </c>
      <c r="G182" s="2">
        <f>SUMIF(Комплектации!$C$3:$C$200,D182,Комплектации!$G$3:$G$200)</f>
        <v>0</v>
      </c>
      <c r="H182" s="2"/>
    </row>
    <row r="183" spans="1:8" hidden="1">
      <c r="A183">
        <f t="shared" si="6"/>
        <v>0</v>
      </c>
      <c r="C183" s="2" t="str">
        <f>IF(A183=0,"",SUM($A$10:A183))</f>
        <v/>
      </c>
      <c r="E183" s="2" t="e">
        <f>INDEX(Комплектации!$B$3:$H$200,MATCH(D183,Комплектации!$C$3:$C$200,0),3)</f>
        <v>#N/A</v>
      </c>
      <c r="F183" s="2" t="e">
        <f>INDEX(Комплектации!$B$3:$H$200,MATCH(D183,Комплектации!$C$3:$C$200,0),4)</f>
        <v>#N/A</v>
      </c>
      <c r="G183" s="2">
        <f>SUMIF(Комплектации!$C$3:$C$200,D183,Комплектации!$G$3:$G$200)</f>
        <v>0</v>
      </c>
      <c r="H183" s="2"/>
    </row>
    <row r="184" spans="1:8" hidden="1">
      <c r="A184">
        <f t="shared" si="6"/>
        <v>0</v>
      </c>
      <c r="C184" s="2" t="str">
        <f>IF(A184=0,"",SUM($A$10:A184))</f>
        <v/>
      </c>
      <c r="E184" s="2" t="e">
        <f>INDEX(Комплектации!$B$3:$H$200,MATCH(D184,Комплектации!$C$3:$C$200,0),3)</f>
        <v>#N/A</v>
      </c>
      <c r="F184" s="2" t="e">
        <f>INDEX(Комплектации!$B$3:$H$200,MATCH(D184,Комплектации!$C$3:$C$200,0),4)</f>
        <v>#N/A</v>
      </c>
      <c r="G184" s="2">
        <f>SUMIF(Комплектации!$C$3:$C$200,D184,Комплектации!$G$3:$G$200)</f>
        <v>0</v>
      </c>
      <c r="H184" s="2"/>
    </row>
    <row r="185" spans="1:8" hidden="1">
      <c r="A185">
        <f t="shared" si="6"/>
        <v>0</v>
      </c>
      <c r="C185" s="2" t="str">
        <f>IF(A185=0,"",SUM($A$10:A185))</f>
        <v/>
      </c>
      <c r="E185" s="2" t="e">
        <f>INDEX(Комплектации!$B$3:$H$200,MATCH(D185,Комплектации!$C$3:$C$200,0),3)</f>
        <v>#N/A</v>
      </c>
      <c r="F185" s="2" t="e">
        <f>INDEX(Комплектации!$B$3:$H$200,MATCH(D185,Комплектации!$C$3:$C$200,0),4)</f>
        <v>#N/A</v>
      </c>
      <c r="G185" s="2">
        <f>SUMIF(Комплектации!$C$3:$C$200,D185,Комплектации!$G$3:$G$200)</f>
        <v>0</v>
      </c>
      <c r="H185" s="2"/>
    </row>
    <row r="186" spans="1:8" hidden="1">
      <c r="A186">
        <f t="shared" si="6"/>
        <v>0</v>
      </c>
      <c r="C186" s="2" t="str">
        <f>IF(A186=0,"",SUM($A$10:A186))</f>
        <v/>
      </c>
      <c r="E186" s="2" t="e">
        <f>INDEX(Комплектации!$B$3:$H$200,MATCH(D186,Комплектации!$C$3:$C$200,0),3)</f>
        <v>#N/A</v>
      </c>
      <c r="F186" s="2" t="e">
        <f>INDEX(Комплектации!$B$3:$H$200,MATCH(D186,Комплектации!$C$3:$C$200,0),4)</f>
        <v>#N/A</v>
      </c>
      <c r="G186" s="2">
        <f>SUMIF(Комплектации!$C$3:$C$200,D186,Комплектации!$G$3:$G$200)</f>
        <v>0</v>
      </c>
      <c r="H186" s="2"/>
    </row>
    <row r="187" spans="1:8" hidden="1">
      <c r="A187">
        <f t="shared" si="6"/>
        <v>0</v>
      </c>
      <c r="C187" s="2" t="str">
        <f>IF(A187=0,"",SUM($A$10:A187))</f>
        <v/>
      </c>
      <c r="E187" s="2" t="e">
        <f>INDEX(Комплектации!$B$3:$H$200,MATCH(D187,Комплектации!$C$3:$C$200,0),3)</f>
        <v>#N/A</v>
      </c>
      <c r="F187" s="2" t="e">
        <f>INDEX(Комплектации!$B$3:$H$200,MATCH(D187,Комплектации!$C$3:$C$200,0),4)</f>
        <v>#N/A</v>
      </c>
      <c r="G187" s="2">
        <f>SUMIF(Комплектации!$C$3:$C$200,D187,Комплектации!$G$3:$G$200)</f>
        <v>0</v>
      </c>
      <c r="H187" s="2"/>
    </row>
    <row r="188" spans="1:8" hidden="1">
      <c r="A188">
        <f t="shared" si="6"/>
        <v>0</v>
      </c>
      <c r="C188" s="2" t="str">
        <f>IF(A188=0,"",SUM($A$10:A188))</f>
        <v/>
      </c>
      <c r="E188" s="2" t="e">
        <f>INDEX(Комплектации!$B$3:$H$200,MATCH(D188,Комплектации!$C$3:$C$200,0),3)</f>
        <v>#N/A</v>
      </c>
      <c r="F188" s="2" t="e">
        <f>INDEX(Комплектации!$B$3:$H$200,MATCH(D188,Комплектации!$C$3:$C$200,0),4)</f>
        <v>#N/A</v>
      </c>
      <c r="G188" s="2">
        <f>SUMIF(Комплектации!$C$3:$C$200,D188,Комплектации!$G$3:$G$200)</f>
        <v>0</v>
      </c>
      <c r="H188" s="2"/>
    </row>
    <row r="189" spans="1:8" hidden="1">
      <c r="A189">
        <f t="shared" si="6"/>
        <v>0</v>
      </c>
      <c r="C189" s="2" t="str">
        <f>IF(A189=0,"",SUM($A$10:A189))</f>
        <v/>
      </c>
      <c r="E189" s="2" t="e">
        <f>INDEX(Комплектации!$B$3:$H$200,MATCH(D189,Комплектации!$C$3:$C$200,0),3)</f>
        <v>#N/A</v>
      </c>
      <c r="F189" s="2" t="e">
        <f>INDEX(Комплектации!$B$3:$H$200,MATCH(D189,Комплектации!$C$3:$C$200,0),4)</f>
        <v>#N/A</v>
      </c>
      <c r="G189" s="2">
        <f>SUMIF(Комплектации!$C$3:$C$200,D189,Комплектации!$G$3:$G$200)</f>
        <v>0</v>
      </c>
      <c r="H189" s="2"/>
    </row>
    <row r="190" spans="1:8" hidden="1">
      <c r="A190">
        <f t="shared" si="6"/>
        <v>0</v>
      </c>
      <c r="C190" s="2" t="str">
        <f>IF(A190=0,"",SUM($A$10:A190))</f>
        <v/>
      </c>
      <c r="E190" s="2" t="e">
        <f>INDEX(Комплектации!$B$3:$H$200,MATCH(D190,Комплектации!$C$3:$C$200,0),3)</f>
        <v>#N/A</v>
      </c>
      <c r="F190" s="2" t="e">
        <f>INDEX(Комплектации!$B$3:$H$200,MATCH(D190,Комплектации!$C$3:$C$200,0),4)</f>
        <v>#N/A</v>
      </c>
      <c r="G190" s="2">
        <f>SUMIF(Комплектации!$C$3:$C$200,D190,Комплектации!$G$3:$G$200)</f>
        <v>0</v>
      </c>
      <c r="H190" s="2"/>
    </row>
    <row r="191" spans="1:8" hidden="1">
      <c r="A191">
        <f t="shared" si="6"/>
        <v>0</v>
      </c>
      <c r="C191" s="2" t="str">
        <f>IF(A191=0,"",SUM($A$10:A191))</f>
        <v/>
      </c>
      <c r="E191" s="2" t="e">
        <f>INDEX(Комплектации!$B$3:$H$200,MATCH(D191,Комплектации!$C$3:$C$200,0),3)</f>
        <v>#N/A</v>
      </c>
      <c r="F191" s="2" t="e">
        <f>INDEX(Комплектации!$B$3:$H$200,MATCH(D191,Комплектации!$C$3:$C$200,0),4)</f>
        <v>#N/A</v>
      </c>
      <c r="G191" s="2">
        <f>SUMIF(Комплектации!$C$3:$C$200,D191,Комплектации!$G$3:$G$200)</f>
        <v>0</v>
      </c>
      <c r="H191" s="2"/>
    </row>
    <row r="192" spans="1:8" hidden="1">
      <c r="A192">
        <f t="shared" si="6"/>
        <v>0</v>
      </c>
      <c r="C192" s="2" t="str">
        <f>IF(A192=0,"",SUM($A$10:A192))</f>
        <v/>
      </c>
      <c r="E192" s="2" t="e">
        <f>INDEX(Комплектации!$B$3:$H$200,MATCH(D192,Комплектации!$C$3:$C$200,0),3)</f>
        <v>#N/A</v>
      </c>
      <c r="F192" s="2" t="e">
        <f>INDEX(Комплектации!$B$3:$H$200,MATCH(D192,Комплектации!$C$3:$C$200,0),4)</f>
        <v>#N/A</v>
      </c>
      <c r="G192" s="2">
        <f>SUMIF(Комплектации!$C$3:$C$200,D192,Комплектации!$G$3:$G$200)</f>
        <v>0</v>
      </c>
      <c r="H192" s="2"/>
    </row>
    <row r="193" spans="1:8" hidden="1">
      <c r="A193">
        <f t="shared" si="6"/>
        <v>0</v>
      </c>
      <c r="C193" s="2" t="str">
        <f>IF(A193=0,"",SUM($A$10:A193))</f>
        <v/>
      </c>
      <c r="E193" s="2" t="e">
        <f>INDEX(Комплектации!$B$3:$H$200,MATCH(D193,Комплектации!$C$3:$C$200,0),3)</f>
        <v>#N/A</v>
      </c>
      <c r="F193" s="2" t="e">
        <f>INDEX(Комплектации!$B$3:$H$200,MATCH(D193,Комплектации!$C$3:$C$200,0),4)</f>
        <v>#N/A</v>
      </c>
      <c r="G193" s="2">
        <f>SUMIF(Комплектации!$C$3:$C$200,D193,Комплектации!$G$3:$G$200)</f>
        <v>0</v>
      </c>
      <c r="H193" s="2"/>
    </row>
    <row r="194" spans="1:8" hidden="1">
      <c r="A194">
        <f t="shared" si="6"/>
        <v>0</v>
      </c>
      <c r="C194" s="2" t="str">
        <f>IF(A194=0,"",SUM($A$10:A194))</f>
        <v/>
      </c>
      <c r="E194" s="2" t="e">
        <f>INDEX(Комплектации!$B$3:$H$200,MATCH(D194,Комплектации!$C$3:$C$200,0),3)</f>
        <v>#N/A</v>
      </c>
      <c r="F194" s="2" t="e">
        <f>INDEX(Комплектации!$B$3:$H$200,MATCH(D194,Комплектации!$C$3:$C$200,0),4)</f>
        <v>#N/A</v>
      </c>
      <c r="G194" s="2">
        <f>SUMIF(Комплектации!$C$3:$C$200,D194,Комплектации!$G$3:$G$200)</f>
        <v>0</v>
      </c>
      <c r="H194" s="2"/>
    </row>
    <row r="195" spans="1:8" hidden="1">
      <c r="A195">
        <f t="shared" si="6"/>
        <v>0</v>
      </c>
      <c r="C195" s="2" t="str">
        <f>IF(A195=0,"",SUM($A$10:A195))</f>
        <v/>
      </c>
      <c r="E195" s="2" t="e">
        <f>INDEX(Комплектации!$B$3:$H$200,MATCH(D195,Комплектации!$C$3:$C$200,0),3)</f>
        <v>#N/A</v>
      </c>
      <c r="F195" s="2" t="e">
        <f>INDEX(Комплектации!$B$3:$H$200,MATCH(D195,Комплектации!$C$3:$C$200,0),4)</f>
        <v>#N/A</v>
      </c>
      <c r="G195" s="2">
        <f>SUMIF(Комплектации!$C$3:$C$200,D195,Комплектации!$G$3:$G$200)</f>
        <v>0</v>
      </c>
      <c r="H195" s="2"/>
    </row>
    <row r="196" spans="1:8" hidden="1">
      <c r="A196">
        <f t="shared" si="6"/>
        <v>0</v>
      </c>
      <c r="C196" s="2" t="str">
        <f>IF(A196=0,"",SUM($A$10:A196))</f>
        <v/>
      </c>
      <c r="E196" s="2" t="e">
        <f>INDEX(Комплектации!$B$3:$H$200,MATCH(D196,Комплектации!$C$3:$C$200,0),3)</f>
        <v>#N/A</v>
      </c>
      <c r="F196" s="2" t="e">
        <f>INDEX(Комплектации!$B$3:$H$200,MATCH(D196,Комплектации!$C$3:$C$200,0),4)</f>
        <v>#N/A</v>
      </c>
      <c r="G196" s="2">
        <f>SUMIF(Комплектации!$C$3:$C$200,D196,Комплектации!$G$3:$G$200)</f>
        <v>0</v>
      </c>
      <c r="H196" s="2"/>
    </row>
    <row r="197" spans="1:8" hidden="1">
      <c r="A197">
        <f t="shared" si="6"/>
        <v>0</v>
      </c>
      <c r="C197" s="2" t="str">
        <f>IF(A197=0,"",SUM($A$10:A197))</f>
        <v/>
      </c>
      <c r="E197" s="2" t="e">
        <f>INDEX(Комплектации!$B$3:$H$200,MATCH(D197,Комплектации!$C$3:$C$200,0),3)</f>
        <v>#N/A</v>
      </c>
      <c r="F197" s="2" t="e">
        <f>INDEX(Комплектации!$B$3:$H$200,MATCH(D197,Комплектации!$C$3:$C$200,0),4)</f>
        <v>#N/A</v>
      </c>
      <c r="G197" s="2">
        <f>SUMIF(Комплектации!$C$3:$C$200,D197,Комплектации!$G$3:$G$200)</f>
        <v>0</v>
      </c>
      <c r="H197" s="2"/>
    </row>
    <row r="198" spans="1:8" hidden="1">
      <c r="A198">
        <f t="shared" si="6"/>
        <v>0</v>
      </c>
      <c r="C198" s="2" t="str">
        <f>IF(A198=0,"",SUM($A$10:A198))</f>
        <v/>
      </c>
      <c r="E198" s="2" t="e">
        <f>INDEX(Комплектации!$B$3:$H$200,MATCH(D198,Комплектации!$C$3:$C$200,0),3)</f>
        <v>#N/A</v>
      </c>
      <c r="F198" s="2" t="e">
        <f>INDEX(Комплектации!$B$3:$H$200,MATCH(D198,Комплектации!$C$3:$C$200,0),4)</f>
        <v>#N/A</v>
      </c>
      <c r="G198" s="2">
        <f>SUMIF(Комплектации!$C$3:$C$200,D198,Комплектации!$G$3:$G$200)</f>
        <v>0</v>
      </c>
      <c r="H198" s="2"/>
    </row>
    <row r="199" spans="1:8" hidden="1">
      <c r="A199">
        <f t="shared" si="6"/>
        <v>0</v>
      </c>
      <c r="C199" s="2" t="str">
        <f>IF(A199=0,"",SUM($A$10:A199))</f>
        <v/>
      </c>
      <c r="E199" s="2" t="e">
        <f>INDEX(Комплектации!$B$3:$H$200,MATCH(D199,Комплектации!$C$3:$C$200,0),3)</f>
        <v>#N/A</v>
      </c>
      <c r="F199" s="2" t="e">
        <f>INDEX(Комплектации!$B$3:$H$200,MATCH(D199,Комплектации!$C$3:$C$200,0),4)</f>
        <v>#N/A</v>
      </c>
      <c r="G199" s="2">
        <f>SUMIF(Комплектации!$C$3:$C$200,D199,Комплектации!$G$3:$G$200)</f>
        <v>0</v>
      </c>
      <c r="H199" s="2"/>
    </row>
    <row r="200" spans="1:8" hidden="1">
      <c r="A200">
        <f t="shared" si="6"/>
        <v>0</v>
      </c>
      <c r="C200" s="2" t="str">
        <f>IF(A200=0,"",SUM($A$10:A200))</f>
        <v/>
      </c>
      <c r="E200" s="2" t="e">
        <f>INDEX(Комплектации!$B$3:$H$200,MATCH(D200,Комплектации!$C$3:$C$200,0),3)</f>
        <v>#N/A</v>
      </c>
      <c r="F200" s="2" t="e">
        <f>INDEX(Комплектации!$B$3:$H$200,MATCH(D200,Комплектации!$C$3:$C$200,0),4)</f>
        <v>#N/A</v>
      </c>
      <c r="G200" s="2">
        <f>SUMIF(Комплектации!$C$3:$C$200,D200,Комплектации!$G$3:$G$200)</f>
        <v>0</v>
      </c>
      <c r="H200" s="2"/>
    </row>
    <row r="201" spans="1:8" hidden="1">
      <c r="A201">
        <f t="shared" si="6"/>
        <v>0</v>
      </c>
      <c r="C201" s="2" t="str">
        <f>IF(A201=0,"",SUM($A$10:A201))</f>
        <v/>
      </c>
      <c r="E201" s="2" t="e">
        <f>INDEX(Комплектации!$B$3:$H$200,MATCH(D201,Комплектации!$C$3:$C$200,0),3)</f>
        <v>#N/A</v>
      </c>
      <c r="F201" s="2" t="e">
        <f>INDEX(Комплектации!$B$3:$H$200,MATCH(D201,Комплектации!$C$3:$C$200,0),4)</f>
        <v>#N/A</v>
      </c>
      <c r="G201" s="2">
        <f>SUMIF(Комплектации!$C$3:$C$200,D201,Комплектации!$G$3:$G$200)</f>
        <v>0</v>
      </c>
      <c r="H201" s="2"/>
    </row>
    <row r="202" spans="1:8">
      <c r="A202" s="8">
        <v>1</v>
      </c>
    </row>
    <row r="203" spans="1:8">
      <c r="A203" s="8">
        <v>1</v>
      </c>
    </row>
    <row r="204" spans="1:8" ht="36">
      <c r="A204" s="8">
        <v>1</v>
      </c>
      <c r="C204" s="10" t="s">
        <v>21</v>
      </c>
      <c r="D204" s="25" t="s">
        <v>18</v>
      </c>
      <c r="E204" s="26"/>
      <c r="F204" s="27"/>
      <c r="G204" s="13" t="s">
        <v>20</v>
      </c>
      <c r="H204" s="14" t="s">
        <v>26</v>
      </c>
    </row>
    <row r="205" spans="1:8" ht="42.75" hidden="1" customHeight="1">
      <c r="A205">
        <f t="shared" ref="A205:A252" si="7">IF(G205&gt;0,1,0)</f>
        <v>0</v>
      </c>
      <c r="C205" s="2" t="str">
        <f>IF(A205=0,"",SUM($A$205:A205))</f>
        <v/>
      </c>
      <c r="D205" s="18" t="s">
        <v>1</v>
      </c>
      <c r="E205" s="16"/>
      <c r="F205" s="17"/>
      <c r="G205" s="5">
        <f>SUMIF(Комплектации!$C$203:$C$300,D205,Комплектации!$G$203:$G$300)</f>
        <v>0</v>
      </c>
      <c r="H205" s="7">
        <f>SUMIF(Комплектации!$C$203:$C$300,D205,Комплектации!$H$203:$H$300)</f>
        <v>0</v>
      </c>
    </row>
    <row r="206" spans="1:8" ht="15" customHeight="1">
      <c r="A206">
        <f t="shared" si="7"/>
        <v>1</v>
      </c>
      <c r="C206" s="2">
        <f>IF(A206=0,"",SUM($A$205:A206))</f>
        <v>1</v>
      </c>
      <c r="D206" s="28" t="s">
        <v>4</v>
      </c>
      <c r="E206" s="29"/>
      <c r="F206" s="30"/>
      <c r="G206" s="5">
        <f>SUMIF(Комплектации!$C$203:$C$300,D206,Комплектации!$G$203:$G$300)</f>
        <v>90</v>
      </c>
      <c r="H206" s="7">
        <f>SUMIF(Комплектации!$C$203:$C$300,D206,Комплектации!$H$203:$H$300)</f>
        <v>0</v>
      </c>
    </row>
    <row r="207" spans="1:8" hidden="1">
      <c r="A207">
        <f t="shared" si="7"/>
        <v>0</v>
      </c>
      <c r="C207" s="2" t="str">
        <f>IF(A207=0,"",SUM($A$205:A207))</f>
        <v/>
      </c>
      <c r="D207" s="25" t="s">
        <v>5</v>
      </c>
      <c r="E207" s="26"/>
      <c r="F207" s="27"/>
      <c r="G207" s="5">
        <f>SUMIF(Комплектации!$C$203:$C$300,D207,Комплектации!$G$203:$G$300)</f>
        <v>0</v>
      </c>
      <c r="H207" s="7">
        <f>SUMIF(Комплектации!$C$203:$C$300,D207,Комплектации!$H$203:$H$300)</f>
        <v>0</v>
      </c>
    </row>
    <row r="208" spans="1:8" ht="15" customHeight="1">
      <c r="A208">
        <f t="shared" si="7"/>
        <v>1</v>
      </c>
      <c r="C208" s="2">
        <f>IF(A208=0,"",SUM($A$205:A208))</f>
        <v>2</v>
      </c>
      <c r="D208" s="28" t="s">
        <v>6</v>
      </c>
      <c r="E208" s="29"/>
      <c r="F208" s="30"/>
      <c r="G208" s="5">
        <f>SUMIF(Комплектации!$C$203:$C$300,D208,Комплектации!$G$203:$G$300)</f>
        <v>90</v>
      </c>
      <c r="H208" s="7">
        <f>SUMIF(Комплектации!$C$203:$C$300,D208,Комплектации!$H$203:$H$300)</f>
        <v>0</v>
      </c>
    </row>
    <row r="209" spans="1:8" ht="15" customHeight="1">
      <c r="A209">
        <f t="shared" si="7"/>
        <v>1</v>
      </c>
      <c r="C209" s="2">
        <f>IF(A209=0,"",SUM($A$205:A209))</f>
        <v>3</v>
      </c>
      <c r="D209" s="28" t="s">
        <v>7</v>
      </c>
      <c r="E209" s="29"/>
      <c r="F209" s="30"/>
      <c r="G209" s="5">
        <f>SUMIF(Комплектации!$C$203:$C$300,D209,Комплектации!$G$203:$G$300)</f>
        <v>180</v>
      </c>
      <c r="H209" s="7">
        <f>SUMIF(Комплектации!$C$203:$C$300,D209,Комплектации!$H$203:$H$300)</f>
        <v>0</v>
      </c>
    </row>
    <row r="210" spans="1:8" ht="15" customHeight="1">
      <c r="A210">
        <f t="shared" si="7"/>
        <v>1</v>
      </c>
      <c r="C210" s="2">
        <f>IF(A210=0,"",SUM($A$205:A210))</f>
        <v>4</v>
      </c>
      <c r="D210" s="28" t="s">
        <v>8</v>
      </c>
      <c r="E210" s="29"/>
      <c r="F210" s="30"/>
      <c r="G210" s="5">
        <f>SUMIF(Комплектации!$C$203:$C$300,D210,Комплектации!$G$203:$G$300)</f>
        <v>367</v>
      </c>
      <c r="H210" s="7">
        <f>SUMIF(Комплектации!$C$203:$C$300,D210,Комплектации!$H$203:$H$300)</f>
        <v>367</v>
      </c>
    </row>
    <row r="211" spans="1:8" ht="15" customHeight="1">
      <c r="A211">
        <f t="shared" si="7"/>
        <v>1</v>
      </c>
      <c r="C211" s="2">
        <f>IF(A211=0,"",SUM($A$205:A211))</f>
        <v>5</v>
      </c>
      <c r="D211" s="28" t="s">
        <v>9</v>
      </c>
      <c r="E211" s="29"/>
      <c r="F211" s="30"/>
      <c r="G211" s="5">
        <f>SUMIF(Комплектации!$C$203:$C$300,D211,Комплектации!$G$203:$G$300)</f>
        <v>278</v>
      </c>
      <c r="H211" s="7">
        <f>SUMIF(Комплектации!$C$203:$C$300,D211,Комплектации!$H$203:$H$300)</f>
        <v>185</v>
      </c>
    </row>
    <row r="212" spans="1:8" hidden="1">
      <c r="A212">
        <f t="shared" si="7"/>
        <v>0</v>
      </c>
      <c r="C212" s="2" t="str">
        <f>IF(A212=0,"",SUM($A$205:A212))</f>
        <v/>
      </c>
      <c r="D212" s="25" t="s">
        <v>18</v>
      </c>
      <c r="E212" s="26"/>
      <c r="F212" s="27"/>
      <c r="G212" s="5">
        <f>SUMIF(Комплектации!$C$203:$C$300,D212,Комплектации!$G$203:$G$300)</f>
        <v>0</v>
      </c>
      <c r="H212" s="7">
        <f>SUMIF(Комплектации!$C$203:$C$300,D212,Комплектации!$H$203:$H$300)</f>
        <v>0</v>
      </c>
    </row>
    <row r="213" spans="1:8" hidden="1">
      <c r="A213">
        <f t="shared" si="7"/>
        <v>0</v>
      </c>
      <c r="C213" s="2" t="str">
        <f>IF(A213=0,"",SUM($A$205:A213))</f>
        <v/>
      </c>
      <c r="D213" s="25" t="s">
        <v>10</v>
      </c>
      <c r="E213" s="26"/>
      <c r="F213" s="27"/>
      <c r="G213" s="5">
        <f>SUMIF(Комплектации!$C$203:$C$300,D213,Комплектации!$G$203:$G$300)</f>
        <v>0</v>
      </c>
      <c r="H213" s="7">
        <f>SUMIF(Комплектации!$C$203:$C$300,D213,Комплектации!$H$203:$H$300)</f>
        <v>0</v>
      </c>
    </row>
    <row r="214" spans="1:8">
      <c r="A214">
        <f t="shared" si="7"/>
        <v>1</v>
      </c>
      <c r="C214" s="2">
        <f>IF(A214=0,"",SUM($A$205:A214))</f>
        <v>6</v>
      </c>
      <c r="D214" s="28" t="s">
        <v>25</v>
      </c>
      <c r="E214" s="29"/>
      <c r="F214" s="30"/>
      <c r="G214" s="5">
        <f>SUMIF(Комплектации!$C$203:$C$300,D214,Комплектации!$G$203:$G$300)</f>
        <v>351</v>
      </c>
      <c r="H214" s="7">
        <f>SUMIF(Комплектации!$C$203:$C$300,D214,Комплектации!$H$203:$H$300)</f>
        <v>0</v>
      </c>
    </row>
    <row r="215" spans="1:8" ht="15" customHeight="1">
      <c r="A215">
        <f t="shared" si="7"/>
        <v>1</v>
      </c>
      <c r="C215" s="2">
        <f>IF(A215=0,"",SUM($A$205:A215))</f>
        <v>7</v>
      </c>
      <c r="D215" s="28" t="s">
        <v>11</v>
      </c>
      <c r="E215" s="29"/>
      <c r="F215" s="30"/>
      <c r="G215" s="5">
        <f>SUMIF(Комплектации!$C$203:$C$300,D215,Комплектации!$G$203:$G$300)</f>
        <v>180</v>
      </c>
      <c r="H215" s="7">
        <f>SUMIF(Комплектации!$C$203:$C$300,D215,Комплектации!$H$203:$H$300)</f>
        <v>0</v>
      </c>
    </row>
    <row r="216" spans="1:8" ht="15" customHeight="1">
      <c r="A216">
        <f t="shared" si="7"/>
        <v>1</v>
      </c>
      <c r="C216" s="2">
        <f>IF(A216=0,"",SUM($A$205:A216))</f>
        <v>8</v>
      </c>
      <c r="D216" s="28" t="s">
        <v>12</v>
      </c>
      <c r="E216" s="29"/>
      <c r="F216" s="30"/>
      <c r="G216" s="5">
        <f>SUMIF(Комплектации!$C$203:$C$300,D216,Комплектации!$G$203:$G$300)</f>
        <v>270</v>
      </c>
      <c r="H216" s="7">
        <f>SUMIF(Комплектации!$C$203:$C$300,D216,Комплектации!$H$203:$H$300)</f>
        <v>0</v>
      </c>
    </row>
    <row r="217" spans="1:8" hidden="1">
      <c r="A217">
        <f t="shared" si="7"/>
        <v>0</v>
      </c>
      <c r="C217" s="2" t="str">
        <f>IF(A217=0,"",SUM($A$205:A217))</f>
        <v/>
      </c>
      <c r="D217" s="25" t="s">
        <v>2</v>
      </c>
      <c r="E217" s="26"/>
      <c r="F217" s="27"/>
      <c r="G217" s="5">
        <f>SUMIF(Комплектации!$C$203:$C$300,D217,Комплектации!$G$203:$G$300)</f>
        <v>0</v>
      </c>
      <c r="H217" s="7">
        <f>SUMIF(Комплектации!$C$203:$C$300,D217,Комплектации!$H$203:$H$300)</f>
        <v>0</v>
      </c>
    </row>
    <row r="218" spans="1:8" hidden="1">
      <c r="A218">
        <f t="shared" si="7"/>
        <v>0</v>
      </c>
      <c r="C218" s="2" t="str">
        <f>IF(A218=0,"",SUM($A$205:A218))</f>
        <v/>
      </c>
      <c r="D218" s="25" t="s">
        <v>31</v>
      </c>
      <c r="E218" s="26"/>
      <c r="F218" s="27"/>
      <c r="G218" s="5">
        <f>SUMIF(Комплектации!$C$203:$C$300,D218,Комплектации!$G$203:$G$300)</f>
        <v>0</v>
      </c>
      <c r="H218" s="7">
        <f>SUMIF(Комплектации!$C$203:$C$300,D218,Комплектации!$H$203:$H$300)</f>
        <v>0</v>
      </c>
    </row>
    <row r="219" spans="1:8" hidden="1">
      <c r="A219">
        <f t="shared" si="7"/>
        <v>0</v>
      </c>
      <c r="C219" s="2" t="str">
        <f>IF(A219=0,"",SUM($A$205:A219))</f>
        <v/>
      </c>
      <c r="D219" s="25" t="s">
        <v>32</v>
      </c>
      <c r="E219" s="26"/>
      <c r="F219" s="27"/>
      <c r="G219" s="5">
        <f>SUMIF(Комплектации!$C$203:$C$300,D219,Комплектации!$G$203:$G$300)</f>
        <v>0</v>
      </c>
      <c r="H219" s="7">
        <f>SUMIF(Комплектации!$C$203:$C$300,D219,Комплектации!$H$203:$H$300)</f>
        <v>0</v>
      </c>
    </row>
    <row r="220" spans="1:8" hidden="1">
      <c r="A220">
        <f t="shared" si="7"/>
        <v>0</v>
      </c>
      <c r="C220" s="2" t="str">
        <f>IF(A220=0,"",SUM($A$205:A220))</f>
        <v/>
      </c>
      <c r="D220" s="25" t="s">
        <v>33</v>
      </c>
      <c r="E220" s="26"/>
      <c r="F220" s="27"/>
      <c r="G220" s="5">
        <f>SUMIF(Комплектации!$C$203:$C$300,D220,Комплектации!$G$203:$G$300)</f>
        <v>0</v>
      </c>
      <c r="H220" s="7">
        <f>SUMIF(Комплектации!$C$203:$C$300,D220,Комплектации!$H$203:$H$300)</f>
        <v>0</v>
      </c>
    </row>
    <row r="221" spans="1:8" hidden="1">
      <c r="A221">
        <f t="shared" si="7"/>
        <v>0</v>
      </c>
      <c r="C221" s="2" t="str">
        <f>IF(A221=0,"",SUM($A$205:A221))</f>
        <v/>
      </c>
      <c r="D221" s="25" t="s">
        <v>34</v>
      </c>
      <c r="E221" s="26"/>
      <c r="F221" s="27"/>
      <c r="G221" s="5">
        <f>SUMIF(Комплектации!$C$203:$C$300,D221,Комплектации!$G$203:$G$300)</f>
        <v>0</v>
      </c>
      <c r="H221" s="7">
        <f>SUMIF(Комплектации!$C$203:$C$300,D221,Комплектации!$H$203:$H$300)</f>
        <v>0</v>
      </c>
    </row>
    <row r="222" spans="1:8" hidden="1">
      <c r="A222">
        <f t="shared" si="7"/>
        <v>0</v>
      </c>
      <c r="C222" s="2" t="str">
        <f>IF(A222=0,"",SUM($A$205:A222))</f>
        <v/>
      </c>
      <c r="D222" s="25" t="s">
        <v>35</v>
      </c>
      <c r="E222" s="26"/>
      <c r="F222" s="27"/>
      <c r="G222" s="5">
        <f>SUMIF(Комплектации!$C$203:$C$300,D222,Комплектации!$G$203:$G$300)</f>
        <v>0</v>
      </c>
      <c r="H222" s="7">
        <f>SUMIF(Комплектации!$C$203:$C$300,D222,Комплектации!$H$203:$H$300)</f>
        <v>0</v>
      </c>
    </row>
    <row r="223" spans="1:8" ht="15" customHeight="1">
      <c r="A223">
        <f t="shared" si="7"/>
        <v>1</v>
      </c>
      <c r="C223" s="2">
        <f>IF(A223=0,"",SUM($A$205:A223))</f>
        <v>9</v>
      </c>
      <c r="D223" s="28" t="s">
        <v>36</v>
      </c>
      <c r="E223" s="29"/>
      <c r="F223" s="30"/>
      <c r="G223" s="5">
        <f>SUMIF(Комплектации!$C$203:$C$300,D223,Комплектации!$G$203:$G$300)</f>
        <v>82</v>
      </c>
      <c r="H223" s="7">
        <f>SUMIF(Комплектации!$C$203:$C$300,D223,Комплектации!$H$203:$H$300)</f>
        <v>0</v>
      </c>
    </row>
    <row r="224" spans="1:8" ht="15" customHeight="1">
      <c r="A224">
        <f t="shared" si="7"/>
        <v>1</v>
      </c>
      <c r="C224" s="2">
        <f>IF(A224=0,"",SUM($A$205:A224))</f>
        <v>10</v>
      </c>
      <c r="D224" s="28" t="s">
        <v>37</v>
      </c>
      <c r="E224" s="29"/>
      <c r="F224" s="30"/>
      <c r="G224" s="5">
        <f>SUMIF(Комплектации!$C$203:$C$300,D224,Комплектации!$G$203:$G$300)</f>
        <v>82</v>
      </c>
      <c r="H224" s="7">
        <f>SUMIF(Комплектации!$C$203:$C$300,D224,Комплектации!$H$203:$H$300)</f>
        <v>0</v>
      </c>
    </row>
    <row r="225" spans="1:8" ht="15" customHeight="1">
      <c r="A225">
        <f t="shared" si="7"/>
        <v>1</v>
      </c>
      <c r="C225" s="2">
        <f>IF(A225=0,"",SUM($A$205:A225))</f>
        <v>11</v>
      </c>
      <c r="D225" s="28" t="s">
        <v>38</v>
      </c>
      <c r="E225" s="29"/>
      <c r="F225" s="30"/>
      <c r="G225" s="5">
        <f>SUMIF(Комплектации!$C$203:$C$300,D225,Комплектации!$G$203:$G$300)</f>
        <v>244</v>
      </c>
      <c r="H225" s="7">
        <f>SUMIF(Комплектации!$C$203:$C$300,D225,Комплектации!$H$203:$H$300)</f>
        <v>0</v>
      </c>
    </row>
    <row r="226" spans="1:8" ht="15" customHeight="1">
      <c r="A226">
        <f t="shared" si="7"/>
        <v>1</v>
      </c>
      <c r="C226" s="2">
        <f>IF(A226=0,"",SUM($A$205:A226))</f>
        <v>12</v>
      </c>
      <c r="D226" s="28" t="s">
        <v>39</v>
      </c>
      <c r="E226" s="29"/>
      <c r="F226" s="30"/>
      <c r="G226" s="5">
        <f>SUMIF(Комплектации!$C$203:$C$300,D226,Комплектации!$G$203:$G$300)</f>
        <v>235</v>
      </c>
      <c r="H226" s="7">
        <f>SUMIF(Комплектации!$C$203:$C$300,D226,Комплектации!$H$203:$H$300)</f>
        <v>0</v>
      </c>
    </row>
    <row r="227" spans="1:8" ht="15" customHeight="1">
      <c r="A227">
        <f t="shared" si="7"/>
        <v>1</v>
      </c>
      <c r="C227" s="2">
        <f>IF(A227=0,"",SUM($A$205:A227))</f>
        <v>13</v>
      </c>
      <c r="D227" s="28" t="s">
        <v>40</v>
      </c>
      <c r="E227" s="29"/>
      <c r="F227" s="30"/>
      <c r="G227" s="5">
        <f>SUMIF(Комплектации!$C$203:$C$300,D227,Комплектации!$G$203:$G$300)</f>
        <v>50</v>
      </c>
      <c r="H227" s="7">
        <f>SUMIF(Комплектации!$C$203:$C$300,D227,Комплектации!$H$203:$H$300)</f>
        <v>0</v>
      </c>
    </row>
    <row r="228" spans="1:8" ht="15" hidden="1" customHeight="1">
      <c r="A228">
        <f t="shared" si="7"/>
        <v>0</v>
      </c>
      <c r="C228" s="2" t="str">
        <f>IF(A228=0,"",SUM($A$205:A228))</f>
        <v/>
      </c>
      <c r="D228" s="25" t="s">
        <v>41</v>
      </c>
      <c r="E228" s="26"/>
      <c r="F228" s="27"/>
      <c r="G228" s="5">
        <f>SUMIF(Комплектации!$C$203:$C$300,D228,Комплектации!$G$203:$G$300)</f>
        <v>0</v>
      </c>
      <c r="H228" s="7">
        <f>SUMIF(Комплектации!$C$203:$C$300,D228,Комплектации!$H$203:$H$300)</f>
        <v>0</v>
      </c>
    </row>
    <row r="229" spans="1:8" ht="15" hidden="1" customHeight="1">
      <c r="A229">
        <f t="shared" si="7"/>
        <v>0</v>
      </c>
      <c r="C229" s="2" t="str">
        <f>IF(A229=0,"",SUM($A$205:A229))</f>
        <v/>
      </c>
      <c r="D229" s="25" t="s">
        <v>42</v>
      </c>
      <c r="E229" s="26"/>
      <c r="F229" s="27"/>
      <c r="G229" s="5">
        <f>SUMIF(Комплектации!$C$203:$C$300,D229,Комплектации!$G$203:$G$300)</f>
        <v>0</v>
      </c>
      <c r="H229" s="7">
        <f>SUMIF(Комплектации!$C$203:$C$300,D229,Комплектации!$H$203:$H$300)</f>
        <v>0</v>
      </c>
    </row>
    <row r="230" spans="1:8" ht="15" customHeight="1">
      <c r="A230">
        <f t="shared" si="7"/>
        <v>1</v>
      </c>
      <c r="C230" s="2">
        <f>IF(A230=0,"",SUM($A$205:A230))</f>
        <v>14</v>
      </c>
      <c r="D230" s="28" t="s">
        <v>43</v>
      </c>
      <c r="E230" s="29"/>
      <c r="F230" s="30"/>
      <c r="G230" s="5">
        <f>SUMIF(Комплектации!$C$203:$C$300,D230,Комплектации!$G$203:$G$300)</f>
        <v>528</v>
      </c>
      <c r="H230" s="7">
        <f>SUMIF(Комплектации!$C$203:$C$300,D230,Комплектации!$H$203:$H$300)</f>
        <v>0</v>
      </c>
    </row>
    <row r="231" spans="1:8" ht="15" hidden="1" customHeight="1">
      <c r="A231">
        <f t="shared" si="7"/>
        <v>0</v>
      </c>
      <c r="C231" s="2" t="str">
        <f>IF(A231=0,"",SUM($A$205:A231))</f>
        <v/>
      </c>
      <c r="D231" s="19" t="s">
        <v>44</v>
      </c>
      <c r="G231" s="5">
        <f>SUMIF(Комплектации!$C$203:$C$300,D231,Комплектации!$G$203:$G$300)</f>
        <v>0</v>
      </c>
      <c r="H231" s="7">
        <f>SUMIF(Комплектации!$C$203:$C$300,D231,Комплектации!$H$203:$H$300)</f>
        <v>0</v>
      </c>
    </row>
    <row r="232" spans="1:8" ht="15" hidden="1" customHeight="1">
      <c r="A232">
        <f t="shared" si="7"/>
        <v>0</v>
      </c>
      <c r="C232" s="2" t="str">
        <f>IF(A232=0,"",SUM($A$205:A232))</f>
        <v/>
      </c>
      <c r="D232" s="19" t="s">
        <v>45</v>
      </c>
      <c r="G232" s="5">
        <f>SUMIF(Комплектации!$C$203:$C$300,D232,Комплектации!$G$203:$G$300)</f>
        <v>0</v>
      </c>
      <c r="H232" s="7">
        <f>SUMIF(Комплектации!$C$203:$C$300,D232,Комплектации!$H$203:$H$300)</f>
        <v>0</v>
      </c>
    </row>
    <row r="233" spans="1:8" ht="15" hidden="1" customHeight="1">
      <c r="A233">
        <f t="shared" si="7"/>
        <v>0</v>
      </c>
      <c r="C233" s="2" t="str">
        <f>IF(A233=0,"",SUM($A$205:A233))</f>
        <v/>
      </c>
      <c r="D233" s="19" t="s">
        <v>46</v>
      </c>
      <c r="G233" s="5">
        <f>SUMIF(Комплектации!$C$203:$C$300,D233,Комплектации!$G$203:$G$300)</f>
        <v>0</v>
      </c>
      <c r="H233" s="7">
        <f>SUMIF(Комплектации!$C$203:$C$300,D233,Комплектации!$H$203:$H$300)</f>
        <v>0</v>
      </c>
    </row>
    <row r="234" spans="1:8" ht="15" hidden="1" customHeight="1">
      <c r="A234">
        <f t="shared" si="7"/>
        <v>0</v>
      </c>
      <c r="C234" s="2" t="str">
        <f>IF(A234=0,"",SUM($A$205:A234))</f>
        <v/>
      </c>
      <c r="D234" s="20" t="s">
        <v>3</v>
      </c>
      <c r="G234" s="5">
        <f>SUMIF(Комплектации!$C$203:$C$300,D234,Комплектации!$G$203:$G$300)</f>
        <v>0</v>
      </c>
      <c r="H234" s="7">
        <f>SUMIF(Комплектации!$C$203:$C$300,D234,Комплектации!$H$203:$H$300)</f>
        <v>0</v>
      </c>
    </row>
    <row r="235" spans="1:8" hidden="1">
      <c r="A235">
        <f t="shared" si="7"/>
        <v>0</v>
      </c>
      <c r="C235" s="2" t="str">
        <f>IF(A235=0,"",SUM($A$205:A235))</f>
        <v/>
      </c>
      <c r="G235" s="5">
        <f>SUMIF(Комплектации!$C$203:$C$300,D235,Комплектации!$G$203:$G$300)</f>
        <v>0</v>
      </c>
      <c r="H235" s="7">
        <f>SUMIF(Комплектации!$C$203:$C$300,D235,Комплектации!$H$203:$H$300)</f>
        <v>0</v>
      </c>
    </row>
    <row r="236" spans="1:8" hidden="1">
      <c r="A236">
        <f t="shared" si="7"/>
        <v>0</v>
      </c>
      <c r="C236" s="2" t="str">
        <f>IF(A236=0,"",SUM($A$205:A236))</f>
        <v/>
      </c>
      <c r="G236" s="5">
        <f>SUMIF(Комплектации!$C$203:$C$300,D236,Комплектации!$G$203:$G$300)</f>
        <v>0</v>
      </c>
      <c r="H236" s="7">
        <f>SUMIF(Комплектации!$C$203:$C$300,D236,Комплектации!$H$203:$H$300)</f>
        <v>0</v>
      </c>
    </row>
    <row r="237" spans="1:8" hidden="1">
      <c r="A237">
        <f t="shared" si="7"/>
        <v>0</v>
      </c>
      <c r="C237" s="2" t="str">
        <f>IF(A237=0,"",SUM($A$205:A237))</f>
        <v/>
      </c>
      <c r="G237" s="5">
        <f>SUMIF(Комплектации!$C$203:$C$300,D237,Комплектации!$G$203:$G$300)</f>
        <v>0</v>
      </c>
      <c r="H237" s="7">
        <f>SUMIF(Комплектации!$C$203:$C$300,D237,Комплектации!$H$203:$H$300)</f>
        <v>0</v>
      </c>
    </row>
    <row r="238" spans="1:8" hidden="1">
      <c r="A238">
        <f t="shared" si="7"/>
        <v>0</v>
      </c>
      <c r="C238" s="2" t="str">
        <f>IF(A238=0,"",SUM($A$205:A238))</f>
        <v/>
      </c>
      <c r="G238" s="5">
        <f>SUMIF(Комплектации!$C$203:$C$300,D238,Комплектации!$G$203:$G$300)</f>
        <v>0</v>
      </c>
      <c r="H238" s="7">
        <f>SUMIF(Комплектации!$C$203:$C$300,D238,Комплектации!$H$203:$H$300)</f>
        <v>0</v>
      </c>
    </row>
    <row r="239" spans="1:8" hidden="1">
      <c r="A239">
        <f t="shared" si="7"/>
        <v>0</v>
      </c>
      <c r="C239" s="2" t="str">
        <f>IF(A239=0,"",SUM($A$205:A239))</f>
        <v/>
      </c>
      <c r="G239" s="5">
        <f>SUMIF(Комплектации!$C$203:$C$300,D239,Комплектации!$G$203:$G$300)</f>
        <v>0</v>
      </c>
      <c r="H239" s="7">
        <f>SUMIF(Комплектации!$C$203:$C$300,D239,Комплектации!$H$203:$H$300)</f>
        <v>0</v>
      </c>
    </row>
    <row r="240" spans="1:8" hidden="1">
      <c r="A240">
        <f t="shared" si="7"/>
        <v>0</v>
      </c>
      <c r="C240" s="2" t="str">
        <f>IF(A240=0,"",SUM($A$205:A240))</f>
        <v/>
      </c>
      <c r="G240" s="5">
        <f>SUMIF(Комплектации!$C$203:$C$300,D240,Комплектации!$G$203:$G$300)</f>
        <v>0</v>
      </c>
      <c r="H240" s="7">
        <f>SUMIF(Комплектации!$C$203:$C$300,D240,Комплектации!$H$203:$H$300)</f>
        <v>0</v>
      </c>
    </row>
    <row r="241" spans="1:8" hidden="1">
      <c r="A241">
        <f t="shared" si="7"/>
        <v>0</v>
      </c>
      <c r="C241" s="2" t="str">
        <f>IF(A241=0,"",SUM($A$205:A241))</f>
        <v/>
      </c>
      <c r="G241" s="5">
        <f>SUMIF(Комплектации!$C$203:$C$300,D241,Комплектации!$G$203:$G$300)</f>
        <v>0</v>
      </c>
      <c r="H241" s="7">
        <f>SUMIF(Комплектации!$C$203:$C$300,D241,Комплектации!$H$203:$H$300)</f>
        <v>0</v>
      </c>
    </row>
    <row r="242" spans="1:8" hidden="1">
      <c r="A242">
        <f t="shared" si="7"/>
        <v>0</v>
      </c>
      <c r="C242" s="2" t="str">
        <f>IF(A242=0,"",SUM($A$205:A242))</f>
        <v/>
      </c>
      <c r="G242" s="5">
        <f>SUMIF(Комплектации!$C$203:$C$300,D242,Комплектации!$G$203:$G$300)</f>
        <v>0</v>
      </c>
      <c r="H242" s="7">
        <f>SUMIF(Комплектации!$C$203:$C$300,D242,Комплектации!$H$203:$H$300)</f>
        <v>0</v>
      </c>
    </row>
    <row r="243" spans="1:8" hidden="1">
      <c r="A243">
        <f t="shared" si="7"/>
        <v>0</v>
      </c>
      <c r="C243" s="2" t="str">
        <f>IF(A243=0,"",SUM($A$205:A243))</f>
        <v/>
      </c>
      <c r="G243" s="5">
        <f>SUMIF(Комплектации!$C$203:$C$300,D243,Комплектации!$G$203:$G$300)</f>
        <v>0</v>
      </c>
      <c r="H243" s="7">
        <f>SUMIF(Комплектации!$C$203:$C$300,D243,Комплектации!$H$203:$H$300)</f>
        <v>0</v>
      </c>
    </row>
    <row r="244" spans="1:8" hidden="1">
      <c r="A244">
        <f t="shared" si="7"/>
        <v>0</v>
      </c>
      <c r="C244" s="2" t="str">
        <f>IF(A244=0,"",SUM($A$205:A244))</f>
        <v/>
      </c>
      <c r="G244" s="5">
        <f>SUMIF(Комплектации!$C$203:$C$300,D244,Комплектации!$G$203:$G$300)</f>
        <v>0</v>
      </c>
      <c r="H244" s="7">
        <f>SUMIF(Комплектации!$C$203:$C$300,D244,Комплектации!$H$203:$H$300)</f>
        <v>0</v>
      </c>
    </row>
    <row r="245" spans="1:8" hidden="1">
      <c r="A245">
        <f t="shared" si="7"/>
        <v>0</v>
      </c>
      <c r="C245" s="2" t="str">
        <f>IF(A245=0,"",SUM($A$205:A245))</f>
        <v/>
      </c>
      <c r="G245" s="5">
        <f>SUMIF(Комплектации!$C$203:$C$300,D245,Комплектации!$G$203:$G$300)</f>
        <v>0</v>
      </c>
      <c r="H245" s="7">
        <f>SUMIF(Комплектации!$C$203:$C$300,D245,Комплектации!$H$203:$H$300)</f>
        <v>0</v>
      </c>
    </row>
    <row r="246" spans="1:8" hidden="1">
      <c r="A246">
        <f t="shared" si="7"/>
        <v>0</v>
      </c>
      <c r="C246" s="2" t="str">
        <f>IF(A246=0,"",SUM($A$205:A246))</f>
        <v/>
      </c>
      <c r="G246" s="5">
        <f>SUMIF(Комплектации!$C$203:$C$300,D246,Комплектации!$G$203:$G$300)</f>
        <v>0</v>
      </c>
      <c r="H246" s="7">
        <f>SUMIF(Комплектации!$C$203:$C$300,D246,Комплектации!$H$203:$H$300)</f>
        <v>0</v>
      </c>
    </row>
    <row r="247" spans="1:8" hidden="1">
      <c r="A247">
        <f t="shared" si="7"/>
        <v>0</v>
      </c>
      <c r="C247" s="2" t="str">
        <f>IF(A247=0,"",SUM($A$205:A247))</f>
        <v/>
      </c>
      <c r="G247" s="5">
        <f>SUMIF(Комплектации!$C$203:$C$300,D247,Комплектации!$G$203:$G$300)</f>
        <v>0</v>
      </c>
      <c r="H247" s="7">
        <f>SUMIF(Комплектации!$C$203:$C$300,D247,Комплектации!$H$203:$H$300)</f>
        <v>0</v>
      </c>
    </row>
    <row r="248" spans="1:8" hidden="1">
      <c r="A248">
        <f t="shared" si="7"/>
        <v>0</v>
      </c>
      <c r="C248" s="2" t="str">
        <f>IF(A248=0,"",SUM($A$205:A248))</f>
        <v/>
      </c>
      <c r="G248" s="5">
        <f>SUMIF(Комплектации!$C$203:$C$300,D248,Комплектации!$G$203:$G$300)</f>
        <v>0</v>
      </c>
      <c r="H248" s="7">
        <f>SUMIF(Комплектации!$C$203:$C$300,D248,Комплектации!$H$203:$H$300)</f>
        <v>0</v>
      </c>
    </row>
    <row r="249" spans="1:8" hidden="1">
      <c r="A249">
        <f t="shared" si="7"/>
        <v>0</v>
      </c>
      <c r="C249" s="2" t="str">
        <f>IF(A249=0,"",SUM($A$205:A249))</f>
        <v/>
      </c>
      <c r="G249" s="5">
        <f>SUMIF(Комплектации!$C$203:$C$300,D249,Комплектации!$G$203:$G$300)</f>
        <v>0</v>
      </c>
      <c r="H249" s="7">
        <f>SUMIF(Комплектации!$C$203:$C$300,D249,Комплектации!$H$203:$H$300)</f>
        <v>0</v>
      </c>
    </row>
    <row r="250" spans="1:8" hidden="1">
      <c r="A250">
        <f t="shared" si="7"/>
        <v>0</v>
      </c>
      <c r="C250" s="2" t="str">
        <f>IF(A250=0,"",SUM($A$205:A250))</f>
        <v/>
      </c>
      <c r="G250" s="5">
        <f>SUMIF(Комплектации!$C$203:$C$300,D250,Комплектации!$G$203:$G$300)</f>
        <v>0</v>
      </c>
      <c r="H250" s="7">
        <f>SUMIF(Комплектации!$C$203:$C$300,D250,Комплектации!$H$203:$H$300)</f>
        <v>0</v>
      </c>
    </row>
    <row r="251" spans="1:8" hidden="1">
      <c r="A251">
        <f t="shared" si="7"/>
        <v>0</v>
      </c>
      <c r="C251" s="2" t="str">
        <f>IF(A251=0,"",SUM($A$205:A251))</f>
        <v/>
      </c>
      <c r="G251" s="5">
        <f>SUMIF(Комплектации!$C$203:$C$300,D251,Комплектации!$G$203:$G$300)</f>
        <v>0</v>
      </c>
      <c r="H251" s="7">
        <f>SUMIF(Комплектации!$C$203:$C$300,D251,Комплектации!$H$203:$H$300)</f>
        <v>0</v>
      </c>
    </row>
    <row r="252" spans="1:8" hidden="1">
      <c r="A252">
        <f t="shared" si="7"/>
        <v>0</v>
      </c>
      <c r="C252" s="2" t="str">
        <f>IF(A252=0,"",SUM($A$205:A252))</f>
        <v/>
      </c>
      <c r="G252" s="5">
        <f>SUMIF(Комплектации!$C$203:$C$300,D252,Комплектации!$G$203:$G$300)</f>
        <v>0</v>
      </c>
      <c r="H252" s="7">
        <f>SUMIF(Комплектации!$C$203:$C$300,D252,Комплектации!$H$203:$H$300)</f>
        <v>0</v>
      </c>
    </row>
  </sheetData>
  <autoFilter ref="A1:A252">
    <filterColumn colId="0">
      <filters>
        <filter val="1"/>
      </filters>
    </filterColumn>
  </autoFilter>
  <mergeCells count="26">
    <mergeCell ref="D218:F218"/>
    <mergeCell ref="D204:F204"/>
    <mergeCell ref="D221:F221"/>
    <mergeCell ref="D222:F222"/>
    <mergeCell ref="D211:F211"/>
    <mergeCell ref="D212:F212"/>
    <mergeCell ref="D213:F213"/>
    <mergeCell ref="D214:F214"/>
    <mergeCell ref="D220:F220"/>
    <mergeCell ref="D219:F219"/>
    <mergeCell ref="D229:F229"/>
    <mergeCell ref="D230:F230"/>
    <mergeCell ref="D206:F206"/>
    <mergeCell ref="D207:F207"/>
    <mergeCell ref="D208:F208"/>
    <mergeCell ref="D209:F209"/>
    <mergeCell ref="D228:F228"/>
    <mergeCell ref="D223:F223"/>
    <mergeCell ref="D224:F224"/>
    <mergeCell ref="D225:F225"/>
    <mergeCell ref="D226:F226"/>
    <mergeCell ref="D227:F227"/>
    <mergeCell ref="D210:F210"/>
    <mergeCell ref="D215:F215"/>
    <mergeCell ref="D216:F216"/>
    <mergeCell ref="D217:F217"/>
  </mergeCells>
  <conditionalFormatting sqref="H205:H252">
    <cfRule type="cellIs" dxfId="2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7" orientation="landscape" r:id="rId3"/>
  <headerFooter>
    <oddHeader>&amp;RЛист &amp;P
Листов &amp;N</oddHeader>
    <oddFooter>&amp;R&amp;G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Комплектации</vt:lpstr>
      <vt:lpstr>Общие комплектации</vt:lpstr>
      <vt:lpstr>'Общие комплектации'!Область_печати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Чирков Андрей</dc:creator>
  <cp:lastModifiedBy>Чирков Андрей</cp:lastModifiedBy>
  <cp:lastPrinted>2011-01-20T10:37:18Z</cp:lastPrinted>
  <dcterms:created xsi:type="dcterms:W3CDTF">2010-05-24T09:42:29Z</dcterms:created>
  <dcterms:modified xsi:type="dcterms:W3CDTF">2011-02-16T08:50:10Z</dcterms:modified>
</cp:coreProperties>
</file>