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autoCompressPictures="0" defaultThemeVersion="124226"/>
  <bookViews>
    <workbookView xWindow="360" yWindow="300" windowWidth="18720" windowHeight="10365"/>
  </bookViews>
  <sheets>
    <sheet name="Лист1" sheetId="1" r:id="rId1"/>
    <sheet name="Лист2" sheetId="2" r:id="rId2"/>
    <sheet name="Лист3" sheetId="3" r:id="rId3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9" i="1"/>
  <c r="H98"/>
  <c r="H97"/>
  <c r="H96"/>
  <c r="H81"/>
  <c r="H95"/>
  <c r="H94"/>
  <c r="H93"/>
  <c r="H92"/>
  <c r="H91"/>
  <c r="H90"/>
  <c r="H88"/>
  <c r="H89"/>
  <c r="H87"/>
  <c r="H86"/>
  <c r="H85"/>
  <c r="H84"/>
  <c r="H83"/>
  <c r="H82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1"/>
  <c r="H49"/>
  <c r="H32"/>
  <c r="H33"/>
  <c r="H29"/>
  <c r="H52"/>
  <c r="H50"/>
  <c r="H48"/>
  <c r="H47"/>
  <c r="H46"/>
  <c r="H45"/>
  <c r="H44"/>
  <c r="H43"/>
  <c r="H42" l="1"/>
  <c r="H41"/>
  <c r="H40"/>
  <c r="H39"/>
  <c r="H38"/>
  <c r="H37"/>
  <c r="H36"/>
  <c r="H28"/>
  <c r="H35"/>
  <c r="H34"/>
  <c r="H31"/>
  <c r="H30"/>
  <c r="H27"/>
  <c r="H26"/>
  <c r="H25"/>
  <c r="H24"/>
  <c r="H23"/>
  <c r="H22"/>
  <c r="H21"/>
  <c r="H20"/>
  <c r="I5"/>
  <c r="I6"/>
  <c r="I7"/>
  <c r="I8"/>
  <c r="I9"/>
  <c r="I10"/>
  <c r="I11"/>
  <c r="I12"/>
  <c r="I13"/>
  <c r="I14"/>
  <c r="I15"/>
  <c r="I4"/>
  <c r="G4"/>
  <c r="H5" l="1"/>
  <c r="H6"/>
  <c r="H7"/>
  <c r="H8"/>
  <c r="H9"/>
  <c r="H10"/>
  <c r="H11"/>
  <c r="H12"/>
  <c r="H13"/>
  <c r="H14"/>
  <c r="H15"/>
  <c r="H4"/>
  <c r="G24"/>
  <c r="G25"/>
  <c r="G26"/>
  <c r="G27"/>
  <c r="G21"/>
  <c r="G22"/>
  <c r="G23"/>
  <c r="G20"/>
  <c r="G28" l="1"/>
  <c r="N12"/>
  <c r="N11"/>
  <c r="N9"/>
  <c r="N8"/>
  <c r="G5"/>
  <c r="G6"/>
  <c r="G7"/>
  <c r="G8"/>
  <c r="G9"/>
  <c r="G10"/>
  <c r="G11"/>
  <c r="G12"/>
  <c r="G13"/>
  <c r="G14"/>
  <c r="G15"/>
  <c r="F13"/>
  <c r="F15"/>
  <c r="F14"/>
  <c r="F12"/>
  <c r="F11"/>
  <c r="F10"/>
  <c r="F8"/>
  <c r="F9"/>
  <c r="F7"/>
  <c r="F6"/>
  <c r="F5"/>
  <c r="F4"/>
</calcChain>
</file>

<file path=xl/sharedStrings.xml><?xml version="1.0" encoding="utf-8"?>
<sst xmlns="http://schemas.openxmlformats.org/spreadsheetml/2006/main" count="49" uniqueCount="29">
  <si>
    <t>первая цена</t>
  </si>
  <si>
    <t>вторая</t>
  </si>
  <si>
    <t>третья</t>
  </si>
  <si>
    <t>истина1</t>
  </si>
  <si>
    <t>лож1</t>
  </si>
  <si>
    <t>истина2</t>
  </si>
  <si>
    <t>среднее значение</t>
  </si>
  <si>
    <t>четвертая</t>
  </si>
  <si>
    <t>расчет не проводил, аналогично,выше</t>
  </si>
  <si>
    <t>сред значение</t>
  </si>
  <si>
    <t>пример</t>
  </si>
  <si>
    <t>Ваша одна формула</t>
  </si>
  <si>
    <t>вот тут возможно покупок больше(то есть больше суммы отрицательных чисел,
но может и меньше), то есть будет еще одна истина, равная D3, то есть если D12&gt;суммы -1*(B12+C12)=D3, в противном случае, равно G12 (столбик С только учавствует в сравнении больше или меньше к новой истине).И третья истина,новая,равная нулю(ее можно просто назвать не ноль,а ВНЕ РЫНКА-просто термином),когда количество в сумме равно нулю.пример: -1,-1,2, в сумме равно нулю.</t>
  </si>
  <si>
    <t>вот тут возможно покупок больше(то есть больше отрицательного числа,
но может и меньше), то есть будет еще одна истина, равная D3, то есть если D13&gt;-1*B13=D3, в противном случае, равно G13 (столбик С только учавствует в сравнении больше или меньше к новой истине)И третья истина,новая,равная нулю(ее можно просто назвать не ноль,а ВНЕ РЫНКА-просто термином),когда количество в сумме равно нулю.пример: -5,3,2, в сумме равно нулю.</t>
  </si>
  <si>
    <t>вот тут возможно продаж больше(то есть больше суммы полож чисел,
но может и меньше), то есть будет еще одна истина, равная D3, то есть если D15*-1&gt;суммы (B15+C15)=D3, в противном случае, равно G15 (столбик С только учавствует в сравнении больше или меньше к новой истине)И третья истина,новая,равная нулю(ее можно просто назвать не ноль,а ВНЕ РЫНКА-просто термином),когда количество в сумме равно нулю.пример: 1,1,-2, в сумме равно нулю.</t>
  </si>
  <si>
    <t>вот тут возможно продаж больше(то есть больше суммы 1-1 чисел,
но может и меньше), то есть будет еще одна истина, равная D3, то есть если D16*-1&gt;суммы (B16+C16)=D3, в противном случае, равно G16 (столбик С только учавствует в сравнении больше или меньше к новой истине)И третья истина,новая,равная нулю(ее можно просто назвать не ноль,а ВНЕ РЫНКА-просто термином),когда количество в сумме равно нулю.пример: 2,-1,-1, в сумме равно нулю.</t>
  </si>
  <si>
    <t>Условие первой и второй покупки может иметь только одно направление. То есть:
если к примеру -1 1, то -1 будет всегда больше чем 1, то есть -3 2 или -2 1. И наоброт, если условие 1 -1 то,1 будет доминировать, пример 3 -2 или 2 -1.это правило для всех вариантов ниже, а вот третья и четвертая покупка имеет право менять направление или суммой давать ноль.</t>
  </si>
  <si>
    <t>Новая формула</t>
  </si>
  <si>
    <t>Самая новая</t>
  </si>
  <si>
    <t>(условие меняется, если меняется D28,E28. Получается 4ре условия, первое изначальное-лож,когда первая продажа, больше суммы С28,D28,E28 пример:(-1*-7,1,1,1).
второе: когда сумма первых трех чисел,равна нулю, то истина равна E18,так как после нуля по Е24 идет покупка(первый правый пример).третье:когда сумма первых трех чисел больше нуля, то истина равна =(D18*(N28+O28+P28)+E28*Q28)/(N28+O28+P28+Q28) пример следующий правый.Четвертая: когда сумма всех покупок равна нулю (истина=слово ВНЕ РЫНКА)например: самый правый.Справа написаны все три варианта,1й написан слева.</t>
  </si>
  <si>
    <t>(условие меняется, если меняется D29,E29. Получается 4ре условия, первое изначальное-
когда первые две продажи больше сумм 3й,4й покупки(-3 -2 1 1).Второе:когда,сумма первых трех покупок равна нулю,то истина-это четвертая покупка=Е18.Третье: когда, сумма первых трех покупок больше нуля, то средняя будет строиться из третьей покупки(за минусом певых двух) и четвертой.
Четвертая: когда сумма всех покупок равна нулю (истина=слово ВНЕ РЫНКА)например: самый правый.Справа написаны все три варианта,1й написан слева.</t>
  </si>
  <si>
    <t>(условие меняется, если меняется D30,E30. Получается 3ре условия, первое изначальное-когда сумма первых трех покупок больше четвертой,то есть -1*(-1+-1+-1)&gt;E30.второе,когда сумма первых трех меньше четвертого,пример,-1 -1 -1 4,то истина Е30.третье,когда сумма всех покупок равна нулю (истина=слово ВНЕ РЫНКА)например: самый правый.Справа написаны все три варианта,1й написан слева.</t>
  </si>
  <si>
    <t>(условие меняется, если меняется D31,E31. Получается 4ре условия, первое изначальное-когда 
первая покупка больше суммы всех остальных,то есть пример:4 -1 -1 -1,то лож.Второе:когда сумма первых трех покупок равна нулю,то истина,последняя продажа Е18 (2 -1 -1 -1).Третье: когда, сумма трех покупок меньше четвертой 3 -1 -4 -1, то истина в средней между третьей(за минусом покупки)и четвертой.Четвертая:когда сумма всех покупок равна нулю  (истина=слово ВНЕ РЫНКА)например: самый правый.Справа написаны все три варианта или по тексту,1й написан слева.</t>
  </si>
  <si>
    <t>тут 4ре условия: 1е: 3 -1 -1 1,среднее (B18*(3-1-1)+E18*1)/(3-1-1+1). 2е: 3 -1 -2 1, когда сумма 
первых трех равна нулю,то еслина средняя по Е18. 3е: 3 -1 -3 1 сумма равна нулю.ВНЕ РЫНКА.4е: 3 -1 -4 1, когда продаж больше, то есть среднее равно D18. так как вначале купили 3, потом продали 1, потом допродали из 4х 2ва и продали не имея 2, а так как потом откупили всего 1, то в итоге у нас осталась одна продажа по D18.</t>
  </si>
  <si>
    <t>тут всего три условия: 1е: -3 1 -1 1, среднее между B18=(-3+1) и D18.так как продаж больше.2е:
-3 1 -1 4 ,когда покупки по Е18 преобладают, то есть средняя равна Е18 если сумма первых трех меньше Е18. 3е: -3 1 -1 3 когда ВНЕ РЫНКА,то есть сумма равна нулю.</t>
  </si>
  <si>
    <t>тут одно условие: -3 1 0 -1 среднее считается (B18*(-3+1+0)+E18*-1)/(-3+1+0-1)</t>
  </si>
  <si>
    <t>тут одно условие 3 -1 0 1 среднее считается так же как и 44я строка</t>
  </si>
  <si>
    <t>тут три условия: 3 -1 0 -1 когда покупок больше, то средняя равна B18. 2е: 3 -1 0 -2 когда ВНЕ РЫНКА.
3е: 3 -1 0 -3 когда продажи по Е18 больше первых покупок, то средняя равна перевороту Е18.</t>
  </si>
  <si>
    <t>моя формула 
для данной ячейки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</si>
</sst>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28B22"/>
      <name val="Courier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1" xfId="0" applyBorder="1"/>
    <xf numFmtId="0" fontId="0" fillId="0" borderId="0" xfId="0" applyBorder="1"/>
    <xf numFmtId="0" fontId="0" fillId="3" borderId="0" xfId="0" applyFill="1"/>
    <xf numFmtId="0" fontId="0" fillId="2" borderId="0" xfId="0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Fill="1" applyBorder="1"/>
    <xf numFmtId="2" fontId="0" fillId="0" borderId="0" xfId="0" applyNumberFormat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2" fontId="0" fillId="0" borderId="11" xfId="0" applyNumberFormat="1" applyBorder="1" applyAlignment="1">
      <alignment horizontal="center"/>
    </xf>
    <xf numFmtId="0" fontId="0" fillId="2" borderId="10" xfId="0" applyFill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3" fillId="7" borderId="12" xfId="0" applyFont="1" applyFill="1" applyBorder="1" applyAlignment="1">
      <alignment wrapText="1"/>
    </xf>
    <xf numFmtId="0" fontId="1" fillId="0" borderId="0" xfId="0" applyFont="1" applyBorder="1"/>
    <xf numFmtId="2" fontId="0" fillId="0" borderId="0" xfId="0" applyNumberForma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2" fontId="1" fillId="0" borderId="0" xfId="0" applyNumberFormat="1" applyFont="1" applyBorder="1"/>
    <xf numFmtId="0" fontId="0" fillId="3" borderId="0" xfId="0" applyFill="1" applyBorder="1" applyAlignment="1">
      <alignment wrapText="1"/>
    </xf>
    <xf numFmtId="0" fontId="0" fillId="0" borderId="0" xfId="0" applyFill="1"/>
    <xf numFmtId="0" fontId="2" fillId="6" borderId="8" xfId="0" applyFont="1" applyFill="1" applyBorder="1" applyAlignment="1">
      <alignment horizontal="center"/>
    </xf>
    <xf numFmtId="0" fontId="0" fillId="2" borderId="9" xfId="0" applyFill="1" applyBorder="1"/>
    <xf numFmtId="0" fontId="0" fillId="2" borderId="11" xfId="0" applyFill="1" applyBorder="1"/>
    <xf numFmtId="0" fontId="0" fillId="2" borderId="23" xfId="0" applyFill="1" applyBorder="1"/>
    <xf numFmtId="0" fontId="0" fillId="2" borderId="0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X102"/>
  <sheetViews>
    <sheetView tabSelected="1" topLeftCell="A43" zoomScale="85" zoomScaleNormal="85" workbookViewId="0">
      <selection activeCell="I20" sqref="I20"/>
    </sheetView>
  </sheetViews>
  <sheetFormatPr defaultColWidth="8.85546875" defaultRowHeight="15"/>
  <cols>
    <col min="1" max="1" width="3" customWidth="1"/>
    <col min="2" max="2" width="7" customWidth="1"/>
    <col min="3" max="3" width="7.140625" bestFit="1" customWidth="1"/>
    <col min="4" max="4" width="7" bestFit="1" customWidth="1"/>
    <col min="5" max="5" width="8.42578125" customWidth="1"/>
    <col min="6" max="6" width="8.28515625" customWidth="1"/>
    <col min="7" max="7" width="17.7109375" customWidth="1"/>
    <col min="8" max="8" width="20.28515625" customWidth="1"/>
    <col min="9" max="9" width="17.7109375" customWidth="1"/>
    <col min="10" max="10" width="86" customWidth="1"/>
    <col min="11" max="11" width="7.5703125" customWidth="1"/>
    <col min="12" max="12" width="7.5703125" bestFit="1" customWidth="1"/>
    <col min="13" max="13" width="7.140625" bestFit="1" customWidth="1"/>
    <col min="14" max="14" width="9" customWidth="1"/>
    <col min="15" max="15" width="10.140625" customWidth="1"/>
    <col min="16" max="17" width="4.85546875" customWidth="1"/>
    <col min="18" max="18" width="4.28515625" customWidth="1"/>
    <col min="19" max="19" width="4.42578125" customWidth="1"/>
  </cols>
  <sheetData>
    <row r="1" spans="2:14" ht="19.5" thickBot="1">
      <c r="K1" s="39" t="s">
        <v>10</v>
      </c>
      <c r="L1" s="39"/>
      <c r="M1" s="39"/>
      <c r="N1" s="39"/>
    </row>
    <row r="2" spans="2:14" ht="15.75" thickBot="1">
      <c r="B2" s="1" t="s">
        <v>0</v>
      </c>
      <c r="C2" s="2" t="s">
        <v>1</v>
      </c>
      <c r="D2" s="3" t="s">
        <v>2</v>
      </c>
      <c r="F2" s="4" t="s">
        <v>6</v>
      </c>
      <c r="G2" s="13" t="s">
        <v>11</v>
      </c>
      <c r="H2" s="34" t="s">
        <v>17</v>
      </c>
      <c r="I2" s="35" t="s">
        <v>18</v>
      </c>
      <c r="K2" s="1" t="s">
        <v>0</v>
      </c>
      <c r="L2" s="2" t="s">
        <v>1</v>
      </c>
      <c r="M2" s="3" t="s">
        <v>2</v>
      </c>
      <c r="N2" s="15" t="s">
        <v>9</v>
      </c>
    </row>
    <row r="3" spans="2:14" ht="15.75" thickBot="1">
      <c r="B3" s="5">
        <v>82</v>
      </c>
      <c r="C3" s="5">
        <v>83</v>
      </c>
      <c r="D3" s="5">
        <v>84</v>
      </c>
      <c r="K3" s="5">
        <v>82</v>
      </c>
      <c r="L3" s="5">
        <v>83</v>
      </c>
      <c r="M3" s="5">
        <v>84</v>
      </c>
    </row>
    <row r="4" spans="2:14">
      <c r="B4">
        <v>1</v>
      </c>
      <c r="C4">
        <v>1</v>
      </c>
      <c r="D4">
        <v>1</v>
      </c>
      <c r="E4" s="6" t="s">
        <v>3</v>
      </c>
      <c r="F4">
        <f>(B3*B4+C3*C4+D3*D4)/(B4+C4+D4)</f>
        <v>83</v>
      </c>
      <c r="G4" s="21">
        <f>IF(SIGN(B4)=SIGN(D4),($B$3*B4+$C$3*C4+$D$3*D4)/(B4+C4+D4),IF(SIGN(B4)=SIGN(C4),($B$3*B4+$C$3*C4)/(B4+C4),$B$3))</f>
        <v>83</v>
      </c>
      <c r="H4" s="32">
        <f>IF(AND(SUM(B4:D4)=0,D4&lt;&gt;0),"вне рынка",IF(OR(ABS(SIGN(B4)+SIGN(C4)+SIGN(D4))&gt;1,SIGN(B4)=SIGN(D4)),($B$3*B4+$C$3*C4+$D$3*D4)/(B4+C4+D4),IF(ABS(D4)&gt;ABS(B4+C4),$D$3,IF(SIGN(B4)=SIGN(C4),($B$3*B4+$C$3*C4)/(B4+C4),$B$3))))</f>
        <v>83</v>
      </c>
      <c r="I4" s="36">
        <f>IF(AND(SUM(B4:D4)=0,D4&lt;&gt;0),"вне рынка",IF(ABS(SIGN(B4)+SIGN(C4)+SIGN(D4))=3,($B$3*B4+$C$3*C4+$D$3*D4)/(B4+C4+D4),IF(SIGN(B4)=SIGN(D4),($B$3*(B4+C4)+$D$3*D4)/(B4+C4+D4),IF(ABS(D4)&gt;ABS(B4+C4),$D$3,IF(SIGN(B4)=SIGN(C4),($B$3*B4+$C$3*C4)/(B4+C4),$B$3)))))</f>
        <v>83</v>
      </c>
    </row>
    <row r="5" spans="2:14">
      <c r="B5">
        <v>1</v>
      </c>
      <c r="C5">
        <v>1</v>
      </c>
      <c r="D5">
        <v>0</v>
      </c>
      <c r="E5" s="7" t="s">
        <v>5</v>
      </c>
      <c r="F5">
        <f>(B3*B5+C3*C5+D3*D5)/(B5+C5+D5)</f>
        <v>82.5</v>
      </c>
      <c r="G5" s="22">
        <f t="shared" ref="G5:G15" si="0">IF(SIGN(B5)=SIGN(D5),($B$3*B5+$C$3*C5+$D$3*D5)/(B5+C5+D5),IF(SIGN(B5)=SIGN(C5),($B$3*B5+$C$3*C5)/(B5+C5),$B$3))</f>
        <v>82.5</v>
      </c>
      <c r="H5" s="32">
        <f t="shared" ref="H5:H15" si="1">IF(AND(SUM(B5:D5)=0,D5&lt;&gt;0),"вне рынка",IF(OR(ABS(SIGN(B5)+SIGN(C5)+SIGN(D5))&gt;1,SIGN(B5)=SIGN(D5)),($B$3*B5+$C$3*C5+$D$3*D5)/(B5+C5+D5),IF(ABS(D5)&gt;ABS(B5+C5),$D$3,IF(SIGN(B5)=SIGN(C5),($B$3*B5+$C$3*C5)/(B5+C5),$B$3))))</f>
        <v>82.5</v>
      </c>
      <c r="I5" s="36">
        <f t="shared" ref="I5:I15" si="2">IF(AND(SUM(B5:D5)=0,D5&lt;&gt;0),"вне рынка",IF(ABS(SIGN(B5)+SIGN(C5)+SIGN(D5))=3,($B$3*B5+$C$3*C5+$D$3*D5)/(B5+C5+D5),IF(SIGN(B5)=SIGN(D5),($B$3*(B5+C5)+$D$3*D5)/(B5+C5+D5),IF(ABS(D5)&gt;ABS(B5+C5),$D$3,IF(SIGN(B5)=SIGN(C5),($B$3*B5+$C$3*C5)/(B5+C5),$B$3)))))</f>
        <v>82.5</v>
      </c>
    </row>
    <row r="6" spans="2:14">
      <c r="B6">
        <v>-1</v>
      </c>
      <c r="C6">
        <v>-1</v>
      </c>
      <c r="D6">
        <v>-1</v>
      </c>
      <c r="E6" s="6" t="s">
        <v>3</v>
      </c>
      <c r="F6">
        <f>(B3*B6+C3*C6+D3*D6)/(B6+C6+D6)</f>
        <v>83</v>
      </c>
      <c r="G6" s="22">
        <f t="shared" si="0"/>
        <v>83</v>
      </c>
      <c r="H6" s="32">
        <f t="shared" si="1"/>
        <v>83</v>
      </c>
      <c r="I6" s="36">
        <f t="shared" si="2"/>
        <v>83</v>
      </c>
    </row>
    <row r="7" spans="2:14">
      <c r="B7">
        <v>-1</v>
      </c>
      <c r="C7">
        <v>-1</v>
      </c>
      <c r="D7">
        <v>0</v>
      </c>
      <c r="E7" s="7" t="s">
        <v>5</v>
      </c>
      <c r="F7">
        <f>(B3*B7+C3*C7+D3*D7)/(B7+C7+D7)</f>
        <v>82.5</v>
      </c>
      <c r="G7" s="22">
        <f t="shared" si="0"/>
        <v>82.5</v>
      </c>
      <c r="H7" s="32">
        <f t="shared" si="1"/>
        <v>82.5</v>
      </c>
      <c r="I7" s="36">
        <f t="shared" si="2"/>
        <v>82.5</v>
      </c>
    </row>
    <row r="8" spans="2:14" ht="90">
      <c r="B8" s="16">
        <v>-1</v>
      </c>
      <c r="C8" s="17">
        <v>-1</v>
      </c>
      <c r="D8" s="17">
        <v>2</v>
      </c>
      <c r="E8" s="20" t="s">
        <v>5</v>
      </c>
      <c r="F8" s="17">
        <f>(B3*B8+C3*C8+D3*D8*0)/(B8+C8+D8*0)</f>
        <v>82.5</v>
      </c>
      <c r="G8" s="23">
        <f t="shared" si="0"/>
        <v>82.5</v>
      </c>
      <c r="H8" s="32" t="str">
        <f t="shared" si="1"/>
        <v>вне рынка</v>
      </c>
      <c r="I8" s="36" t="str">
        <f t="shared" si="2"/>
        <v>вне рынка</v>
      </c>
      <c r="J8" s="14" t="s">
        <v>12</v>
      </c>
      <c r="K8">
        <v>-1</v>
      </c>
      <c r="L8">
        <v>-1</v>
      </c>
      <c r="M8">
        <v>5</v>
      </c>
      <c r="N8">
        <f>D3</f>
        <v>84</v>
      </c>
    </row>
    <row r="9" spans="2:14" ht="90">
      <c r="B9" s="16">
        <v>-3</v>
      </c>
      <c r="C9" s="17">
        <v>1</v>
      </c>
      <c r="D9" s="17">
        <v>3</v>
      </c>
      <c r="E9" s="17" t="s">
        <v>4</v>
      </c>
      <c r="F9" s="17">
        <f>B3</f>
        <v>82</v>
      </c>
      <c r="G9" s="23">
        <f t="shared" si="0"/>
        <v>82</v>
      </c>
      <c r="H9" s="32">
        <f t="shared" si="1"/>
        <v>84</v>
      </c>
      <c r="I9" s="36">
        <f t="shared" si="2"/>
        <v>84</v>
      </c>
      <c r="J9" s="14" t="s">
        <v>13</v>
      </c>
      <c r="K9">
        <v>-2</v>
      </c>
      <c r="L9">
        <v>1</v>
      </c>
      <c r="M9">
        <v>3</v>
      </c>
      <c r="N9">
        <f>D3</f>
        <v>84</v>
      </c>
    </row>
    <row r="10" spans="2:14">
      <c r="B10">
        <v>-2</v>
      </c>
      <c r="C10">
        <v>1</v>
      </c>
      <c r="D10">
        <v>-2</v>
      </c>
      <c r="E10" s="6" t="s">
        <v>3</v>
      </c>
      <c r="F10">
        <f>(B3*B10+C3*C10+D3*D10)/(B10+C10+D10)</f>
        <v>83</v>
      </c>
      <c r="G10" s="22">
        <f t="shared" si="0"/>
        <v>83</v>
      </c>
      <c r="H10" s="32">
        <f t="shared" si="1"/>
        <v>83</v>
      </c>
      <c r="I10" s="36">
        <f t="shared" si="2"/>
        <v>83.333333333333329</v>
      </c>
    </row>
    <row r="11" spans="2:14" ht="90">
      <c r="B11" s="16">
        <v>2</v>
      </c>
      <c r="C11" s="17">
        <v>1</v>
      </c>
      <c r="D11" s="17">
        <v>-4</v>
      </c>
      <c r="E11" s="20" t="s">
        <v>5</v>
      </c>
      <c r="F11" s="17">
        <f>(B3*B11+C3*C11+D3*D11*0)/(B11+C11+D11*0)</f>
        <v>82.333333333333329</v>
      </c>
      <c r="G11" s="23">
        <f t="shared" si="0"/>
        <v>82.333333333333329</v>
      </c>
      <c r="H11" s="32">
        <f t="shared" si="1"/>
        <v>84</v>
      </c>
      <c r="I11" s="36">
        <f t="shared" si="2"/>
        <v>84</v>
      </c>
      <c r="J11" s="14" t="s">
        <v>14</v>
      </c>
      <c r="K11">
        <v>1</v>
      </c>
      <c r="L11">
        <v>1</v>
      </c>
      <c r="M11">
        <v>-4</v>
      </c>
      <c r="N11">
        <f>D3</f>
        <v>84</v>
      </c>
    </row>
    <row r="12" spans="2:14" ht="90">
      <c r="B12" s="16">
        <v>3</v>
      </c>
      <c r="C12" s="17">
        <v>-1</v>
      </c>
      <c r="D12" s="17">
        <v>-2</v>
      </c>
      <c r="E12" s="17" t="s">
        <v>4</v>
      </c>
      <c r="F12" s="17">
        <f>B3</f>
        <v>82</v>
      </c>
      <c r="G12" s="23">
        <f t="shared" si="0"/>
        <v>82</v>
      </c>
      <c r="H12" s="32" t="str">
        <f t="shared" si="1"/>
        <v>вне рынка</v>
      </c>
      <c r="I12" s="36" t="str">
        <f t="shared" si="2"/>
        <v>вне рынка</v>
      </c>
      <c r="J12" s="14" t="s">
        <v>15</v>
      </c>
      <c r="K12">
        <v>2</v>
      </c>
      <c r="L12">
        <v>-1</v>
      </c>
      <c r="M12">
        <v>-4</v>
      </c>
      <c r="N12">
        <f>D3</f>
        <v>84</v>
      </c>
    </row>
    <row r="13" spans="2:14">
      <c r="B13">
        <v>3</v>
      </c>
      <c r="C13">
        <v>-1</v>
      </c>
      <c r="D13">
        <v>4</v>
      </c>
      <c r="E13" s="6" t="s">
        <v>3</v>
      </c>
      <c r="F13">
        <f>(B3*B13+C3*C13+D3*D13)/(B13+C13+D13)</f>
        <v>83.166666666666671</v>
      </c>
      <c r="G13" s="22">
        <f t="shared" si="0"/>
        <v>83.166666666666671</v>
      </c>
      <c r="H13" s="32">
        <f t="shared" si="1"/>
        <v>83.166666666666671</v>
      </c>
      <c r="I13" s="36">
        <f t="shared" si="2"/>
        <v>83.333333333333329</v>
      </c>
    </row>
    <row r="14" spans="2:14">
      <c r="B14">
        <v>-2</v>
      </c>
      <c r="C14">
        <v>1</v>
      </c>
      <c r="D14">
        <v>0</v>
      </c>
      <c r="E14" t="s">
        <v>4</v>
      </c>
      <c r="F14">
        <f>B3</f>
        <v>82</v>
      </c>
      <c r="G14" s="22">
        <f t="shared" si="0"/>
        <v>82</v>
      </c>
      <c r="H14" s="32">
        <f t="shared" si="1"/>
        <v>82</v>
      </c>
      <c r="I14" s="36">
        <f t="shared" si="2"/>
        <v>82</v>
      </c>
    </row>
    <row r="15" spans="2:14" ht="15.75" thickBot="1">
      <c r="B15">
        <v>2</v>
      </c>
      <c r="C15">
        <v>-1</v>
      </c>
      <c r="D15">
        <v>0</v>
      </c>
      <c r="E15" t="s">
        <v>4</v>
      </c>
      <c r="F15">
        <f>B3</f>
        <v>82</v>
      </c>
      <c r="G15" s="24">
        <f t="shared" si="0"/>
        <v>82</v>
      </c>
      <c r="H15" s="32">
        <f t="shared" si="1"/>
        <v>82</v>
      </c>
      <c r="I15" s="36">
        <f t="shared" si="2"/>
        <v>82</v>
      </c>
    </row>
    <row r="16" spans="2:14" ht="15.75" thickBot="1"/>
    <row r="17" spans="2:24" ht="65.25" customHeight="1" thickBot="1">
      <c r="B17" s="8" t="s">
        <v>0</v>
      </c>
      <c r="C17" s="9" t="s">
        <v>1</v>
      </c>
      <c r="D17" s="9" t="s">
        <v>2</v>
      </c>
      <c r="E17" s="10" t="s">
        <v>7</v>
      </c>
      <c r="G17" s="4" t="s">
        <v>6</v>
      </c>
      <c r="H17" s="37" t="s">
        <v>28</v>
      </c>
      <c r="I17" s="5"/>
    </row>
    <row r="18" spans="2:24" ht="75">
      <c r="B18" s="11">
        <v>82</v>
      </c>
      <c r="C18" s="11">
        <v>83</v>
      </c>
      <c r="D18" s="11">
        <v>84</v>
      </c>
      <c r="E18" s="11">
        <v>85</v>
      </c>
      <c r="H18" s="34" t="s">
        <v>17</v>
      </c>
      <c r="I18" s="35" t="s">
        <v>18</v>
      </c>
      <c r="J18" s="31" t="s">
        <v>16</v>
      </c>
    </row>
    <row r="20" spans="2:24">
      <c r="B20" s="7">
        <v>1</v>
      </c>
      <c r="C20" s="7">
        <v>1</v>
      </c>
      <c r="D20" s="7">
        <v>1</v>
      </c>
      <c r="E20" s="7">
        <v>1</v>
      </c>
      <c r="G20" s="12">
        <f>($B$18*B20+$C$18*C20+$D$18*D20+$E$18*E20)/(B20+C20+D20+E20)</f>
        <v>83.5</v>
      </c>
      <c r="H20" s="12">
        <f>(B18*B20+C18*C20+D18*D20+E18*E20)/(B20+C20+D20+E20)</f>
        <v>83.5</v>
      </c>
      <c r="I20" s="12"/>
    </row>
    <row r="21" spans="2:24">
      <c r="B21" s="7">
        <v>1</v>
      </c>
      <c r="C21" s="7">
        <v>1</v>
      </c>
      <c r="D21" s="7">
        <v>1</v>
      </c>
      <c r="E21" s="7">
        <v>0</v>
      </c>
      <c r="G21" s="12">
        <f t="shared" ref="G21:G27" si="3">($B$18*B21+$C$18*C21+$D$18*D21+$E$18*E21)/(B21+C21+D21+E21)</f>
        <v>83</v>
      </c>
      <c r="H21" s="12">
        <f>(B18*B21+C18*C21+D18*D21+E18*E21)/(B21+C21+D21+E21)</f>
        <v>83</v>
      </c>
      <c r="I21" s="12"/>
    </row>
    <row r="22" spans="2:24">
      <c r="B22" s="7">
        <v>1</v>
      </c>
      <c r="C22" s="7">
        <v>1</v>
      </c>
      <c r="D22" s="7">
        <v>0</v>
      </c>
      <c r="E22" s="7">
        <v>0</v>
      </c>
      <c r="G22" s="12">
        <f t="shared" si="3"/>
        <v>82.5</v>
      </c>
      <c r="H22" s="12">
        <f>(B18*B22+C18*C22+D18*D22+E18*E22)/(B22+C22+D22+E22)</f>
        <v>82.5</v>
      </c>
      <c r="I22" s="12"/>
    </row>
    <row r="23" spans="2:24">
      <c r="B23" s="7">
        <v>1</v>
      </c>
      <c r="C23" s="7">
        <v>1</v>
      </c>
      <c r="D23" s="7">
        <v>0</v>
      </c>
      <c r="E23" s="7">
        <v>1</v>
      </c>
      <c r="G23" s="12">
        <f t="shared" si="3"/>
        <v>83.333333333333329</v>
      </c>
      <c r="H23" s="12">
        <f>(B18*B23+C18*C23+D18*D23+E18*E23)/(B23+C23+D23+E23)</f>
        <v>83.333333333333329</v>
      </c>
      <c r="I23" s="12"/>
    </row>
    <row r="24" spans="2:24">
      <c r="B24" s="7">
        <v>-1</v>
      </c>
      <c r="C24" s="7">
        <v>-1</v>
      </c>
      <c r="D24" s="7">
        <v>-1</v>
      </c>
      <c r="E24" s="7">
        <v>-1</v>
      </c>
      <c r="G24" s="12">
        <f>($B$18*B24+$C$18*C24+$D$18*D24+$E$18*E24)/(B24+C24+D24+E24)</f>
        <v>83.5</v>
      </c>
      <c r="H24" s="12">
        <f>(B18*B24+C18*C24+D18*D24+E18*E24)/(B24+C24+D24+E24)</f>
        <v>83.5</v>
      </c>
      <c r="I24" s="12"/>
    </row>
    <row r="25" spans="2:24">
      <c r="B25" s="7">
        <v>-1</v>
      </c>
      <c r="C25" s="7">
        <v>-1</v>
      </c>
      <c r="D25" s="7">
        <v>-1</v>
      </c>
      <c r="E25" s="7">
        <v>0</v>
      </c>
      <c r="G25" s="12">
        <f t="shared" si="3"/>
        <v>83</v>
      </c>
      <c r="H25" s="12">
        <f>(B18*B25+C18*C25+D18*D25+E18*E25)/(B25+C25+D25+E25)</f>
        <v>83</v>
      </c>
      <c r="I25" s="12"/>
      <c r="J25" t="s">
        <v>8</v>
      </c>
    </row>
    <row r="26" spans="2:24">
      <c r="B26" s="7">
        <v>-1</v>
      </c>
      <c r="C26" s="7">
        <v>-1</v>
      </c>
      <c r="D26" s="7">
        <v>0</v>
      </c>
      <c r="E26" s="7">
        <v>0</v>
      </c>
      <c r="G26" s="12">
        <f t="shared" si="3"/>
        <v>82.5</v>
      </c>
      <c r="H26" s="12">
        <f>(B18*B26+C18*C26+D18*D26+E18*E26)/(B26+C26+D26+E26)</f>
        <v>82.5</v>
      </c>
      <c r="I26" s="12"/>
      <c r="J26" t="s">
        <v>8</v>
      </c>
    </row>
    <row r="27" spans="2:24" ht="15.75" thickBot="1">
      <c r="B27" s="7">
        <v>-1</v>
      </c>
      <c r="C27" s="7">
        <v>-1</v>
      </c>
      <c r="D27" s="7">
        <v>0</v>
      </c>
      <c r="E27" s="7">
        <v>-1</v>
      </c>
      <c r="G27" s="12">
        <f t="shared" si="3"/>
        <v>83.333333333333329</v>
      </c>
      <c r="H27" s="12">
        <f>(B18*B27+C18*C27+D18*D27+E18*E27)/(B27+C27+D27+E27)</f>
        <v>83.333333333333329</v>
      </c>
      <c r="I27" s="12"/>
      <c r="J27" t="s">
        <v>8</v>
      </c>
    </row>
    <row r="28" spans="2:24" ht="24.75" customHeight="1">
      <c r="B28" s="40">
        <v>-3</v>
      </c>
      <c r="C28" s="20">
        <v>1</v>
      </c>
      <c r="D28" s="20">
        <v>1</v>
      </c>
      <c r="E28" s="20">
        <v>1</v>
      </c>
      <c r="G28" s="19">
        <f>B18</f>
        <v>82</v>
      </c>
      <c r="H28" s="33" t="str">
        <f>IF(SUM(B28:E28)=0,"вне рынка")</f>
        <v>вне рынка</v>
      </c>
      <c r="I28" s="33"/>
      <c r="J28" s="14" t="s">
        <v>19</v>
      </c>
      <c r="K28" s="25">
        <v>-5</v>
      </c>
      <c r="L28" s="26">
        <v>3</v>
      </c>
      <c r="M28" s="26">
        <v>2</v>
      </c>
      <c r="N28" s="27">
        <v>3</v>
      </c>
      <c r="P28" s="16">
        <v>-5</v>
      </c>
      <c r="Q28" s="17">
        <v>3</v>
      </c>
      <c r="R28" s="17">
        <v>3</v>
      </c>
      <c r="S28" s="18">
        <v>3</v>
      </c>
      <c r="U28" s="28">
        <v>-4</v>
      </c>
      <c r="V28" s="29">
        <v>1</v>
      </c>
      <c r="W28" s="29">
        <v>1</v>
      </c>
      <c r="X28" s="30">
        <v>2</v>
      </c>
    </row>
    <row r="29" spans="2:24">
      <c r="B29" s="40">
        <v>-3</v>
      </c>
      <c r="C29" s="20">
        <v>1</v>
      </c>
      <c r="D29" s="20">
        <v>2</v>
      </c>
      <c r="E29" s="20">
        <v>1</v>
      </c>
      <c r="G29" s="19"/>
      <c r="H29" s="33">
        <f>(B18*(B29+C29+D29)+C18*(B29+C29+D29)+D18*(B29+C29+D29)+E18*E29)/((B29+C29+D29)+E29)</f>
        <v>85</v>
      </c>
      <c r="I29" s="33"/>
      <c r="J29" s="14"/>
      <c r="K29" s="25"/>
      <c r="L29" s="26"/>
      <c r="M29" s="26"/>
      <c r="N29" s="27"/>
      <c r="P29" s="16"/>
      <c r="Q29" s="17"/>
      <c r="R29" s="17"/>
      <c r="S29" s="18"/>
      <c r="U29" s="5"/>
      <c r="V29" s="5"/>
      <c r="W29" s="5"/>
      <c r="X29" s="5"/>
    </row>
    <row r="30" spans="2:24">
      <c r="B30" s="40">
        <v>-3</v>
      </c>
      <c r="C30" s="20">
        <v>2</v>
      </c>
      <c r="D30" s="20">
        <v>2</v>
      </c>
      <c r="E30" s="20">
        <v>1</v>
      </c>
      <c r="G30" s="19"/>
      <c r="H30" s="33">
        <f>(D18*(B30+C30+D30)+E18*E30)/((B30+C30+D30)+E30)</f>
        <v>84.5</v>
      </c>
      <c r="I30" s="33"/>
      <c r="J30" s="14"/>
      <c r="K30" s="25"/>
      <c r="L30" s="26"/>
      <c r="M30" s="26"/>
      <c r="N30" s="27"/>
      <c r="P30" s="16"/>
      <c r="Q30" s="17"/>
      <c r="R30" s="17"/>
      <c r="S30" s="18"/>
      <c r="U30" s="5"/>
      <c r="V30" s="5"/>
      <c r="W30" s="5"/>
      <c r="X30" s="5"/>
    </row>
    <row r="31" spans="2:24">
      <c r="B31" s="40">
        <v>-4</v>
      </c>
      <c r="C31" s="20">
        <v>1</v>
      </c>
      <c r="D31" s="20">
        <v>1</v>
      </c>
      <c r="E31" s="20">
        <v>1</v>
      </c>
      <c r="G31" s="19"/>
      <c r="H31" s="12">
        <f>(B18*(B31+C31+D31+E31))/(B31+C31+D31+E31)</f>
        <v>82</v>
      </c>
      <c r="I31" s="33"/>
      <c r="J31" s="14"/>
      <c r="K31" s="25"/>
      <c r="L31" s="26"/>
      <c r="M31" s="26"/>
      <c r="N31" s="27"/>
      <c r="P31" s="16"/>
      <c r="Q31" s="17"/>
      <c r="R31" s="17"/>
      <c r="S31" s="18"/>
      <c r="U31" s="5"/>
      <c r="V31" s="5"/>
      <c r="W31" s="5"/>
      <c r="X31" s="5"/>
    </row>
    <row r="32" spans="2:24" ht="21.75" customHeight="1">
      <c r="B32" s="40">
        <v>-3</v>
      </c>
      <c r="C32" s="20">
        <v>-2</v>
      </c>
      <c r="D32" s="20">
        <v>1</v>
      </c>
      <c r="E32" s="20">
        <v>1</v>
      </c>
      <c r="G32" s="19">
        <v>82.5</v>
      </c>
      <c r="H32" s="33">
        <f>(B18*B32+C18*C32+D18*0+E32*0)/(B32+C32+D32*0+E32*0)</f>
        <v>82.4</v>
      </c>
      <c r="I32" s="33"/>
      <c r="J32" s="14" t="s">
        <v>20</v>
      </c>
      <c r="K32" s="16">
        <v>-1</v>
      </c>
      <c r="L32" s="17">
        <v>-1</v>
      </c>
      <c r="M32" s="17">
        <v>2</v>
      </c>
      <c r="N32" s="18">
        <v>1</v>
      </c>
      <c r="P32" s="16">
        <v>-1</v>
      </c>
      <c r="Q32" s="17">
        <v>-1</v>
      </c>
      <c r="R32" s="17">
        <v>3</v>
      </c>
      <c r="S32" s="18">
        <v>1</v>
      </c>
      <c r="U32" s="16">
        <v>-1</v>
      </c>
      <c r="V32" s="17">
        <v>-1</v>
      </c>
      <c r="W32" s="17">
        <v>1</v>
      </c>
      <c r="X32" s="18">
        <v>1</v>
      </c>
    </row>
    <row r="33" spans="2:24">
      <c r="B33" s="40">
        <v>-3</v>
      </c>
      <c r="C33" s="20">
        <v>-2</v>
      </c>
      <c r="D33" s="20">
        <v>5</v>
      </c>
      <c r="E33" s="20">
        <v>1</v>
      </c>
      <c r="G33" s="19"/>
      <c r="H33" s="33">
        <f>(D18*(B33+C33+D33)+E18*E33)/(B33+C33+D33+E33)</f>
        <v>85</v>
      </c>
      <c r="I33" s="33"/>
      <c r="J33" s="14"/>
      <c r="K33" s="5"/>
      <c r="L33" s="5"/>
      <c r="M33" s="5"/>
      <c r="N33" s="5"/>
      <c r="P33" s="5"/>
      <c r="Q33" s="5"/>
      <c r="R33" s="5"/>
      <c r="S33" s="5"/>
      <c r="U33" s="5"/>
      <c r="V33" s="5"/>
      <c r="W33" s="5"/>
      <c r="X33" s="5"/>
    </row>
    <row r="34" spans="2:24">
      <c r="B34" s="40">
        <v>-3</v>
      </c>
      <c r="C34" s="20">
        <v>-2</v>
      </c>
      <c r="D34" s="20">
        <v>6</v>
      </c>
      <c r="E34" s="20">
        <v>1</v>
      </c>
      <c r="G34" s="19"/>
      <c r="H34" s="33">
        <f>(D18*(B34+C34+D34)+E18*E34)/(B34+C34+D34+E34)</f>
        <v>84.5</v>
      </c>
      <c r="I34" s="33"/>
      <c r="J34" s="14"/>
      <c r="K34" s="5"/>
      <c r="L34" s="5"/>
      <c r="M34" s="5"/>
      <c r="N34" s="5"/>
      <c r="P34" s="5"/>
      <c r="Q34" s="5"/>
      <c r="R34" s="5"/>
      <c r="S34" s="5"/>
      <c r="U34" s="5"/>
      <c r="V34" s="5"/>
      <c r="W34" s="5"/>
      <c r="X34" s="5"/>
    </row>
    <row r="35" spans="2:24">
      <c r="B35" s="40">
        <v>-3</v>
      </c>
      <c r="C35" s="20">
        <v>-2</v>
      </c>
      <c r="D35" s="20">
        <v>4</v>
      </c>
      <c r="E35" s="20">
        <v>1</v>
      </c>
      <c r="G35" s="19"/>
      <c r="H35" s="33" t="str">
        <f>IF(SUM(B35:E35)=0,"вне рынка")</f>
        <v>вне рынка</v>
      </c>
      <c r="I35" s="33"/>
      <c r="J35" s="14"/>
      <c r="K35" s="5"/>
      <c r="L35" s="5"/>
      <c r="M35" s="5"/>
      <c r="N35" s="5"/>
      <c r="P35" s="5"/>
      <c r="Q35" s="5"/>
      <c r="R35" s="5"/>
      <c r="S35" s="5"/>
      <c r="U35" s="5"/>
      <c r="V35" s="5"/>
      <c r="W35" s="5"/>
      <c r="X35" s="5"/>
    </row>
    <row r="36" spans="2:24" ht="24.75" customHeight="1">
      <c r="B36" s="40">
        <v>-3</v>
      </c>
      <c r="C36" s="20">
        <v>-2</v>
      </c>
      <c r="D36" s="20">
        <v>-1</v>
      </c>
      <c r="E36" s="20">
        <v>1</v>
      </c>
      <c r="G36" s="19">
        <v>83</v>
      </c>
      <c r="H36" s="33">
        <f>(B18*B36+C18*C36+D18*D36+E18*E36*0)/(B36+C36+D36+E36*0)</f>
        <v>82.666666666666671</v>
      </c>
      <c r="I36" s="33"/>
      <c r="J36" s="14" t="s">
        <v>21</v>
      </c>
      <c r="K36">
        <v>-1</v>
      </c>
      <c r="L36">
        <v>-1</v>
      </c>
      <c r="M36">
        <v>-1</v>
      </c>
      <c r="N36">
        <v>4</v>
      </c>
      <c r="P36">
        <v>-1</v>
      </c>
      <c r="Q36">
        <v>-1</v>
      </c>
      <c r="R36">
        <v>-1</v>
      </c>
      <c r="S36">
        <v>3</v>
      </c>
    </row>
    <row r="37" spans="2:24">
      <c r="B37" s="40">
        <v>-3</v>
      </c>
      <c r="C37" s="20">
        <v>-2</v>
      </c>
      <c r="D37" s="20">
        <v>-1</v>
      </c>
      <c r="E37" s="20">
        <v>6</v>
      </c>
      <c r="G37" s="19"/>
      <c r="H37" s="33" t="str">
        <f>IF(SUM(B37:E37)=0,"вне рынка")</f>
        <v>вне рынка</v>
      </c>
      <c r="I37" s="33"/>
      <c r="J37" s="14"/>
    </row>
    <row r="38" spans="2:24">
      <c r="B38" s="40">
        <v>-3</v>
      </c>
      <c r="C38" s="20">
        <v>-2</v>
      </c>
      <c r="D38" s="20">
        <v>-1</v>
      </c>
      <c r="E38" s="20">
        <v>7</v>
      </c>
      <c r="G38" s="19"/>
      <c r="H38" s="33">
        <f>(E18*(B38+C38+D38+E38))/(B38+C38+D38+E38)</f>
        <v>85</v>
      </c>
      <c r="I38" s="33"/>
      <c r="J38" s="14"/>
    </row>
    <row r="39" spans="2:24" ht="30.75" customHeight="1">
      <c r="B39" s="40">
        <v>3</v>
      </c>
      <c r="C39" s="20">
        <v>-1</v>
      </c>
      <c r="D39" s="20">
        <v>-1</v>
      </c>
      <c r="E39" s="41">
        <v>-1</v>
      </c>
      <c r="G39" s="19">
        <v>82</v>
      </c>
      <c r="H39" s="33" t="str">
        <f>IF(SUM(B39:E39)=0,"вне рынка")</f>
        <v>вне рынка</v>
      </c>
      <c r="I39" s="12"/>
      <c r="J39" s="14" t="s">
        <v>22</v>
      </c>
    </row>
    <row r="40" spans="2:24">
      <c r="B40" s="42">
        <v>4</v>
      </c>
      <c r="C40" s="43">
        <v>-1</v>
      </c>
      <c r="D40" s="43">
        <v>-1</v>
      </c>
      <c r="E40" s="43">
        <v>-1</v>
      </c>
      <c r="G40" s="33"/>
      <c r="H40" s="12">
        <f>(B18*(B40+C40+D40+E40))/(B40+C40+D40+E40)</f>
        <v>82</v>
      </c>
      <c r="I40" s="12"/>
      <c r="J40" s="14"/>
    </row>
    <row r="41" spans="2:24">
      <c r="B41" s="42">
        <v>3</v>
      </c>
      <c r="C41" s="43">
        <v>-2</v>
      </c>
      <c r="D41" s="43">
        <v>-2</v>
      </c>
      <c r="E41" s="43">
        <v>-1</v>
      </c>
      <c r="G41" s="33"/>
      <c r="H41" s="12">
        <f>(D18*(B41+C41+D41)+E18*E41)/(B41+C41+D41+E41)</f>
        <v>84.5</v>
      </c>
      <c r="I41" s="12"/>
      <c r="J41" s="14"/>
    </row>
    <row r="42" spans="2:24">
      <c r="B42" s="42">
        <v>3</v>
      </c>
      <c r="C42" s="43">
        <v>-1</v>
      </c>
      <c r="D42" s="43">
        <v>-1</v>
      </c>
      <c r="E42" s="43">
        <v>-2</v>
      </c>
      <c r="G42" s="33"/>
      <c r="H42" s="12">
        <f>(E18*(B42+C42+D42+E42)/(B42+C42+D42+E42))</f>
        <v>85</v>
      </c>
      <c r="I42" s="12"/>
      <c r="J42" s="14"/>
    </row>
    <row r="43" spans="2:24" ht="29.25" customHeight="1">
      <c r="B43" s="7">
        <v>3</v>
      </c>
      <c r="C43" s="7">
        <v>1</v>
      </c>
      <c r="D43" s="7">
        <v>-1</v>
      </c>
      <c r="E43" s="7">
        <v>-1</v>
      </c>
      <c r="G43" s="12"/>
      <c r="H43" s="12">
        <f>(B18*B43+C18*C43+D18*D43*0+E18*E43*0)/(B43+C43+D43*0+E43*0)</f>
        <v>82.25</v>
      </c>
      <c r="I43" s="12"/>
    </row>
    <row r="44" spans="2:24" ht="29.25" customHeight="1">
      <c r="B44" s="7">
        <v>3</v>
      </c>
      <c r="C44" s="7">
        <v>1</v>
      </c>
      <c r="D44" s="7">
        <v>-4</v>
      </c>
      <c r="E44" s="7">
        <v>-1</v>
      </c>
      <c r="G44" s="12"/>
      <c r="H44" s="12">
        <f>(D18*(B44+C44+D44)+E18*E44)/(B44+C44+D44+E44)</f>
        <v>85</v>
      </c>
      <c r="I44" s="12"/>
    </row>
    <row r="45" spans="2:24" ht="29.25" customHeight="1">
      <c r="B45" s="7">
        <v>3</v>
      </c>
      <c r="C45" s="7">
        <v>1</v>
      </c>
      <c r="D45" s="7">
        <v>-5</v>
      </c>
      <c r="E45" s="7">
        <v>-1</v>
      </c>
      <c r="G45" s="12"/>
      <c r="H45" s="12">
        <f>(D18*(B45+C45+D45)+E18*E45)/(B45+C45+D45+E45)</f>
        <v>84.5</v>
      </c>
      <c r="I45" s="12"/>
    </row>
    <row r="46" spans="2:24" ht="29.25" customHeight="1">
      <c r="B46" s="7">
        <v>3</v>
      </c>
      <c r="C46" s="7">
        <v>1</v>
      </c>
      <c r="D46" s="7">
        <v>-3</v>
      </c>
      <c r="E46" s="7">
        <v>-1</v>
      </c>
      <c r="G46" s="12"/>
      <c r="H46" s="33" t="str">
        <f>IF(SUM(B46:E46)=0,"вне рынка")</f>
        <v>вне рынка</v>
      </c>
      <c r="I46" s="12"/>
    </row>
    <row r="47" spans="2:24" ht="27.75" customHeight="1">
      <c r="B47" s="7">
        <v>3</v>
      </c>
      <c r="C47" s="7">
        <v>1</v>
      </c>
      <c r="D47" s="7">
        <v>1</v>
      </c>
      <c r="E47" s="7">
        <v>-5</v>
      </c>
      <c r="G47" s="12"/>
      <c r="H47" s="33" t="str">
        <f>IF(SUM(B47:E47)=0,"вне рынка")</f>
        <v>вне рынка</v>
      </c>
      <c r="I47" s="12"/>
    </row>
    <row r="48" spans="2:24" ht="27.75" customHeight="1">
      <c r="B48" s="7">
        <v>3</v>
      </c>
      <c r="C48" s="7">
        <v>1</v>
      </c>
      <c r="D48" s="7">
        <v>1</v>
      </c>
      <c r="E48" s="7">
        <v>-2</v>
      </c>
      <c r="G48" s="12"/>
      <c r="H48" s="12">
        <f>(B18*B48+C18*C48+D18*D48+E18*E48*0)/(B48+C48+D48+E48*0)</f>
        <v>82.6</v>
      </c>
      <c r="I48" s="12"/>
    </row>
    <row r="49" spans="2:10" ht="27.75" customHeight="1">
      <c r="B49" s="7">
        <v>3</v>
      </c>
      <c r="C49" s="7">
        <v>1</v>
      </c>
      <c r="D49" s="7">
        <v>1</v>
      </c>
      <c r="E49" s="7">
        <v>-6</v>
      </c>
      <c r="G49" s="12"/>
      <c r="H49" s="12">
        <f>(E18*(B49+C49+D49+E49)/(B49+C49+D49+E49))</f>
        <v>85</v>
      </c>
      <c r="I49" s="12"/>
    </row>
    <row r="50" spans="2:10" ht="23.25" customHeight="1">
      <c r="B50" s="7">
        <v>3</v>
      </c>
      <c r="C50" s="7">
        <v>-2</v>
      </c>
      <c r="D50" s="7">
        <v>1</v>
      </c>
      <c r="E50" s="7">
        <v>-2</v>
      </c>
      <c r="F50" s="38"/>
      <c r="G50" s="12"/>
      <c r="H50" s="33" t="str">
        <f>IF(SUM(B50:E50)=0,"вне рынка")</f>
        <v>вне рынка</v>
      </c>
      <c r="I50" s="12"/>
    </row>
    <row r="51" spans="2:10" ht="23.25" customHeight="1">
      <c r="B51" s="7">
        <v>3</v>
      </c>
      <c r="C51" s="7">
        <v>-2</v>
      </c>
      <c r="D51" s="7">
        <v>1</v>
      </c>
      <c r="E51" s="7">
        <v>-1</v>
      </c>
      <c r="F51" s="38"/>
      <c r="G51" s="12"/>
      <c r="H51" s="12">
        <f>(B18*(B51+C51)+C18*C51*0+D18*D51+E18*E51*0)/((B51+C51)+C51*0+D51+E51*0)</f>
        <v>83</v>
      </c>
      <c r="I51" s="12"/>
    </row>
    <row r="52" spans="2:10" ht="23.25" customHeight="1">
      <c r="B52" s="7">
        <v>3</v>
      </c>
      <c r="C52" s="7">
        <v>-2</v>
      </c>
      <c r="D52" s="7">
        <v>1</v>
      </c>
      <c r="E52" s="7">
        <v>-3</v>
      </c>
      <c r="F52" s="38"/>
      <c r="G52" s="12"/>
      <c r="H52" s="12">
        <f>(E18*(B52+C52+D52+E52))/(B52+C52+D52+E52)</f>
        <v>85</v>
      </c>
      <c r="I52" s="12"/>
    </row>
    <row r="53" spans="2:10" ht="18.75" customHeight="1">
      <c r="B53" s="7">
        <v>-3</v>
      </c>
      <c r="C53" s="7">
        <v>2</v>
      </c>
      <c r="D53" s="7">
        <v>1</v>
      </c>
      <c r="E53" s="7">
        <v>-1</v>
      </c>
      <c r="G53" s="12"/>
      <c r="H53" s="12">
        <f>(B18*(B53+C53+D53)+C18*(B53+C53+D53)+D18*(B53+C53+D53)+E18*E53)/(B53+C53+D53+E53)</f>
        <v>85</v>
      </c>
      <c r="I53" s="12"/>
    </row>
    <row r="54" spans="2:10" ht="18.75" customHeight="1">
      <c r="B54" s="7">
        <v>-4</v>
      </c>
      <c r="C54" s="7">
        <v>2</v>
      </c>
      <c r="D54" s="7">
        <v>1</v>
      </c>
      <c r="E54" s="7">
        <v>-1</v>
      </c>
      <c r="G54" s="12"/>
      <c r="H54" s="12">
        <f>(B18*(B54+C54+D54)+C18*C54*0+D18*D54*0+E18*E54)/(B54+C54+D54+E54)</f>
        <v>83.5</v>
      </c>
      <c r="I54" s="12"/>
    </row>
    <row r="55" spans="2:10" ht="18.75" customHeight="1">
      <c r="B55" s="7">
        <v>-4</v>
      </c>
      <c r="C55" s="7">
        <v>2</v>
      </c>
      <c r="D55" s="7">
        <v>3</v>
      </c>
      <c r="E55" s="7">
        <v>-1</v>
      </c>
      <c r="G55" s="12"/>
      <c r="H55" s="33" t="str">
        <f>IF(SUM(B55:E55)=0,"вне рынка")</f>
        <v>вне рынка</v>
      </c>
      <c r="I55" s="12"/>
    </row>
    <row r="56" spans="2:10" ht="18.75" customHeight="1">
      <c r="B56" s="7">
        <v>-4</v>
      </c>
      <c r="C56" s="7">
        <v>2</v>
      </c>
      <c r="D56" s="7">
        <v>4</v>
      </c>
      <c r="E56" s="7">
        <v>-1</v>
      </c>
      <c r="G56" s="12"/>
      <c r="H56" s="12">
        <f>(B18*B56*0+C18*C56*0+D18*(B56+C56+D56+E56)+E18*E56*0)/(B56+C56+D56+E56)</f>
        <v>84</v>
      </c>
      <c r="I56" s="12"/>
    </row>
    <row r="57" spans="2:10" ht="24" customHeight="1">
      <c r="B57" s="7">
        <v>3</v>
      </c>
      <c r="C57" s="7">
        <v>-2</v>
      </c>
      <c r="D57" s="7">
        <v>-1</v>
      </c>
      <c r="E57" s="7">
        <v>1</v>
      </c>
      <c r="G57" s="12"/>
      <c r="H57" s="12">
        <f>(B18*(B57+C57+D57)+C18*(B57+C57+D57)+D18*(B57+C57+D57)+E18*(B57+C57+D57+E57))/(B57+C57+D57+E57)</f>
        <v>85</v>
      </c>
      <c r="I57" s="12"/>
      <c r="J57" s="14" t="s">
        <v>23</v>
      </c>
    </row>
    <row r="58" spans="2:10">
      <c r="B58" s="7">
        <v>3</v>
      </c>
      <c r="C58" s="7">
        <v>-1</v>
      </c>
      <c r="D58" s="7">
        <v>-1</v>
      </c>
      <c r="E58" s="7">
        <v>1</v>
      </c>
      <c r="G58" s="12"/>
      <c r="H58" s="12">
        <f>(B18*(B58+C58+D58)+C18*C58*0+D18*D58*0+E18*E58)/(B58+C58+D58+E58)</f>
        <v>83.5</v>
      </c>
      <c r="I58" s="12"/>
      <c r="J58" s="14"/>
    </row>
    <row r="59" spans="2:10" ht="19.5" customHeight="1">
      <c r="B59" s="7">
        <v>3</v>
      </c>
      <c r="C59" s="7">
        <v>-2</v>
      </c>
      <c r="D59" s="7">
        <v>-2</v>
      </c>
      <c r="E59" s="7">
        <v>1</v>
      </c>
      <c r="G59" s="12"/>
      <c r="H59" s="33" t="str">
        <f>IF(SUM(B59:E59)=0,"вне рынка")</f>
        <v>вне рынка</v>
      </c>
      <c r="I59" s="12"/>
      <c r="J59" s="14"/>
    </row>
    <row r="60" spans="2:10" ht="19.5" customHeight="1">
      <c r="B60" s="7">
        <v>3</v>
      </c>
      <c r="C60" s="7">
        <v>-2</v>
      </c>
      <c r="D60" s="7">
        <v>-3</v>
      </c>
      <c r="E60" s="7">
        <v>1</v>
      </c>
      <c r="G60" s="12"/>
      <c r="H60" s="12">
        <f>(B18*B60*0+C18*C60*0+D18*(B60+C60+D60+E60)+E18*E60*0)/(B60+C60+D60+E60)</f>
        <v>84</v>
      </c>
      <c r="I60" s="12"/>
      <c r="J60" s="14"/>
    </row>
    <row r="61" spans="2:10" ht="19.5" customHeight="1">
      <c r="B61" s="7">
        <v>-3</v>
      </c>
      <c r="C61" s="7">
        <v>-1</v>
      </c>
      <c r="D61" s="7">
        <v>1</v>
      </c>
      <c r="E61" s="7">
        <v>-1</v>
      </c>
      <c r="G61" s="12"/>
      <c r="H61" s="12">
        <f>((((B18*B61+C18*C61)/(B61+C61)))*(B61+C61)+D18*D61*0+((E18*E61/E61)*E61))/(B61+C61+D61*0+E61)</f>
        <v>82.8</v>
      </c>
      <c r="I61" s="12"/>
    </row>
    <row r="62" spans="2:10" ht="19.5" customHeight="1">
      <c r="B62" s="7">
        <v>-3</v>
      </c>
      <c r="C62" s="7">
        <v>-2</v>
      </c>
      <c r="D62" s="7">
        <v>5</v>
      </c>
      <c r="E62" s="7">
        <v>-1</v>
      </c>
      <c r="G62" s="12"/>
      <c r="H62" s="12">
        <f>(B18*(B62+C62+D62)+C18*(B62+C62+D62)+D18*(B62+C62+D62)+E18*(B62+C62+D62+E62))/(B62+C62+D62+E62)</f>
        <v>85</v>
      </c>
      <c r="I62" s="12"/>
    </row>
    <row r="63" spans="2:10" ht="19.5" customHeight="1">
      <c r="B63" s="7">
        <v>-3</v>
      </c>
      <c r="C63" s="7">
        <v>-2</v>
      </c>
      <c r="D63" s="7">
        <v>6</v>
      </c>
      <c r="E63" s="7">
        <v>-1</v>
      </c>
      <c r="G63" s="12"/>
      <c r="H63" s="33" t="str">
        <f>IF(SUM(B63:E63)=0,"вне рынка")</f>
        <v>вне рынка</v>
      </c>
      <c r="I63" s="12"/>
    </row>
    <row r="64" spans="2:10" ht="19.5" customHeight="1">
      <c r="B64" s="7">
        <v>-3</v>
      </c>
      <c r="C64" s="7">
        <v>-2</v>
      </c>
      <c r="D64" s="7">
        <v>7</v>
      </c>
      <c r="E64" s="7">
        <v>-1</v>
      </c>
      <c r="G64" s="12"/>
      <c r="H64" s="12">
        <f>(B18*B64*0+C18*C64*0+D18*(B64+C64+D64+E64)+E18*E64*0)/(B64+C64+D64+E64)</f>
        <v>84</v>
      </c>
      <c r="I64" s="12"/>
    </row>
    <row r="65" spans="2:10" ht="19.5" customHeight="1">
      <c r="B65" s="7">
        <v>-3</v>
      </c>
      <c r="C65" s="7">
        <v>2</v>
      </c>
      <c r="D65" s="7">
        <v>-1</v>
      </c>
      <c r="E65" s="7">
        <v>1</v>
      </c>
      <c r="G65" s="12"/>
      <c r="H65" s="12">
        <f>(B18*(B65+C65)+C18*C65*0+D18*D65+E18*E65*0)/(B65+C65+D65+E65*0)</f>
        <v>83</v>
      </c>
      <c r="I65" s="12"/>
      <c r="J65" s="14" t="s">
        <v>24</v>
      </c>
    </row>
    <row r="66" spans="2:10" ht="19.5" customHeight="1">
      <c r="B66" s="7">
        <v>-3</v>
      </c>
      <c r="C66" s="7">
        <v>2</v>
      </c>
      <c r="D66" s="7">
        <v>-2</v>
      </c>
      <c r="E66" s="7">
        <v>3</v>
      </c>
      <c r="G66" s="12"/>
      <c r="H66" s="33" t="str">
        <f>IF(SUM(B66:E66)=0,"вне рынка")</f>
        <v>вне рынка</v>
      </c>
      <c r="I66" s="12"/>
      <c r="J66" s="14"/>
    </row>
    <row r="67" spans="2:10" ht="19.5" customHeight="1">
      <c r="B67" s="7">
        <v>-3</v>
      </c>
      <c r="C67" s="7">
        <v>2</v>
      </c>
      <c r="D67" s="7">
        <v>-2</v>
      </c>
      <c r="E67" s="7">
        <v>4</v>
      </c>
      <c r="G67" s="12"/>
      <c r="H67" s="12">
        <f>(B18*B67*0+C18*C67*0+D18*D67*0+E18*E67)/(B67*0+C67*0+D67*0+E67)</f>
        <v>85</v>
      </c>
      <c r="I67" s="12"/>
      <c r="J67" s="14"/>
    </row>
    <row r="68" spans="2:10" ht="19.5" customHeight="1">
      <c r="B68" s="7">
        <v>3</v>
      </c>
      <c r="C68" s="7">
        <v>1</v>
      </c>
      <c r="D68" s="7">
        <v>-1</v>
      </c>
      <c r="E68" s="7">
        <v>1</v>
      </c>
      <c r="G68" s="12"/>
      <c r="H68" s="12">
        <f>((((B18*B68+C18*C68)/(B68+C68)))*(B68+C68)+D18*D68*0+((E18*E68/E68)*E68))/(B68+C68+D68*0+E68)</f>
        <v>82.8</v>
      </c>
      <c r="I68" s="12"/>
    </row>
    <row r="69" spans="2:10" ht="19.5" customHeight="1">
      <c r="B69" s="7">
        <v>3</v>
      </c>
      <c r="C69" s="7">
        <v>2</v>
      </c>
      <c r="D69" s="7">
        <v>-5</v>
      </c>
      <c r="E69" s="7">
        <v>1</v>
      </c>
      <c r="G69" s="12"/>
      <c r="H69" s="12">
        <f>(B18*(B69+C69+D69)+C18*(B69+C69+D69)+D18*(B69+C69+D69)+E18*(B69+C69+D69+E69))/(B69+C69+D69+E69)</f>
        <v>85</v>
      </c>
      <c r="I69" s="12"/>
    </row>
    <row r="70" spans="2:10" ht="19.5" customHeight="1">
      <c r="B70" s="7">
        <v>3</v>
      </c>
      <c r="C70" s="7">
        <v>2</v>
      </c>
      <c r="D70" s="7">
        <v>-6</v>
      </c>
      <c r="E70" s="7">
        <v>1</v>
      </c>
      <c r="G70" s="12"/>
      <c r="H70" s="33" t="str">
        <f>IF(SUM(B70:E70)=0,"вне рынка")</f>
        <v>вне рынка</v>
      </c>
      <c r="I70" s="12"/>
    </row>
    <row r="71" spans="2:10" ht="19.5" customHeight="1">
      <c r="B71" s="7">
        <v>3</v>
      </c>
      <c r="C71" s="7">
        <v>2</v>
      </c>
      <c r="D71" s="7">
        <v>-7</v>
      </c>
      <c r="E71" s="7">
        <v>1</v>
      </c>
      <c r="G71" s="12"/>
      <c r="H71" s="12">
        <f>(B18*B71*0+C18*C71*0+D18*(B71+C71+D71+E71)+E18*E71*0)/(B71+C71+D71+E71)</f>
        <v>84</v>
      </c>
      <c r="I71" s="12"/>
    </row>
    <row r="72" spans="2:10" ht="19.5" customHeight="1">
      <c r="B72" s="7">
        <v>-3</v>
      </c>
      <c r="C72" s="7">
        <v>2</v>
      </c>
      <c r="D72" s="7">
        <v>0</v>
      </c>
      <c r="E72" s="7">
        <v>1</v>
      </c>
      <c r="G72" s="12"/>
      <c r="H72" s="33" t="str">
        <f>IF(SUM(B72:E72)=0,"вне рынка")</f>
        <v>вне рынка</v>
      </c>
      <c r="I72" s="12"/>
    </row>
    <row r="73" spans="2:10" ht="19.5" customHeight="1">
      <c r="B73" s="7">
        <v>-3</v>
      </c>
      <c r="C73" s="7">
        <v>2</v>
      </c>
      <c r="D73" s="7">
        <v>0</v>
      </c>
      <c r="E73" s="7">
        <v>2</v>
      </c>
      <c r="G73" s="12"/>
      <c r="H73" s="12">
        <f>(B18*B73*0+C18*C73*0+D18*D73*0+E18*E73)/(B73*0+C73*0+D73*0+E73)</f>
        <v>85</v>
      </c>
      <c r="I73" s="12"/>
    </row>
    <row r="74" spans="2:10" ht="19.5" customHeight="1">
      <c r="B74" s="7">
        <v>-4</v>
      </c>
      <c r="C74" s="7">
        <v>2</v>
      </c>
      <c r="D74" s="7">
        <v>0</v>
      </c>
      <c r="E74" s="7">
        <v>1</v>
      </c>
      <c r="G74" s="12"/>
      <c r="H74" s="12">
        <f>(B18*(B74+C74+D74+E74)+C18*C74*0+D18*D74*0+E18*E74*0)/(B74+C74+D74+E74)</f>
        <v>82</v>
      </c>
      <c r="I74" s="12"/>
    </row>
    <row r="75" spans="2:10" ht="19.5" customHeight="1">
      <c r="B75" s="7">
        <v>-3</v>
      </c>
      <c r="C75" s="7">
        <v>2</v>
      </c>
      <c r="D75" s="7">
        <v>1</v>
      </c>
      <c r="E75" s="7">
        <v>0</v>
      </c>
      <c r="G75" s="12"/>
      <c r="H75" s="33" t="str">
        <f>IF(SUM(B75:E75)=0,"вне рынка")</f>
        <v>вне рынка</v>
      </c>
      <c r="I75" s="12"/>
    </row>
    <row r="76" spans="2:10" ht="19.5" customHeight="1">
      <c r="B76" s="7">
        <v>-3</v>
      </c>
      <c r="C76" s="7">
        <v>2</v>
      </c>
      <c r="D76" s="7">
        <v>2</v>
      </c>
      <c r="E76" s="7">
        <v>0</v>
      </c>
      <c r="G76" s="12"/>
      <c r="H76" s="12">
        <f>(B18*B76*0+C18*C76*0+D18*(B76+C76+D76)+E18*E76)/(B76+C76+D76+E76)</f>
        <v>84</v>
      </c>
      <c r="I76" s="12"/>
    </row>
    <row r="77" spans="2:10" ht="19.5" customHeight="1">
      <c r="B77" s="7">
        <v>-4</v>
      </c>
      <c r="C77" s="7">
        <v>2</v>
      </c>
      <c r="D77" s="7">
        <v>1</v>
      </c>
      <c r="E77" s="7">
        <v>0</v>
      </c>
      <c r="G77" s="12"/>
      <c r="H77" s="12">
        <f>(B18*(B77+C77+D77+E77)+C18*C77*0+D18*D77*0+E18*E77*0)/(B77+C77+D77+E77)</f>
        <v>82</v>
      </c>
      <c r="I77" s="12"/>
    </row>
    <row r="78" spans="2:10" ht="19.5" customHeight="1">
      <c r="B78" s="7">
        <v>-3</v>
      </c>
      <c r="C78" s="7">
        <v>2</v>
      </c>
      <c r="D78" s="7">
        <v>0</v>
      </c>
      <c r="E78" s="7">
        <v>0</v>
      </c>
      <c r="G78" s="12"/>
      <c r="H78" s="12">
        <f>(B18*(B78+C78)+C18*C78*0)/(B78+C78)</f>
        <v>82</v>
      </c>
      <c r="I78" s="12"/>
    </row>
    <row r="79" spans="2:10" ht="19.5" customHeight="1">
      <c r="B79" s="7">
        <v>-3</v>
      </c>
      <c r="C79" s="7">
        <v>-2</v>
      </c>
      <c r="D79" s="7">
        <v>0</v>
      </c>
      <c r="E79" s="7">
        <v>1</v>
      </c>
      <c r="G79" s="12"/>
      <c r="H79" s="12">
        <f>(B18*B79+C18*C79+D18*D79+E18*E79*0)/(B79+C79+D79+E79*0)</f>
        <v>82.4</v>
      </c>
      <c r="I79" s="12"/>
    </row>
    <row r="80" spans="2:10" ht="19.5" customHeight="1">
      <c r="B80" s="7">
        <v>-3</v>
      </c>
      <c r="C80" s="7">
        <v>-2</v>
      </c>
      <c r="D80" s="7">
        <v>0</v>
      </c>
      <c r="E80" s="7">
        <v>5</v>
      </c>
      <c r="G80" s="12"/>
      <c r="H80" s="33" t="str">
        <f>IF(SUM(B80:E80)=0,"вне рынка")</f>
        <v>вне рынка</v>
      </c>
      <c r="I80" s="12"/>
    </row>
    <row r="81" spans="2:10" ht="19.5" customHeight="1">
      <c r="B81" s="7">
        <v>-3</v>
      </c>
      <c r="C81" s="7">
        <v>-2</v>
      </c>
      <c r="D81" s="7">
        <v>0</v>
      </c>
      <c r="E81" s="7">
        <v>6</v>
      </c>
      <c r="G81" s="12"/>
      <c r="H81" s="12">
        <f>(B18*B81*0+C18*C81*0+D18*D81+E18*E81)/(B81*0+C81*0+D81+E81)</f>
        <v>85</v>
      </c>
      <c r="I81" s="12"/>
    </row>
    <row r="82" spans="2:10" ht="19.5" customHeight="1">
      <c r="B82" s="7">
        <v>-3</v>
      </c>
      <c r="C82" s="7">
        <v>2</v>
      </c>
      <c r="D82" s="7">
        <v>0</v>
      </c>
      <c r="E82" s="7">
        <v>-1</v>
      </c>
      <c r="G82" s="12"/>
      <c r="H82" s="12">
        <f>(B18*(B82+C82)+C18*C82*0+D18*D82+E18*E82)/(B82+C82+D82+E82)</f>
        <v>83.5</v>
      </c>
      <c r="I82" s="12"/>
      <c r="J82" t="s">
        <v>25</v>
      </c>
    </row>
    <row r="83" spans="2:10" ht="19.5" customHeight="1">
      <c r="B83" s="7">
        <v>-3</v>
      </c>
      <c r="C83" s="7">
        <v>-2</v>
      </c>
      <c r="D83" s="7">
        <v>1</v>
      </c>
      <c r="E83" s="7">
        <v>0</v>
      </c>
      <c r="G83" s="12"/>
      <c r="H83" s="12">
        <f>(B18*B83+C18*C83+D18*D83*0+E18*E83)/(B83+C83+D83*0+E83)</f>
        <v>82.4</v>
      </c>
      <c r="I83" s="12"/>
    </row>
    <row r="84" spans="2:10" ht="19.5" customHeight="1">
      <c r="B84" s="7">
        <v>-3</v>
      </c>
      <c r="C84" s="7">
        <v>-2</v>
      </c>
      <c r="D84" s="7">
        <v>5</v>
      </c>
      <c r="E84" s="7">
        <v>0</v>
      </c>
      <c r="G84" s="12"/>
      <c r="H84" s="33" t="str">
        <f>IF(SUM(B84:E84)=0,"вне рынка")</f>
        <v>вне рынка</v>
      </c>
      <c r="I84" s="12"/>
    </row>
    <row r="85" spans="2:10" ht="19.5" customHeight="1">
      <c r="B85" s="7">
        <v>-3</v>
      </c>
      <c r="C85" s="7">
        <v>-2</v>
      </c>
      <c r="D85" s="7">
        <v>6</v>
      </c>
      <c r="E85" s="7">
        <v>0</v>
      </c>
      <c r="G85" s="12"/>
      <c r="H85" s="12">
        <f>(B18*B85*0+C18*C85*0+D18*(B85+C85+D85)+E18*E85)/(B85+C85+D85+E85)</f>
        <v>84</v>
      </c>
      <c r="I85" s="12"/>
    </row>
    <row r="86" spans="2:10" ht="19.5" customHeight="1">
      <c r="B86" s="7">
        <v>3</v>
      </c>
      <c r="C86" s="7">
        <v>-1</v>
      </c>
      <c r="D86" s="7">
        <v>0</v>
      </c>
      <c r="E86" s="7">
        <v>-1</v>
      </c>
      <c r="G86" s="12"/>
      <c r="H86" s="12">
        <f>(B18*(B86+C86+D86+E86)+C18*C86*0+D18*D86*0+E18*E86*0)/(B86+C86+D86+E86)</f>
        <v>82</v>
      </c>
      <c r="I86" s="12"/>
      <c r="J86" s="14" t="s">
        <v>27</v>
      </c>
    </row>
    <row r="87" spans="2:10" ht="19.5" customHeight="1">
      <c r="B87" s="7">
        <v>3</v>
      </c>
      <c r="C87" s="7">
        <v>-2</v>
      </c>
      <c r="D87" s="7">
        <v>0</v>
      </c>
      <c r="E87" s="7">
        <v>-1</v>
      </c>
      <c r="G87" s="12"/>
      <c r="H87" s="33" t="str">
        <f>IF(SUM(B87:E87)=0,"вне рынка")</f>
        <v>вне рынка</v>
      </c>
      <c r="I87" s="12"/>
      <c r="J87" s="14"/>
    </row>
    <row r="88" spans="2:10" ht="19.5" customHeight="1">
      <c r="B88" s="7">
        <v>3</v>
      </c>
      <c r="C88" s="7">
        <v>-2</v>
      </c>
      <c r="D88" s="7">
        <v>0</v>
      </c>
      <c r="E88" s="7">
        <v>-2</v>
      </c>
      <c r="G88" s="12"/>
      <c r="H88" s="12">
        <f>(B18*B88*0+C18*C88*0+D18*D88+E18*E88)/(B88*0+C88*0+D88+E88)</f>
        <v>85</v>
      </c>
      <c r="I88" s="12"/>
      <c r="J88" s="14"/>
    </row>
    <row r="89" spans="2:10" ht="19.5" customHeight="1">
      <c r="B89" s="7">
        <v>3</v>
      </c>
      <c r="C89" s="7">
        <v>-2</v>
      </c>
      <c r="D89" s="7">
        <v>-1</v>
      </c>
      <c r="E89" s="7">
        <v>0</v>
      </c>
      <c r="G89" s="12"/>
      <c r="H89" s="33" t="str">
        <f>IF(SUM(B89:E89)=0,"вне рынка")</f>
        <v>вне рынка</v>
      </c>
      <c r="I89" s="12"/>
    </row>
    <row r="90" spans="2:10" ht="19.5" customHeight="1">
      <c r="B90" s="7">
        <v>3</v>
      </c>
      <c r="C90" s="7">
        <v>-2</v>
      </c>
      <c r="D90" s="7">
        <v>-2</v>
      </c>
      <c r="E90" s="7">
        <v>0</v>
      </c>
      <c r="G90" s="12"/>
      <c r="H90" s="12">
        <f>(B18*B90*0+C18*C90*0+D18*(B90+C90+D90)+E18*E90)/(B90+C90+D90+E90)</f>
        <v>84</v>
      </c>
      <c r="I90" s="12"/>
    </row>
    <row r="91" spans="2:10" ht="19.5" customHeight="1">
      <c r="B91" s="7">
        <v>4</v>
      </c>
      <c r="C91" s="7">
        <v>-2</v>
      </c>
      <c r="D91" s="7">
        <v>-1</v>
      </c>
      <c r="E91" s="7">
        <v>0</v>
      </c>
      <c r="G91" s="12"/>
      <c r="H91" s="12">
        <f>(B18*(B91+C91+D91+E91)+C18*C91*0+D18*D91*0+E18*E91)/(B91+C91+D91+E91)</f>
        <v>82</v>
      </c>
      <c r="I91" s="12"/>
    </row>
    <row r="92" spans="2:10" ht="19.5" customHeight="1">
      <c r="B92" s="7">
        <v>3</v>
      </c>
      <c r="C92" s="7">
        <v>-2</v>
      </c>
      <c r="D92" s="7">
        <v>0</v>
      </c>
      <c r="E92" s="7">
        <v>0</v>
      </c>
      <c r="G92" s="12"/>
      <c r="H92" s="12">
        <f>(B18*(B92+C92)+C18*C92*0)/(B92+C92)</f>
        <v>82</v>
      </c>
      <c r="I92" s="12"/>
    </row>
    <row r="93" spans="2:10" ht="19.5" customHeight="1">
      <c r="B93" s="7">
        <v>3</v>
      </c>
      <c r="C93" s="7">
        <v>2</v>
      </c>
      <c r="D93" s="7">
        <v>0</v>
      </c>
      <c r="E93" s="7">
        <v>-1</v>
      </c>
      <c r="G93" s="12"/>
      <c r="H93" s="12">
        <f>(B18*B93+C18*C93+D18*D93+E18*E93*0)/(B93+C93+D93+E93*0)</f>
        <v>82.4</v>
      </c>
      <c r="I93" s="12"/>
    </row>
    <row r="94" spans="2:10" ht="19.5" customHeight="1">
      <c r="B94" s="7">
        <v>3</v>
      </c>
      <c r="C94" s="7">
        <v>2</v>
      </c>
      <c r="D94" s="7">
        <v>0</v>
      </c>
      <c r="E94" s="7">
        <v>-5</v>
      </c>
      <c r="G94" s="12"/>
      <c r="H94" s="33" t="str">
        <f>IF(SUM(B94:E94)=0,"вне рынка")</f>
        <v>вне рынка</v>
      </c>
      <c r="I94" s="12"/>
    </row>
    <row r="95" spans="2:10" ht="19.5" customHeight="1">
      <c r="B95" s="7">
        <v>3</v>
      </c>
      <c r="C95" s="7">
        <v>2</v>
      </c>
      <c r="D95" s="7">
        <v>0</v>
      </c>
      <c r="E95" s="7">
        <v>-6</v>
      </c>
      <c r="G95" s="12"/>
      <c r="H95" s="12">
        <f>(B18*B95*0+C18*C95*0+D18*D95+E18*E95)/(B95*0+C95*0+D95+E95)</f>
        <v>85</v>
      </c>
      <c r="I95" s="12"/>
    </row>
    <row r="96" spans="2:10" ht="19.5" customHeight="1">
      <c r="B96" s="7">
        <v>3</v>
      </c>
      <c r="C96" s="7">
        <v>-2</v>
      </c>
      <c r="D96" s="7">
        <v>0</v>
      </c>
      <c r="E96" s="7">
        <v>1</v>
      </c>
      <c r="G96" s="12"/>
      <c r="H96" s="12">
        <f>(B18*(B96+C96)+C18*C96*0+D18*D96+E18*E96)/(B96+C96+D96+E96)</f>
        <v>83.5</v>
      </c>
      <c r="I96" s="12"/>
      <c r="J96" t="s">
        <v>26</v>
      </c>
    </row>
    <row r="97" spans="2:9" ht="19.5" customHeight="1">
      <c r="B97" s="7">
        <v>3</v>
      </c>
      <c r="C97" s="7">
        <v>2</v>
      </c>
      <c r="D97" s="7">
        <v>-1</v>
      </c>
      <c r="E97" s="7">
        <v>0</v>
      </c>
      <c r="G97" s="12"/>
      <c r="H97" s="12">
        <f>(B18*B97+C18*C97+D18*D97*0+E18*E97)/(B97+C97+D97*0+E97)</f>
        <v>82.4</v>
      </c>
      <c r="I97" s="12"/>
    </row>
    <row r="98" spans="2:9" ht="19.5" customHeight="1">
      <c r="B98" s="7">
        <v>3</v>
      </c>
      <c r="C98" s="7">
        <v>2</v>
      </c>
      <c r="D98" s="7">
        <v>-5</v>
      </c>
      <c r="E98" s="7">
        <v>0</v>
      </c>
      <c r="H98" s="33" t="str">
        <f>IF(SUM(B98:E98)=0,"вне рынка")</f>
        <v>вне рынка</v>
      </c>
    </row>
    <row r="99" spans="2:9" ht="19.5" customHeight="1">
      <c r="B99" s="7">
        <v>3</v>
      </c>
      <c r="C99" s="7">
        <v>2</v>
      </c>
      <c r="D99" s="7">
        <v>-6</v>
      </c>
      <c r="E99" s="7">
        <v>0</v>
      </c>
      <c r="H99" s="12">
        <f>(B18*B99*0+C18*C99*0+D18*(B99+C99+D99)+E18*E99)/(B99+C99+D99+E99)</f>
        <v>84</v>
      </c>
    </row>
    <row r="100" spans="2:9" ht="19.5" customHeight="1"/>
    <row r="101" spans="2:9" ht="19.5" customHeight="1"/>
    <row r="102" spans="2:9" ht="19.5" customHeight="1"/>
  </sheetData>
  <mergeCells count="1">
    <mergeCell ref="K1:N1"/>
  </mergeCells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Исполнитель 1</dc:creator>
  <cp:lastModifiedBy>Исполнитель 1</cp:lastModifiedBy>
  <cp:lastPrinted>2012-07-20T13:16:59Z</cp:lastPrinted>
  <dcterms:created xsi:type="dcterms:W3CDTF">2012-07-17T11:58:20Z</dcterms:created>
  <dcterms:modified xsi:type="dcterms:W3CDTF">2012-07-30T09:22:27Z</dcterms:modified>
</cp:coreProperties>
</file>