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1340" windowHeight="5520"/>
  </bookViews>
  <sheets>
    <sheet name="Накладная" sheetId="2" r:id="rId1"/>
    <sheet name="Данные" sheetId="4" r:id="rId2"/>
    <sheet name="Образец журнала" sheetId="5" r:id="rId3"/>
  </sheets>
  <externalReferences>
    <externalReference r:id="rId4"/>
  </externalReferences>
  <definedNames>
    <definedName name="_xlnm._FilterDatabase" localSheetId="0" hidden="1">Накладная!$A$10:$E$51</definedName>
    <definedName name="дизайнеры">Данные!$B$3:$B$8</definedName>
    <definedName name="Для_цветов_ДСП">OFFSET('[1]данные ДСП'!$B$2,,,COUNTA('[1]данные ДСП'!$B:$B)-1)</definedName>
    <definedName name="Для_цветов_камень">OFFSET('[1]данные камень'!$B$2,,,COUNTA('[1]данные камень'!$B:$B)-1)</definedName>
    <definedName name="Для_цветов_МДФ">OFFSET(#REF!,,,COUNTA(#REF!)-1)</definedName>
    <definedName name="исх_ДСП">OFFSET('[1]база ДСП'!$A$1,,,COUNTA('[1]база ДСП'!$B:$B),11)</definedName>
    <definedName name="исх_камень">OFFSET('[1]база камень'!$A$1,,,COUNTA('[1]база камень'!$B:$B),11)</definedName>
    <definedName name="исх_МДФ">OFFSET('[1]база МДФ'!$A$1,,,COUNTA('[1]база МДФ'!$B:$B),11)</definedName>
    <definedName name="код_ДСП">OFFSET('[1]данные ДСП'!$C$2,,,COUNTA('[1]данные ДСП'!$C:$C)-1)</definedName>
    <definedName name="код_камень">OFFSET('[1]данные камень'!$C$2,,,COUNTA('[1]данные камень'!$C:$C)-1)</definedName>
    <definedName name="код_МДФ">OFFSET(#REF!,,,COUNTA(#REF!)-1)</definedName>
    <definedName name="конструкторы">Данные!$D$3:$D$4</definedName>
    <definedName name="материалы">Данные!$G$13:$G$35</definedName>
    <definedName name="наименование_ДСП">OFFSET('[1]данные ДСП'!$F$2,,,COUNTA('[1]данные ДСП'!$F:$F)-1)</definedName>
    <definedName name="наименование_камень">OFFSET('[1]данные камень'!$F$2,,,COUNTA('[1]данные камень'!$F:$F)-1)</definedName>
    <definedName name="наименование_МДФ">OFFSET(#REF!,,,COUNTA(#REF!)-1)</definedName>
    <definedName name="_xlnm.Print_Area" localSheetId="0">Накладная!$A$1:$F$57</definedName>
    <definedName name="облицовка">Данные!$B$13:$B$20</definedName>
    <definedName name="операции">Данные!$D$13:$D$37</definedName>
    <definedName name="операция_МДФ">#REF!</definedName>
    <definedName name="причина">Данные!$E$3:$E$8</definedName>
    <definedName name="склады">Данные!$F$3:$F$4</definedName>
    <definedName name="Цвет_ДСП">OFFSET('[1]данные ДСП'!$C$1,MATCH('[1]база ДСП'!$D1,Для_цветов_ДСП,0),,COUNTIF(Для_цветов_ДСП,'[1]база ДСП'!$D1),1)</definedName>
    <definedName name="Цвет_камень">OFFSET('[1]данные камень'!$C$1,MATCH('[1]база камень'!$D1,Для_цветов_камень,0),,COUNTIF(Для_цветов_камень,'[1]база камень'!$D1),1)</definedName>
    <definedName name="Цвет_МДФ">OFFSET(#REF!,MATCH('[1]база МДФ'!$D1,Для_цветов_МДФ,0),,COUNTIF(Для_цветов_МДФ,'[1]база МДФ'!$D1),1)</definedName>
  </definedNames>
  <calcPr calcId="124519"/>
</workbook>
</file>

<file path=xl/calcChain.xml><?xml version="1.0" encoding="utf-8"?>
<calcChain xmlns="http://schemas.openxmlformats.org/spreadsheetml/2006/main">
  <c r="B53" i="2" a="1"/>
  <c r="B53" s="1"/>
  <c r="D14" s="1"/>
  <c r="A57"/>
  <c r="B57"/>
  <c r="C38" l="1"/>
  <c r="B52" a="1"/>
  <c r="B52" s="1"/>
  <c r="D13" s="1"/>
  <c r="E14" a="1"/>
  <c r="E14" s="1"/>
  <c r="E15" a="1"/>
  <c r="E15" s="1"/>
  <c r="F15" s="1"/>
  <c r="E16" a="1"/>
  <c r="E16" s="1"/>
  <c r="F16" s="1"/>
  <c r="E17" a="1"/>
  <c r="E17" s="1"/>
  <c r="F17" s="1"/>
  <c r="E13" a="1"/>
  <c r="E13" s="1"/>
  <c r="D37" a="1"/>
  <c r="D37" s="1"/>
  <c r="E37" s="1"/>
  <c r="D38" a="1"/>
  <c r="D38" s="1"/>
  <c r="D39" a="1"/>
  <c r="D39" s="1"/>
  <c r="E39" s="1"/>
  <c r="D40" a="1"/>
  <c r="D40" s="1"/>
  <c r="E40" s="1"/>
  <c r="D41" a="1"/>
  <c r="D41" s="1"/>
  <c r="E41" s="1"/>
  <c r="B38" a="1"/>
  <c r="B38" s="1"/>
  <c r="B39" a="1"/>
  <c r="B39" s="1"/>
  <c r="B40" a="1"/>
  <c r="B40" s="1"/>
  <c r="B41" a="1"/>
  <c r="B41" s="1"/>
  <c r="B37" a="1"/>
  <c r="B37" s="1"/>
  <c r="C13" a="1"/>
  <c r="C13" s="1"/>
  <c r="C14" a="1"/>
  <c r="C14" s="1"/>
  <c r="C15" a="1"/>
  <c r="C15" s="1"/>
  <c r="C16" a="1"/>
  <c r="C16" s="1"/>
  <c r="C17" a="1"/>
  <c r="C17" s="1"/>
  <c r="B33"/>
  <c r="B32"/>
  <c r="B31"/>
  <c r="B30"/>
  <c r="B29"/>
  <c r="B28"/>
  <c r="B26"/>
  <c r="D26"/>
  <c r="F13" l="1"/>
  <c r="E38"/>
  <c r="E42" s="1" a="1"/>
  <c r="E42" s="1"/>
  <c r="F14"/>
  <c r="F18" s="1" a="1"/>
  <c r="F18" s="1"/>
  <c r="D2"/>
  <c r="G2" l="1"/>
</calcChain>
</file>

<file path=xl/comments1.xml><?xml version="1.0" encoding="utf-8"?>
<comments xmlns="http://schemas.openxmlformats.org/spreadsheetml/2006/main">
  <authors>
    <author>1</author>
  </authors>
  <commentList>
    <comment ref="B7" authorId="0">
      <text>
        <r>
          <rPr>
            <b/>
            <sz val="9"/>
            <color indexed="81"/>
            <rFont val="Tahoma"/>
            <family val="2"/>
            <charset val="204"/>
          </rPr>
          <t>ввод лица, на которого ложатся расходы, связанные с изготовлением деталей и проведением работ, указанных в этой накладной</t>
        </r>
      </text>
    </comment>
    <comment ref="A12" authorId="0">
      <text>
        <r>
          <rPr>
            <b/>
            <sz val="9"/>
            <color indexed="81"/>
            <rFont val="Tahoma"/>
            <family val="2"/>
            <charset val="204"/>
          </rPr>
          <t>Материалы выбираются из выпадающего списка</t>
        </r>
      </text>
    </comment>
    <comment ref="B12" authorId="0">
      <text>
        <r>
          <rPr>
            <b/>
            <sz val="9"/>
            <color indexed="81"/>
            <rFont val="Tahoma"/>
            <family val="2"/>
            <charset val="204"/>
          </rPr>
          <t>Цвет вводится вручную</t>
        </r>
      </text>
    </comment>
    <comment ref="C12" authorId="0">
      <text>
        <r>
          <rPr>
            <b/>
            <sz val="9"/>
            <color indexed="81"/>
            <rFont val="Tahoma"/>
            <family val="2"/>
            <charset val="204"/>
          </rPr>
          <t>заполняется автоматически</t>
        </r>
      </text>
    </comment>
    <comment ref="D12" authorId="0">
      <text>
        <r>
          <rPr>
            <b/>
            <sz val="9"/>
            <color indexed="81"/>
            <rFont val="Tahoma"/>
            <family val="2"/>
            <charset val="204"/>
          </rPr>
          <t>Заполняется размер фактического куска или листа, необходимого для изготовления детали. Длина кромки заполняется с учетом 10% отходов. Точные размеры деталей просчитываются в желтых ячейках внизу документа</t>
        </r>
      </text>
    </comment>
    <comment ref="E12" authorId="0">
      <text>
        <r>
          <rPr>
            <b/>
            <sz val="9"/>
            <color indexed="81"/>
            <rFont val="Tahoma"/>
            <family val="2"/>
            <charset val="204"/>
          </rPr>
          <t>заполняется автоматически</t>
        </r>
      </text>
    </comment>
    <comment ref="F12" authorId="0">
      <text>
        <r>
          <rPr>
            <b/>
            <sz val="9"/>
            <color indexed="81"/>
            <rFont val="Tahoma"/>
            <family val="2"/>
            <charset val="204"/>
          </rPr>
          <t>заполняется автоматически</t>
        </r>
      </text>
    </comment>
    <comment ref="A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в этой строке нужно указвать только облицовочный материал (кромка, профиль)
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Операции выбираются из выпадающего списка</t>
        </r>
      </text>
    </comment>
    <comment ref="B36" authorId="0">
      <text>
        <r>
          <rPr>
            <b/>
            <sz val="9"/>
            <color indexed="81"/>
            <rFont val="Tahoma"/>
            <family val="2"/>
            <charset val="204"/>
          </rPr>
          <t>заполняется автоматически</t>
        </r>
      </text>
    </comment>
    <comment ref="D36" authorId="0">
      <text>
        <r>
          <rPr>
            <b/>
            <sz val="9"/>
            <color indexed="81"/>
            <rFont val="Tahoma"/>
            <family val="2"/>
            <charset val="204"/>
          </rPr>
          <t>заполняется автоматически</t>
        </r>
      </text>
    </comment>
    <comment ref="E36" authorId="0">
      <text>
        <r>
          <rPr>
            <b/>
            <sz val="9"/>
            <color indexed="81"/>
            <rFont val="Tahoma"/>
            <family val="2"/>
            <charset val="204"/>
          </rPr>
          <t>заполняется автоматически</t>
        </r>
      </text>
    </comment>
    <comment ref="B52" authorId="0">
      <text>
        <r>
          <rPr>
            <b/>
            <sz val="9"/>
            <color indexed="81"/>
            <rFont val="Tahoma"/>
            <family val="2"/>
            <charset val="204"/>
          </rPr>
          <t>в зависимости от результата в данной ечейке подбирается требуемый размер остатков, для изготовления детали</t>
        </r>
      </text>
    </comment>
    <comment ref="B5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Указана фактическая длина материала облицовки. К этой длине нужно прибавить 10% и указать полученный результат в таблице материалов </t>
        </r>
      </text>
    </comment>
    <comment ref="A56" authorId="0">
      <text>
        <r>
          <rPr>
            <b/>
            <sz val="9"/>
            <color indexed="81"/>
            <rFont val="Tahoma"/>
            <family val="2"/>
            <charset val="204"/>
          </rPr>
          <t>Заполняется материалом, который указан во второй строке таблицы материалов</t>
        </r>
      </text>
    </comment>
    <comment ref="D56" authorId="0">
      <text>
        <r>
          <rPr>
            <b/>
            <sz val="9"/>
            <color indexed="81"/>
            <rFont val="Tahoma"/>
            <family val="2"/>
            <charset val="204"/>
          </rPr>
          <t>данные в данном столбце - по текстуре</t>
        </r>
      </text>
    </comment>
    <comment ref="F56" authorId="0">
      <text>
        <r>
          <rPr>
            <b/>
            <sz val="9"/>
            <color indexed="81"/>
            <rFont val="Tahoma"/>
            <family val="2"/>
            <charset val="204"/>
          </rPr>
          <t>выбирается из выпадающего списка в зависимости от обрабатываемых сторон</t>
        </r>
      </text>
    </comment>
  </commentList>
</comments>
</file>

<file path=xl/sharedStrings.xml><?xml version="1.0" encoding="utf-8"?>
<sst xmlns="http://schemas.openxmlformats.org/spreadsheetml/2006/main" count="210" uniqueCount="131">
  <si>
    <t>Кол-во</t>
  </si>
  <si>
    <t xml:space="preserve">Изделие </t>
  </si>
  <si>
    <t>Ед. изм.</t>
  </si>
  <si>
    <t>от</t>
  </si>
  <si>
    <t xml:space="preserve">Конструктор </t>
  </si>
  <si>
    <t xml:space="preserve">Отпустил:                                     </t>
  </si>
  <si>
    <t>Получил:</t>
  </si>
  <si>
    <t>Фамилия И.О.</t>
  </si>
  <si>
    <t>подпись</t>
  </si>
  <si>
    <t>.</t>
  </si>
  <si>
    <t>Жакупова Жанна</t>
  </si>
  <si>
    <t>Пак Анатолий</t>
  </si>
  <si>
    <t>Зивина Юлия</t>
  </si>
  <si>
    <t>Тен Александр</t>
  </si>
  <si>
    <t>Злобенко Елена</t>
  </si>
  <si>
    <t>Склад №</t>
  </si>
  <si>
    <t xml:space="preserve">Заказ №                              </t>
  </si>
  <si>
    <t>2 (фурнитура)</t>
  </si>
  <si>
    <t>1 (листовые, профиль, кромка, камень, системы)</t>
  </si>
  <si>
    <t>Фёдоров Владимир</t>
  </si>
  <si>
    <t>Туртулова Таиса</t>
  </si>
  <si>
    <t>Пан Наталья</t>
  </si>
  <si>
    <t>Дизайнер/Менеджер МДФ</t>
  </si>
  <si>
    <t>Цена</t>
  </si>
  <si>
    <t>Сумма</t>
  </si>
  <si>
    <t>Итого:</t>
  </si>
  <si>
    <t>дата</t>
  </si>
  <si>
    <t>№ заказа</t>
  </si>
  <si>
    <t>№ внутренней накладной</t>
  </si>
  <si>
    <t>Спецификация</t>
  </si>
  <si>
    <t>кол-во</t>
  </si>
  <si>
    <t>длина (L)</t>
  </si>
  <si>
    <t>ширина (W)</t>
  </si>
  <si>
    <t>облицовка</t>
  </si>
  <si>
    <t>Требуемая площадь</t>
  </si>
  <si>
    <t>Требуемая длина</t>
  </si>
  <si>
    <t>L</t>
  </si>
  <si>
    <t>LL</t>
  </si>
  <si>
    <t>LW</t>
  </si>
  <si>
    <t>LWW</t>
  </si>
  <si>
    <t>LLW</t>
  </si>
  <si>
    <t>LLWW</t>
  </si>
  <si>
    <t>W</t>
  </si>
  <si>
    <t>WW</t>
  </si>
  <si>
    <t>наименование</t>
  </si>
  <si>
    <t>Материалы</t>
  </si>
  <si>
    <t>Операции</t>
  </si>
  <si>
    <t>Наименование операции</t>
  </si>
  <si>
    <t>Наименование материала</t>
  </si>
  <si>
    <t>м.кв</t>
  </si>
  <si>
    <t>м</t>
  </si>
  <si>
    <t>операции</t>
  </si>
  <si>
    <t>цена операции</t>
  </si>
  <si>
    <t>Спил под угол</t>
  </si>
  <si>
    <t>Пропил</t>
  </si>
  <si>
    <t>Четверть</t>
  </si>
  <si>
    <t>ед.измерений</t>
  </si>
  <si>
    <t>м.пог.</t>
  </si>
  <si>
    <t>первая цифра в размерах - текстура</t>
  </si>
  <si>
    <t>Заказ на выполнение работ №</t>
  </si>
  <si>
    <t>Заказ исполнил (раскрой):</t>
  </si>
  <si>
    <t>Заказ исполнил (закатка):</t>
  </si>
  <si>
    <t>Заказ исполнил (сборка фасадов):</t>
  </si>
  <si>
    <t>Редиска</t>
  </si>
  <si>
    <t>Сборка в профиль торцевой</t>
  </si>
  <si>
    <t>Причина</t>
  </si>
  <si>
    <t>по факту</t>
  </si>
  <si>
    <t>Должность редиски</t>
  </si>
  <si>
    <t>ФИО редиски</t>
  </si>
  <si>
    <t>Подпись редиски</t>
  </si>
  <si>
    <t>Пил</t>
  </si>
  <si>
    <t>Спил угла</t>
  </si>
  <si>
    <t>Торцовка утолщенная</t>
  </si>
  <si>
    <t>сторона</t>
  </si>
  <si>
    <t>Фрезеровка мдф</t>
  </si>
  <si>
    <t>Закатка по прямой, 22 мм</t>
  </si>
  <si>
    <t>Закатка по радиусу, 22 мм</t>
  </si>
  <si>
    <t>Закатка по прямой, 42 мм</t>
  </si>
  <si>
    <t>Фрезеровка по радиусу, 42 мм</t>
  </si>
  <si>
    <t>Фрезеровка по радиусу, 22 мм</t>
  </si>
  <si>
    <t>Переделка фасада в ал. проф.</t>
  </si>
  <si>
    <t>шт.</t>
  </si>
  <si>
    <t>Закатка, Egger по радиусу 22 мм</t>
  </si>
  <si>
    <t>Закатка по радиуcу, 42 мм</t>
  </si>
  <si>
    <t>Закатка, акрил, Egger 22 мм</t>
  </si>
  <si>
    <t>кв.м</t>
  </si>
  <si>
    <t>ЛДСП 16 мм (2,5х1,83)</t>
  </si>
  <si>
    <t>ЛДСП 16 мм (2,8х2,07)</t>
  </si>
  <si>
    <t>ЛДСП 18 мм (2,8х2,07)</t>
  </si>
  <si>
    <t>ЛДСП 28 мм (2,8х2,07)</t>
  </si>
  <si>
    <t>06038</t>
  </si>
  <si>
    <t>компания</t>
  </si>
  <si>
    <t>Склейка до 1 кв.м.</t>
  </si>
  <si>
    <t>Склейка выше 1 кв.м.</t>
  </si>
  <si>
    <t>Кромка, 22 мм</t>
  </si>
  <si>
    <t>Кромка, 42 мм</t>
  </si>
  <si>
    <t>Кромка, Egger 22 мм</t>
  </si>
  <si>
    <t>Закатка в меламин, 22 мм</t>
  </si>
  <si>
    <t>Закатка в меламин, 42 мм</t>
  </si>
  <si>
    <t>Меламин, 22 мм</t>
  </si>
  <si>
    <t>Меламин, 42 мм</t>
  </si>
  <si>
    <t>Акриловая лента, 21 мм</t>
  </si>
  <si>
    <t>Акриловая лента, 42 мм</t>
  </si>
  <si>
    <t>Сумма, тг.</t>
  </si>
  <si>
    <t>МДФ однотонный, 18 мм</t>
  </si>
  <si>
    <t>МДФ перламутр, 18 мм</t>
  </si>
  <si>
    <t>МДФ голограмма, 18 мм</t>
  </si>
  <si>
    <t>МДФ с рисунком и под дерево, 18 мм</t>
  </si>
  <si>
    <t>материалы</t>
  </si>
  <si>
    <t>цена материала</t>
  </si>
  <si>
    <t>Цвет</t>
  </si>
  <si>
    <t>МДФ однотонный, 9 мм</t>
  </si>
  <si>
    <t>производственные нужды</t>
  </si>
  <si>
    <t>переделка деталей в связи с производственным браком</t>
  </si>
  <si>
    <t>переделка деталей по вине сотрудника</t>
  </si>
  <si>
    <t>общая сумма</t>
  </si>
  <si>
    <t>МДФ черновой, 18 мм</t>
  </si>
  <si>
    <t>не указаны в крое</t>
  </si>
  <si>
    <t>ДВП</t>
  </si>
  <si>
    <t>ЛДСП 10 мм (2,5х1.83)</t>
  </si>
  <si>
    <t>Профиль торцевой</t>
  </si>
  <si>
    <t>Уголки</t>
  </si>
  <si>
    <t>компл.</t>
  </si>
  <si>
    <t>кухня</t>
  </si>
  <si>
    <t>переделка в связи с заменой сетки</t>
  </si>
  <si>
    <t>цвет</t>
  </si>
  <si>
    <t>Накладная №</t>
  </si>
  <si>
    <t>0603</t>
  </si>
  <si>
    <t>крем</t>
  </si>
  <si>
    <t>ЛДСП 8 мм (2,5х1.83)</t>
  </si>
  <si>
    <t>белый</t>
  </si>
</sst>
</file>

<file path=xl/styles.xml><?xml version="1.0" encoding="utf-8"?>
<styleSheet xmlns="http://schemas.openxmlformats.org/spreadsheetml/2006/main">
  <fonts count="1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i/>
      <sz val="8"/>
      <name val="Arial Cyr"/>
      <charset val="204"/>
    </font>
    <font>
      <b/>
      <i/>
      <sz val="10"/>
      <color indexed="9"/>
      <name val="Arial Cyr"/>
      <charset val="204"/>
    </font>
    <font>
      <i/>
      <sz val="12"/>
      <name val="Arial Cyr"/>
      <charset val="204"/>
    </font>
    <font>
      <sz val="9"/>
      <name val="Arial Cyr"/>
      <charset val="204"/>
    </font>
    <font>
      <sz val="10"/>
      <name val="Arial Cyr"/>
      <charset val="204"/>
    </font>
    <font>
      <b/>
      <i/>
      <sz val="8"/>
      <name val="Arial Cyr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color indexed="81"/>
      <name val="Tahoma"/>
      <family val="2"/>
      <charset val="204"/>
    </font>
    <font>
      <b/>
      <i/>
      <sz val="1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Dashed">
        <color auto="1"/>
      </bottom>
      <diagonal/>
    </border>
    <border>
      <left/>
      <right/>
      <top style="mediumDashed">
        <color auto="1"/>
      </top>
      <bottom/>
      <diagonal/>
    </border>
    <border>
      <left/>
      <right/>
      <top style="dashDot">
        <color auto="1"/>
      </top>
      <bottom style="dashDot">
        <color auto="1"/>
      </bottom>
      <diagonal/>
    </border>
    <border>
      <left style="medium">
        <color indexed="64"/>
      </left>
      <right/>
      <top style="dashDot">
        <color auto="1"/>
      </top>
      <bottom style="dashDot">
        <color auto="1"/>
      </bottom>
      <diagonal/>
    </border>
    <border>
      <left/>
      <right style="medium">
        <color indexed="64"/>
      </right>
      <top style="dashDot">
        <color auto="1"/>
      </top>
      <bottom style="dashDot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2" fillId="0" borderId="0"/>
    <xf numFmtId="0" fontId="1" fillId="0" borderId="0"/>
    <xf numFmtId="0" fontId="1" fillId="0" borderId="0"/>
    <xf numFmtId="0" fontId="13" fillId="0" borderId="0"/>
  </cellStyleXfs>
  <cellXfs count="101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center"/>
    </xf>
    <xf numFmtId="0" fontId="5" fillId="0" borderId="0" xfId="0" applyFont="1"/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6" fillId="0" borderId="0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4" fillId="0" borderId="0" xfId="0" applyFont="1"/>
    <xf numFmtId="0" fontId="3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4" fillId="0" borderId="8" xfId="0" applyFont="1" applyBorder="1"/>
    <xf numFmtId="3" fontId="0" fillId="0" borderId="2" xfId="0" applyNumberFormat="1" applyFont="1" applyBorder="1"/>
    <xf numFmtId="3" fontId="0" fillId="0" borderId="6" xfId="0" applyNumberFormat="1" applyFont="1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3" fontId="4" fillId="0" borderId="9" xfId="0" applyNumberFormat="1" applyFont="1" applyBorder="1"/>
    <xf numFmtId="0" fontId="4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6" fillId="0" borderId="14" xfId="0" applyFont="1" applyBorder="1" applyAlignment="1">
      <alignment vertical="top"/>
    </xf>
    <xf numFmtId="0" fontId="6" fillId="0" borderId="14" xfId="0" applyFont="1" applyBorder="1" applyAlignment="1">
      <alignment horizontal="left" vertical="top"/>
    </xf>
    <xf numFmtId="0" fontId="6" fillId="0" borderId="15" xfId="0" applyFont="1" applyBorder="1" applyAlignment="1">
      <alignment vertical="top"/>
    </xf>
    <xf numFmtId="0" fontId="6" fillId="0" borderId="15" xfId="0" applyFont="1" applyBorder="1" applyAlignment="1">
      <alignment horizontal="left" vertical="top"/>
    </xf>
    <xf numFmtId="4" fontId="3" fillId="3" borderId="1" xfId="0" applyNumberFormat="1" applyFont="1" applyFill="1" applyBorder="1" applyAlignment="1">
      <alignment horizontal="center"/>
    </xf>
    <xf numFmtId="49" fontId="0" fillId="0" borderId="1" xfId="0" applyNumberFormat="1" applyBorder="1"/>
    <xf numFmtId="49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9" xfId="0" applyBorder="1"/>
    <xf numFmtId="0" fontId="0" fillId="0" borderId="0" xfId="0" applyBorder="1"/>
    <xf numFmtId="0" fontId="0" fillId="0" borderId="20" xfId="0" applyBorder="1"/>
    <xf numFmtId="0" fontId="0" fillId="0" borderId="13" xfId="0" applyBorder="1"/>
    <xf numFmtId="0" fontId="0" fillId="0" borderId="3" xfId="0" applyBorder="1"/>
    <xf numFmtId="0" fontId="0" fillId="0" borderId="12" xfId="0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3" fillId="0" borderId="24" xfId="0" applyFont="1" applyBorder="1" applyAlignment="1">
      <alignment horizontal="right"/>
    </xf>
    <xf numFmtId="0" fontId="3" fillId="4" borderId="2" xfId="0" applyFont="1" applyFill="1" applyBorder="1" applyAlignment="1">
      <alignment horizontal="center"/>
    </xf>
    <xf numFmtId="3" fontId="0" fillId="4" borderId="2" xfId="0" applyNumberFormat="1" applyFont="1" applyFill="1" applyBorder="1"/>
    <xf numFmtId="0" fontId="4" fillId="3" borderId="3" xfId="0" applyFont="1" applyFill="1" applyBorder="1" applyAlignment="1" applyProtection="1">
      <alignment horizontal="left"/>
      <protection locked="0"/>
    </xf>
    <xf numFmtId="0" fontId="3" fillId="3" borderId="5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4" fontId="3" fillId="3" borderId="2" xfId="0" applyNumberFormat="1" applyFont="1" applyFill="1" applyBorder="1" applyAlignment="1" applyProtection="1">
      <alignment horizontal="center"/>
      <protection locked="0"/>
    </xf>
    <xf numFmtId="4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Protection="1">
      <protection locked="0"/>
    </xf>
    <xf numFmtId="0" fontId="3" fillId="0" borderId="10" xfId="0" applyNumberFormat="1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ill="1" applyBorder="1"/>
    <xf numFmtId="0" fontId="11" fillId="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6" fillId="0" borderId="25" xfId="0" applyFont="1" applyBorder="1" applyAlignment="1">
      <alignment vertical="top"/>
    </xf>
    <xf numFmtId="0" fontId="6" fillId="0" borderId="25" xfId="0" applyFont="1" applyBorder="1" applyAlignment="1">
      <alignment horizontal="left" vertical="top"/>
    </xf>
    <xf numFmtId="3" fontId="5" fillId="0" borderId="0" xfId="0" applyNumberFormat="1" applyFont="1"/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15" fillId="0" borderId="12" xfId="0" applyFont="1" applyBorder="1" applyProtection="1">
      <protection locked="0"/>
    </xf>
    <xf numFmtId="0" fontId="15" fillId="0" borderId="2" xfId="0" applyFont="1" applyBorder="1" applyProtection="1">
      <protection locked="0"/>
    </xf>
    <xf numFmtId="0" fontId="15" fillId="0" borderId="2" xfId="0" applyFont="1" applyBorder="1" applyAlignment="1" applyProtection="1">
      <alignment horizontal="center"/>
      <protection locked="0"/>
    </xf>
    <xf numFmtId="0" fontId="15" fillId="0" borderId="13" xfId="0" applyFont="1" applyFill="1" applyBorder="1" applyProtection="1"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left"/>
      <protection locked="0"/>
    </xf>
    <xf numFmtId="0" fontId="4" fillId="4" borderId="16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49" fontId="4" fillId="3" borderId="16" xfId="0" applyNumberFormat="1" applyFont="1" applyFill="1" applyBorder="1" applyAlignment="1" applyProtection="1">
      <alignment horizontal="left"/>
      <protection locked="0"/>
    </xf>
    <xf numFmtId="0" fontId="4" fillId="3" borderId="17" xfId="0" applyFont="1" applyFill="1" applyBorder="1" applyAlignment="1" applyProtection="1">
      <alignment horizontal="left"/>
      <protection locked="0"/>
    </xf>
    <xf numFmtId="0" fontId="4" fillId="3" borderId="18" xfId="0" applyFont="1" applyFill="1" applyBorder="1" applyAlignment="1" applyProtection="1">
      <alignment horizontal="left"/>
      <protection locked="0"/>
    </xf>
    <xf numFmtId="0" fontId="4" fillId="4" borderId="17" xfId="0" applyFont="1" applyFill="1" applyBorder="1" applyAlignment="1">
      <alignment horizontal="left"/>
    </xf>
    <xf numFmtId="0" fontId="4" fillId="4" borderId="18" xfId="0" applyFont="1" applyFill="1" applyBorder="1" applyAlignment="1">
      <alignment horizontal="left"/>
    </xf>
  </cellXfs>
  <cellStyles count="5">
    <cellStyle name="Обычный" xfId="0" builtinId="0"/>
    <cellStyle name="Обычный 2" xfId="1"/>
    <cellStyle name="Обычный 2 2" xfId="4"/>
    <cellStyle name="Обычный 3" xfId="2"/>
    <cellStyle name="Обычный 4" xfId="3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border outline="0">
        <bottom style="thin">
          <color indexed="64"/>
        </bottom>
      </border>
    </dxf>
    <dxf>
      <protection locked="0" hidden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6;&#1074;&#1084;&#1077;&#1089;&#1090;&#1085;&#1099;&#1081;%20&#1076;&#1086;&#1089;&#1090;&#1091;&#1087;%20&#1082;%20&#1092;&#1072;&#1081;&#1083;&#1072;&#1084;/&#1056;&#1072;&#1079;&#1088;&#1072;&#1073;&#1086;&#1090;&#1082;&#1080;%20Excel/&#1057;&#1082;&#1083;&#1072;&#1076;%20&#1052;&#1044;&#1060;,%20&#1082;&#1088;&#1086;&#1084;&#1082;&#1072;,%20&#1090;&#1086;&#1088;&#1094;&#1077;&#1074;&#1086;&#1081;%20&#1087;&#1088;&#1086;&#1092;&#1080;&#1083;&#1100;%20(&#1074;&#1077;&#1088;&#1089;&#1080;&#1103;%2028.02.12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МДФ"/>
      <sheetName val="база МДФ"/>
      <sheetName val="СВОД ДСП"/>
      <sheetName val="база ДСП"/>
      <sheetName val="база камень"/>
      <sheetName val="данные МДФ"/>
      <sheetName val="данные ДСП"/>
      <sheetName val="данные камень"/>
    </sheetNames>
    <sheetDataSet>
      <sheetData sheetId="0"/>
      <sheetData sheetId="1">
        <row r="1">
          <cell r="A1" t="str">
            <v>№№</v>
          </cell>
          <cell r="B1" t="str">
            <v>Дата</v>
          </cell>
        </row>
        <row r="2">
          <cell r="B2">
            <v>40974</v>
          </cell>
        </row>
        <row r="3">
          <cell r="B3">
            <v>40974</v>
          </cell>
        </row>
        <row r="4">
          <cell r="B4">
            <v>40974</v>
          </cell>
        </row>
        <row r="5">
          <cell r="B5">
            <v>40974</v>
          </cell>
        </row>
        <row r="6">
          <cell r="B6">
            <v>40974</v>
          </cell>
        </row>
        <row r="7">
          <cell r="B7">
            <v>40974</v>
          </cell>
        </row>
        <row r="8">
          <cell r="B8">
            <v>40974</v>
          </cell>
        </row>
        <row r="9">
          <cell r="B9">
            <v>40974</v>
          </cell>
        </row>
        <row r="10">
          <cell r="B10">
            <v>40974</v>
          </cell>
        </row>
        <row r="11">
          <cell r="B11">
            <v>40974</v>
          </cell>
        </row>
        <row r="12">
          <cell r="B12">
            <v>40974</v>
          </cell>
        </row>
        <row r="13">
          <cell r="B13">
            <v>40974</v>
          </cell>
        </row>
        <row r="14">
          <cell r="B14">
            <v>40974</v>
          </cell>
        </row>
        <row r="15">
          <cell r="B15">
            <v>40974</v>
          </cell>
        </row>
        <row r="16">
          <cell r="B16">
            <v>40974</v>
          </cell>
        </row>
        <row r="17">
          <cell r="B17">
            <v>40974</v>
          </cell>
        </row>
        <row r="18">
          <cell r="B18">
            <v>40974</v>
          </cell>
        </row>
        <row r="19">
          <cell r="B19">
            <v>40974</v>
          </cell>
        </row>
        <row r="20">
          <cell r="B20">
            <v>40974</v>
          </cell>
        </row>
        <row r="21">
          <cell r="B21">
            <v>40974</v>
          </cell>
        </row>
        <row r="22">
          <cell r="B22">
            <v>40974</v>
          </cell>
        </row>
        <row r="23">
          <cell r="B23">
            <v>40974</v>
          </cell>
        </row>
        <row r="24">
          <cell r="B24">
            <v>40974</v>
          </cell>
        </row>
        <row r="25">
          <cell r="B25">
            <v>40974</v>
          </cell>
        </row>
        <row r="26">
          <cell r="B26">
            <v>40974</v>
          </cell>
        </row>
        <row r="27">
          <cell r="B27">
            <v>40974</v>
          </cell>
        </row>
        <row r="28">
          <cell r="B28">
            <v>40974</v>
          </cell>
        </row>
        <row r="29">
          <cell r="B29">
            <v>40974</v>
          </cell>
        </row>
        <row r="30">
          <cell r="B30">
            <v>40974</v>
          </cell>
        </row>
        <row r="31">
          <cell r="B31">
            <v>40974</v>
          </cell>
        </row>
        <row r="32">
          <cell r="B32">
            <v>40974</v>
          </cell>
        </row>
        <row r="33">
          <cell r="B33">
            <v>40974</v>
          </cell>
        </row>
        <row r="34">
          <cell r="B34">
            <v>40974</v>
          </cell>
        </row>
        <row r="35">
          <cell r="B35">
            <v>40974</v>
          </cell>
        </row>
        <row r="36">
          <cell r="B36">
            <v>40974</v>
          </cell>
        </row>
        <row r="37">
          <cell r="B37">
            <v>40974</v>
          </cell>
        </row>
        <row r="38">
          <cell r="B38">
            <v>40974</v>
          </cell>
        </row>
        <row r="39">
          <cell r="B39">
            <v>40974</v>
          </cell>
        </row>
        <row r="40">
          <cell r="B40">
            <v>40974</v>
          </cell>
        </row>
        <row r="41">
          <cell r="B41">
            <v>40974</v>
          </cell>
        </row>
        <row r="42">
          <cell r="B42">
            <v>40974</v>
          </cell>
        </row>
        <row r="43">
          <cell r="B43">
            <v>40974</v>
          </cell>
        </row>
        <row r="44">
          <cell r="B44">
            <v>40974</v>
          </cell>
        </row>
        <row r="45">
          <cell r="B45">
            <v>40974</v>
          </cell>
        </row>
        <row r="46">
          <cell r="B46">
            <v>40974</v>
          </cell>
        </row>
        <row r="47">
          <cell r="B47">
            <v>40974</v>
          </cell>
        </row>
        <row r="48">
          <cell r="B48">
            <v>40974</v>
          </cell>
        </row>
        <row r="49">
          <cell r="B49">
            <v>40974</v>
          </cell>
        </row>
        <row r="50">
          <cell r="B50">
            <v>40974</v>
          </cell>
        </row>
        <row r="51">
          <cell r="B51">
            <v>40974</v>
          </cell>
        </row>
        <row r="52">
          <cell r="B52">
            <v>40974</v>
          </cell>
        </row>
        <row r="53">
          <cell r="B53">
            <v>40974</v>
          </cell>
        </row>
        <row r="54">
          <cell r="B54">
            <v>40974</v>
          </cell>
        </row>
        <row r="55">
          <cell r="B55">
            <v>40974</v>
          </cell>
        </row>
        <row r="56">
          <cell r="B56">
            <v>40974</v>
          </cell>
        </row>
        <row r="57">
          <cell r="B57">
            <v>40974</v>
          </cell>
        </row>
        <row r="58">
          <cell r="B58">
            <v>40974</v>
          </cell>
        </row>
        <row r="59">
          <cell r="B59">
            <v>40974</v>
          </cell>
        </row>
        <row r="60">
          <cell r="B60">
            <v>40974</v>
          </cell>
        </row>
        <row r="61">
          <cell r="B61">
            <v>40974</v>
          </cell>
        </row>
        <row r="62">
          <cell r="B62">
            <v>40974</v>
          </cell>
        </row>
        <row r="63">
          <cell r="B63">
            <v>40974</v>
          </cell>
        </row>
        <row r="64">
          <cell r="B64">
            <v>40974</v>
          </cell>
        </row>
        <row r="65">
          <cell r="B65">
            <v>40974</v>
          </cell>
        </row>
        <row r="66">
          <cell r="B66">
            <v>40974</v>
          </cell>
        </row>
        <row r="67">
          <cell r="B67">
            <v>40974</v>
          </cell>
        </row>
        <row r="68">
          <cell r="B68">
            <v>40974</v>
          </cell>
        </row>
        <row r="69">
          <cell r="B69">
            <v>40974</v>
          </cell>
        </row>
        <row r="70">
          <cell r="B70">
            <v>40974</v>
          </cell>
        </row>
        <row r="71">
          <cell r="B71">
            <v>40974</v>
          </cell>
        </row>
        <row r="72">
          <cell r="B72">
            <v>40974</v>
          </cell>
        </row>
        <row r="73">
          <cell r="B73">
            <v>40974</v>
          </cell>
        </row>
        <row r="74">
          <cell r="B74">
            <v>40974</v>
          </cell>
        </row>
        <row r="75">
          <cell r="B75">
            <v>40974</v>
          </cell>
        </row>
        <row r="76">
          <cell r="B76">
            <v>40974</v>
          </cell>
        </row>
        <row r="77">
          <cell r="B77">
            <v>40974</v>
          </cell>
        </row>
        <row r="78">
          <cell r="B78">
            <v>40974</v>
          </cell>
        </row>
        <row r="79">
          <cell r="B79">
            <v>40974</v>
          </cell>
        </row>
        <row r="80">
          <cell r="B80">
            <v>40974</v>
          </cell>
        </row>
        <row r="81">
          <cell r="B81">
            <v>40974</v>
          </cell>
        </row>
        <row r="82">
          <cell r="B82">
            <v>40974</v>
          </cell>
        </row>
        <row r="83">
          <cell r="B83">
            <v>40974</v>
          </cell>
        </row>
        <row r="84">
          <cell r="B84">
            <v>40974</v>
          </cell>
        </row>
        <row r="85">
          <cell r="B85">
            <v>40974</v>
          </cell>
        </row>
        <row r="86">
          <cell r="B86">
            <v>40974</v>
          </cell>
        </row>
        <row r="87">
          <cell r="B87">
            <v>40974</v>
          </cell>
        </row>
        <row r="88">
          <cell r="B88">
            <v>40974</v>
          </cell>
        </row>
        <row r="89">
          <cell r="B89">
            <v>40974</v>
          </cell>
        </row>
        <row r="90">
          <cell r="B90">
            <v>40974</v>
          </cell>
        </row>
        <row r="91">
          <cell r="B91">
            <v>40974</v>
          </cell>
        </row>
        <row r="92">
          <cell r="B92">
            <v>40974</v>
          </cell>
        </row>
        <row r="93">
          <cell r="B93">
            <v>40974</v>
          </cell>
        </row>
        <row r="94">
          <cell r="B94">
            <v>40974</v>
          </cell>
        </row>
        <row r="95">
          <cell r="B95">
            <v>40974</v>
          </cell>
        </row>
        <row r="96">
          <cell r="B96">
            <v>40974</v>
          </cell>
        </row>
        <row r="97">
          <cell r="B97">
            <v>40974</v>
          </cell>
        </row>
        <row r="98">
          <cell r="B98">
            <v>40974</v>
          </cell>
        </row>
        <row r="99">
          <cell r="B99">
            <v>40974</v>
          </cell>
        </row>
        <row r="100">
          <cell r="B100">
            <v>40974</v>
          </cell>
        </row>
        <row r="101">
          <cell r="B101">
            <v>40974</v>
          </cell>
        </row>
        <row r="102">
          <cell r="B102">
            <v>40974</v>
          </cell>
        </row>
        <row r="103">
          <cell r="B103">
            <v>40974</v>
          </cell>
        </row>
        <row r="104">
          <cell r="B104">
            <v>40974</v>
          </cell>
        </row>
        <row r="105">
          <cell r="B105">
            <v>40974</v>
          </cell>
        </row>
        <row r="106">
          <cell r="B106">
            <v>40974</v>
          </cell>
        </row>
        <row r="107">
          <cell r="B107">
            <v>40974</v>
          </cell>
        </row>
        <row r="108">
          <cell r="B108">
            <v>40974</v>
          </cell>
        </row>
        <row r="109">
          <cell r="B109">
            <v>40975</v>
          </cell>
        </row>
        <row r="110">
          <cell r="B110">
            <v>40975</v>
          </cell>
        </row>
        <row r="111">
          <cell r="B111">
            <v>40975</v>
          </cell>
        </row>
        <row r="112">
          <cell r="B112">
            <v>40975</v>
          </cell>
        </row>
        <row r="113">
          <cell r="B113">
            <v>40975</v>
          </cell>
        </row>
        <row r="114">
          <cell r="B114">
            <v>40975</v>
          </cell>
        </row>
        <row r="115">
          <cell r="B115">
            <v>40975</v>
          </cell>
        </row>
        <row r="116">
          <cell r="B116">
            <v>40975</v>
          </cell>
        </row>
        <row r="117">
          <cell r="B117">
            <v>40975</v>
          </cell>
        </row>
        <row r="118">
          <cell r="B118">
            <v>40975</v>
          </cell>
        </row>
        <row r="119">
          <cell r="B119">
            <v>40975</v>
          </cell>
        </row>
        <row r="120">
          <cell r="B120">
            <v>40975</v>
          </cell>
        </row>
        <row r="121">
          <cell r="B121">
            <v>40975</v>
          </cell>
        </row>
        <row r="122">
          <cell r="B122">
            <v>40975</v>
          </cell>
        </row>
        <row r="123">
          <cell r="B123">
            <v>40975</v>
          </cell>
        </row>
        <row r="124">
          <cell r="B124">
            <v>40975</v>
          </cell>
        </row>
        <row r="125">
          <cell r="B125">
            <v>40975</v>
          </cell>
        </row>
        <row r="126">
          <cell r="B126">
            <v>40975</v>
          </cell>
        </row>
        <row r="127">
          <cell r="B127">
            <v>40975</v>
          </cell>
        </row>
        <row r="128">
          <cell r="B128">
            <v>40975</v>
          </cell>
        </row>
        <row r="129">
          <cell r="B129">
            <v>40975</v>
          </cell>
        </row>
        <row r="130">
          <cell r="B130">
            <v>40975</v>
          </cell>
        </row>
        <row r="131">
          <cell r="B131">
            <v>40974</v>
          </cell>
        </row>
        <row r="132">
          <cell r="B132">
            <v>40974</v>
          </cell>
        </row>
        <row r="133">
          <cell r="B133">
            <v>40974</v>
          </cell>
        </row>
        <row r="134">
          <cell r="B134">
            <v>40974</v>
          </cell>
        </row>
        <row r="135">
          <cell r="B135">
            <v>40974</v>
          </cell>
        </row>
        <row r="136">
          <cell r="B136">
            <v>40974</v>
          </cell>
        </row>
        <row r="137">
          <cell r="B137">
            <v>40974</v>
          </cell>
        </row>
        <row r="138">
          <cell r="B138">
            <v>40974</v>
          </cell>
        </row>
        <row r="139">
          <cell r="B139">
            <v>40974</v>
          </cell>
        </row>
        <row r="140">
          <cell r="B140">
            <v>40974</v>
          </cell>
        </row>
        <row r="141">
          <cell r="B141">
            <v>40974</v>
          </cell>
        </row>
        <row r="142">
          <cell r="B142">
            <v>40974</v>
          </cell>
        </row>
        <row r="143">
          <cell r="B143">
            <v>40974</v>
          </cell>
        </row>
        <row r="144">
          <cell r="B144">
            <v>40974</v>
          </cell>
        </row>
        <row r="145">
          <cell r="B145">
            <v>40974</v>
          </cell>
        </row>
        <row r="146">
          <cell r="B146">
            <v>40974</v>
          </cell>
        </row>
        <row r="147">
          <cell r="B147">
            <v>40974</v>
          </cell>
        </row>
        <row r="148">
          <cell r="B148">
            <v>40974</v>
          </cell>
        </row>
        <row r="149">
          <cell r="B149">
            <v>40974</v>
          </cell>
        </row>
        <row r="150">
          <cell r="B150">
            <v>40974</v>
          </cell>
        </row>
        <row r="151">
          <cell r="B151">
            <v>40974</v>
          </cell>
        </row>
        <row r="152">
          <cell r="B152">
            <v>40974</v>
          </cell>
        </row>
        <row r="153">
          <cell r="B153">
            <v>40974</v>
          </cell>
        </row>
        <row r="154">
          <cell r="B154">
            <v>40974</v>
          </cell>
        </row>
        <row r="155">
          <cell r="B155">
            <v>40974</v>
          </cell>
        </row>
        <row r="156">
          <cell r="B156">
            <v>40974</v>
          </cell>
        </row>
        <row r="157">
          <cell r="B157">
            <v>40974</v>
          </cell>
        </row>
        <row r="158">
          <cell r="B158">
            <v>40974</v>
          </cell>
        </row>
        <row r="159">
          <cell r="B159">
            <v>40974</v>
          </cell>
        </row>
        <row r="160">
          <cell r="B160">
            <v>40974</v>
          </cell>
        </row>
        <row r="161">
          <cell r="B161">
            <v>40974</v>
          </cell>
        </row>
        <row r="162">
          <cell r="B162">
            <v>40974</v>
          </cell>
        </row>
        <row r="163">
          <cell r="B163">
            <v>40974</v>
          </cell>
        </row>
        <row r="164">
          <cell r="B164">
            <v>40974</v>
          </cell>
        </row>
        <row r="165">
          <cell r="B165">
            <v>40974</v>
          </cell>
        </row>
        <row r="166">
          <cell r="B166">
            <v>40974</v>
          </cell>
        </row>
        <row r="167">
          <cell r="B167">
            <v>40974</v>
          </cell>
        </row>
        <row r="168">
          <cell r="B168">
            <v>40974</v>
          </cell>
        </row>
        <row r="169">
          <cell r="B169">
            <v>40974</v>
          </cell>
        </row>
        <row r="170">
          <cell r="B170">
            <v>40974</v>
          </cell>
        </row>
        <row r="171">
          <cell r="B171">
            <v>40974</v>
          </cell>
        </row>
        <row r="172">
          <cell r="B172">
            <v>40974</v>
          </cell>
        </row>
        <row r="173">
          <cell r="B173">
            <v>40974</v>
          </cell>
        </row>
        <row r="174">
          <cell r="B174">
            <v>40974</v>
          </cell>
        </row>
        <row r="175">
          <cell r="B175">
            <v>40974</v>
          </cell>
        </row>
        <row r="176">
          <cell r="B176">
            <v>40974</v>
          </cell>
        </row>
        <row r="177">
          <cell r="B177">
            <v>40974</v>
          </cell>
        </row>
        <row r="178">
          <cell r="B178">
            <v>40975</v>
          </cell>
        </row>
        <row r="179">
          <cell r="B179">
            <v>40975</v>
          </cell>
        </row>
        <row r="180">
          <cell r="B180">
            <v>40974</v>
          </cell>
        </row>
        <row r="181">
          <cell r="B181">
            <v>40974</v>
          </cell>
        </row>
        <row r="182">
          <cell r="B182">
            <v>40974</v>
          </cell>
        </row>
        <row r="183">
          <cell r="B183">
            <v>40974</v>
          </cell>
        </row>
        <row r="184">
          <cell r="B184">
            <v>40974</v>
          </cell>
        </row>
        <row r="185">
          <cell r="B185">
            <v>40974</v>
          </cell>
        </row>
        <row r="186">
          <cell r="B186">
            <v>40974</v>
          </cell>
        </row>
        <row r="187">
          <cell r="B187">
            <v>40974</v>
          </cell>
        </row>
        <row r="188">
          <cell r="B188">
            <v>40974</v>
          </cell>
        </row>
        <row r="189">
          <cell r="B189">
            <v>40974</v>
          </cell>
        </row>
        <row r="190">
          <cell r="B190">
            <v>40974</v>
          </cell>
        </row>
        <row r="191">
          <cell r="B191">
            <v>40974</v>
          </cell>
        </row>
        <row r="192">
          <cell r="B192">
            <v>40974</v>
          </cell>
        </row>
        <row r="193">
          <cell r="B193">
            <v>40974</v>
          </cell>
        </row>
        <row r="194">
          <cell r="B194">
            <v>40974</v>
          </cell>
        </row>
        <row r="195">
          <cell r="B195">
            <v>40974</v>
          </cell>
        </row>
        <row r="196">
          <cell r="B196">
            <v>40974</v>
          </cell>
        </row>
        <row r="197">
          <cell r="B197">
            <v>40974</v>
          </cell>
        </row>
        <row r="198">
          <cell r="B198">
            <v>40975</v>
          </cell>
        </row>
        <row r="199">
          <cell r="B199">
            <v>40977</v>
          </cell>
        </row>
        <row r="200">
          <cell r="B200">
            <v>40977</v>
          </cell>
        </row>
        <row r="201">
          <cell r="B201">
            <v>40977</v>
          </cell>
        </row>
        <row r="202">
          <cell r="B202">
            <v>40977</v>
          </cell>
        </row>
        <row r="203">
          <cell r="B203">
            <v>40977</v>
          </cell>
        </row>
        <row r="204">
          <cell r="B204">
            <v>40977</v>
          </cell>
        </row>
        <row r="205">
          <cell r="B205">
            <v>40977</v>
          </cell>
        </row>
        <row r="206">
          <cell r="B206">
            <v>40977</v>
          </cell>
        </row>
        <row r="207">
          <cell r="B207">
            <v>40977</v>
          </cell>
        </row>
        <row r="208">
          <cell r="B208">
            <v>40977</v>
          </cell>
        </row>
        <row r="209">
          <cell r="B209">
            <v>40977</v>
          </cell>
        </row>
        <row r="210">
          <cell r="B210">
            <v>40977</v>
          </cell>
        </row>
        <row r="211">
          <cell r="B211">
            <v>40977</v>
          </cell>
        </row>
        <row r="212">
          <cell r="B212">
            <v>40977</v>
          </cell>
        </row>
        <row r="213">
          <cell r="B213">
            <v>40977</v>
          </cell>
        </row>
        <row r="214">
          <cell r="B214">
            <v>40977</v>
          </cell>
        </row>
        <row r="215">
          <cell r="B215">
            <v>40977</v>
          </cell>
        </row>
        <row r="216">
          <cell r="B216">
            <v>40977</v>
          </cell>
        </row>
        <row r="217">
          <cell r="B217">
            <v>40977</v>
          </cell>
        </row>
        <row r="218">
          <cell r="B218">
            <v>40977</v>
          </cell>
        </row>
        <row r="219">
          <cell r="B219">
            <v>40980</v>
          </cell>
        </row>
        <row r="220">
          <cell r="B220">
            <v>40980</v>
          </cell>
        </row>
        <row r="221">
          <cell r="B221">
            <v>40980</v>
          </cell>
        </row>
        <row r="222">
          <cell r="B222">
            <v>40980</v>
          </cell>
        </row>
        <row r="223">
          <cell r="B223">
            <v>40980</v>
          </cell>
        </row>
        <row r="224">
          <cell r="B224">
            <v>40980</v>
          </cell>
        </row>
        <row r="225">
          <cell r="B225">
            <v>40980</v>
          </cell>
        </row>
        <row r="226">
          <cell r="B226">
            <v>40980</v>
          </cell>
        </row>
        <row r="227">
          <cell r="B227">
            <v>40980</v>
          </cell>
        </row>
        <row r="228">
          <cell r="B228">
            <v>40980</v>
          </cell>
        </row>
        <row r="229">
          <cell r="B229">
            <v>40980</v>
          </cell>
        </row>
        <row r="230">
          <cell r="B230">
            <v>40980</v>
          </cell>
        </row>
        <row r="231">
          <cell r="B231">
            <v>40980</v>
          </cell>
        </row>
        <row r="232">
          <cell r="B232">
            <v>40980</v>
          </cell>
        </row>
        <row r="233">
          <cell r="B233">
            <v>40980</v>
          </cell>
        </row>
        <row r="234">
          <cell r="B234">
            <v>40980</v>
          </cell>
        </row>
        <row r="235">
          <cell r="B235">
            <v>40980</v>
          </cell>
        </row>
        <row r="236">
          <cell r="B236">
            <v>40980</v>
          </cell>
        </row>
        <row r="237">
          <cell r="B237">
            <v>40974</v>
          </cell>
        </row>
        <row r="238">
          <cell r="B238">
            <v>40974</v>
          </cell>
        </row>
        <row r="239">
          <cell r="B239">
            <v>40974</v>
          </cell>
        </row>
        <row r="240">
          <cell r="B240">
            <v>40974</v>
          </cell>
        </row>
        <row r="241">
          <cell r="B241">
            <v>40974</v>
          </cell>
        </row>
        <row r="242">
          <cell r="B242">
            <v>40974</v>
          </cell>
        </row>
        <row r="243">
          <cell r="B243">
            <v>40974</v>
          </cell>
        </row>
        <row r="244">
          <cell r="B244">
            <v>40974</v>
          </cell>
        </row>
        <row r="245">
          <cell r="B245">
            <v>40974</v>
          </cell>
        </row>
        <row r="246">
          <cell r="B246">
            <v>40974</v>
          </cell>
        </row>
        <row r="247">
          <cell r="B247">
            <v>40974</v>
          </cell>
        </row>
        <row r="248">
          <cell r="B248">
            <v>40974</v>
          </cell>
        </row>
        <row r="249">
          <cell r="B249">
            <v>40974</v>
          </cell>
        </row>
        <row r="250">
          <cell r="B250">
            <v>40974</v>
          </cell>
        </row>
        <row r="251">
          <cell r="B251">
            <v>40974</v>
          </cell>
        </row>
        <row r="252">
          <cell r="B252">
            <v>40974</v>
          </cell>
        </row>
        <row r="253">
          <cell r="B253">
            <v>40974</v>
          </cell>
        </row>
        <row r="254">
          <cell r="B254">
            <v>40974</v>
          </cell>
        </row>
        <row r="255">
          <cell r="B255">
            <v>40974</v>
          </cell>
        </row>
        <row r="256">
          <cell r="B256">
            <v>40981</v>
          </cell>
        </row>
        <row r="257">
          <cell r="B257">
            <v>40981</v>
          </cell>
        </row>
        <row r="258">
          <cell r="B258">
            <v>40981</v>
          </cell>
        </row>
        <row r="259">
          <cell r="B259">
            <v>40982</v>
          </cell>
        </row>
        <row r="260">
          <cell r="B260">
            <v>40982</v>
          </cell>
        </row>
        <row r="261">
          <cell r="B261">
            <v>40981</v>
          </cell>
        </row>
        <row r="262">
          <cell r="B262">
            <v>40981</v>
          </cell>
        </row>
        <row r="263">
          <cell r="B263">
            <v>40981</v>
          </cell>
        </row>
        <row r="264">
          <cell r="B264">
            <v>40981</v>
          </cell>
        </row>
        <row r="265">
          <cell r="B265">
            <v>40981</v>
          </cell>
        </row>
        <row r="266">
          <cell r="B266">
            <v>40981</v>
          </cell>
        </row>
        <row r="267">
          <cell r="B267">
            <v>40981</v>
          </cell>
        </row>
        <row r="268">
          <cell r="B268">
            <v>40981</v>
          </cell>
        </row>
        <row r="269">
          <cell r="B269">
            <v>40981</v>
          </cell>
        </row>
        <row r="270">
          <cell r="B270">
            <v>40981</v>
          </cell>
        </row>
        <row r="271">
          <cell r="B271">
            <v>40981</v>
          </cell>
        </row>
        <row r="272">
          <cell r="B272">
            <v>40981</v>
          </cell>
        </row>
        <row r="273">
          <cell r="B273">
            <v>40982</v>
          </cell>
        </row>
        <row r="274">
          <cell r="B274">
            <v>40982</v>
          </cell>
        </row>
        <row r="275">
          <cell r="B275">
            <v>40982</v>
          </cell>
        </row>
        <row r="276">
          <cell r="B276">
            <v>40982</v>
          </cell>
        </row>
        <row r="277">
          <cell r="B277">
            <v>40982</v>
          </cell>
        </row>
        <row r="278">
          <cell r="B278">
            <v>40982</v>
          </cell>
        </row>
        <row r="279">
          <cell r="B279">
            <v>40982</v>
          </cell>
        </row>
        <row r="280">
          <cell r="B280">
            <v>40982</v>
          </cell>
        </row>
        <row r="281">
          <cell r="B281">
            <v>40982</v>
          </cell>
        </row>
        <row r="282">
          <cell r="B282">
            <v>40982</v>
          </cell>
        </row>
        <row r="283">
          <cell r="B283">
            <v>40982</v>
          </cell>
        </row>
        <row r="284">
          <cell r="B284">
            <v>0</v>
          </cell>
        </row>
      </sheetData>
      <sheetData sheetId="2"/>
      <sheetData sheetId="3">
        <row r="1">
          <cell r="A1" t="str">
            <v>№№</v>
          </cell>
          <cell r="B1" t="str">
            <v>Дата</v>
          </cell>
        </row>
        <row r="2">
          <cell r="B2">
            <v>40974</v>
          </cell>
        </row>
        <row r="3">
          <cell r="B3">
            <v>40974</v>
          </cell>
        </row>
        <row r="4">
          <cell r="B4">
            <v>40974</v>
          </cell>
        </row>
      </sheetData>
      <sheetData sheetId="4">
        <row r="1">
          <cell r="A1" t="str">
            <v>№№</v>
          </cell>
          <cell r="B1" t="str">
            <v>Дата</v>
          </cell>
        </row>
        <row r="2">
          <cell r="B2">
            <v>40974</v>
          </cell>
        </row>
        <row r="3">
          <cell r="B3">
            <v>40974</v>
          </cell>
        </row>
        <row r="4">
          <cell r="B4">
            <v>40974</v>
          </cell>
        </row>
      </sheetData>
      <sheetData sheetId="5"/>
      <sheetData sheetId="6">
        <row r="1">
          <cell r="B1" t="str">
            <v>Для_цветов</v>
          </cell>
          <cell r="C1" t="str">
            <v>Цвета</v>
          </cell>
          <cell r="F1" t="str">
            <v>Наименования</v>
          </cell>
        </row>
        <row r="2">
          <cell r="B2" t="str">
            <v>ЛДСП Egger, 2800*2070*16</v>
          </cell>
          <cell r="C2" t="str">
            <v xml:space="preserve">белый </v>
          </cell>
          <cell r="F2" t="str">
            <v>ЛДСП Egger, 2800*2070*16</v>
          </cell>
        </row>
        <row r="3">
          <cell r="B3" t="str">
            <v>ЛДСП Egger, 2800*2070*16</v>
          </cell>
          <cell r="C3" t="str">
            <v>дуб феррара</v>
          </cell>
          <cell r="F3" t="str">
            <v>ЛДСП Egger, 2800*2070*18</v>
          </cell>
        </row>
        <row r="4">
          <cell r="B4" t="str">
            <v>ЛДСП Egger, 2800*2070*16</v>
          </cell>
          <cell r="C4" t="str">
            <v>махон</v>
          </cell>
          <cell r="F4" t="str">
            <v>ЛДСП Польша, 2440*1830*16</v>
          </cell>
        </row>
        <row r="5">
          <cell r="B5" t="str">
            <v>ЛДСП Egger, 2800*2070*16</v>
          </cell>
          <cell r="C5" t="str">
            <v>полоска бронзовая</v>
          </cell>
          <cell r="F5" t="str">
            <v>ЛДСП Польша, 2500*1830*16</v>
          </cell>
        </row>
        <row r="6">
          <cell r="B6" t="str">
            <v>ЛДСП Egger, 2800*2070*16</v>
          </cell>
          <cell r="C6" t="str">
            <v xml:space="preserve">артвуд </v>
          </cell>
        </row>
        <row r="7">
          <cell r="B7" t="str">
            <v>ЛДСП Egger, 2800*2070*16</v>
          </cell>
          <cell r="C7" t="str">
            <v>бук шоколадный</v>
          </cell>
        </row>
        <row r="8">
          <cell r="B8" t="str">
            <v>ЛДСП Egger, 2800*2070*16</v>
          </cell>
          <cell r="C8" t="str">
            <v>орех аида табак</v>
          </cell>
        </row>
        <row r="9">
          <cell r="B9" t="str">
            <v>ЛДСП Egger, 2800*2070*16</v>
          </cell>
          <cell r="C9" t="str">
            <v>мерано</v>
          </cell>
        </row>
        <row r="10">
          <cell r="B10" t="str">
            <v>ЛДСП Egger, 2800*2070*16</v>
          </cell>
          <cell r="C10" t="str">
            <v>орех</v>
          </cell>
        </row>
        <row r="11">
          <cell r="B11" t="str">
            <v>ЛДСП Egger, 2800*2070*16</v>
          </cell>
          <cell r="C11" t="str">
            <v>серый агат</v>
          </cell>
        </row>
        <row r="12">
          <cell r="B12" t="str">
            <v>ЛДСП Egger, 2800*2070*16</v>
          </cell>
          <cell r="C12" t="str">
            <v>титан</v>
          </cell>
        </row>
        <row r="13">
          <cell r="B13" t="str">
            <v>ЛДСП Egger, 2800*2070*18</v>
          </cell>
          <cell r="C13" t="str">
            <v>олива темная</v>
          </cell>
        </row>
        <row r="14">
          <cell r="B14" t="str">
            <v>ЛДСП Egger, 2800*2070*18</v>
          </cell>
          <cell r="C14" t="str">
            <v>макасар</v>
          </cell>
        </row>
        <row r="15">
          <cell r="B15" t="str">
            <v>ЛДСП Egger, 2800*2070*18</v>
          </cell>
          <cell r="C15" t="str">
            <v>кремовый</v>
          </cell>
        </row>
        <row r="16">
          <cell r="B16" t="str">
            <v>ЛДСП Egger, 2800*2070*18</v>
          </cell>
          <cell r="C16" t="str">
            <v>черный</v>
          </cell>
        </row>
        <row r="17">
          <cell r="B17" t="str">
            <v>ЛДСП Egger, 2800*2070*18</v>
          </cell>
          <cell r="C17" t="str">
            <v>белый</v>
          </cell>
        </row>
        <row r="18">
          <cell r="B18" t="str">
            <v>ЛДСП Egger, 2800*2070*18</v>
          </cell>
          <cell r="C18" t="str">
            <v>терра желтая</v>
          </cell>
        </row>
        <row r="19">
          <cell r="B19" t="str">
            <v>ЛДСП Egger, 2800*2070*18</v>
          </cell>
          <cell r="C19" t="str">
            <v>бежевый</v>
          </cell>
        </row>
        <row r="20">
          <cell r="B20" t="str">
            <v>ЛДСП Egger, 2800*2070*18</v>
          </cell>
          <cell r="C20" t="str">
            <v>каприче</v>
          </cell>
        </row>
        <row r="21">
          <cell r="B21" t="str">
            <v>ЛДСП Egger, 2800*2070*18</v>
          </cell>
          <cell r="C21" t="str">
            <v>дуб феррара темно-коричневый</v>
          </cell>
        </row>
        <row r="22">
          <cell r="B22" t="str">
            <v>ЛДСП Egger, 2800*2070*18</v>
          </cell>
          <cell r="C22" t="str">
            <v>оранжевый</v>
          </cell>
        </row>
        <row r="23">
          <cell r="B23" t="str">
            <v>ЛДСП Egger, 2800*2070*18</v>
          </cell>
          <cell r="C23" t="str">
            <v>дуб беленый</v>
          </cell>
        </row>
        <row r="24">
          <cell r="B24" t="str">
            <v>ЛДСП Egger, 2800*2070*18</v>
          </cell>
          <cell r="C24" t="str">
            <v>акация Лэйкленд светлая</v>
          </cell>
        </row>
        <row r="25">
          <cell r="B25" t="str">
            <v>ЛДСП Egger, 2800*2070*18</v>
          </cell>
          <cell r="C25" t="str">
            <v>пиния авола шампань</v>
          </cell>
        </row>
        <row r="26">
          <cell r="B26" t="str">
            <v>ЛДСП Egger, 2800*2070*18</v>
          </cell>
          <cell r="C26" t="str">
            <v>венге</v>
          </cell>
        </row>
        <row r="27">
          <cell r="B27" t="str">
            <v>ЛДСП Egger, 2800*2070*18</v>
          </cell>
          <cell r="C27" t="str">
            <v>дуб шатто серый</v>
          </cell>
        </row>
        <row r="28">
          <cell r="B28" t="str">
            <v>ЛДСП Egger, 2800*2070*18</v>
          </cell>
          <cell r="C28" t="str">
            <v>зебрано</v>
          </cell>
        </row>
        <row r="29">
          <cell r="B29" t="str">
            <v>ЛДСП Egger, 2800*2070*18</v>
          </cell>
          <cell r="C29" t="str">
            <v>зебрано песочный</v>
          </cell>
        </row>
        <row r="30">
          <cell r="B30" t="str">
            <v>ЛДСП Egger, 2800*2070*18</v>
          </cell>
          <cell r="C30" t="str">
            <v>олива</v>
          </cell>
        </row>
        <row r="31">
          <cell r="B31" t="str">
            <v>ЛДСП Egger, 2800*2070*18</v>
          </cell>
          <cell r="C31" t="str">
            <v>скандик белый</v>
          </cell>
        </row>
        <row r="32">
          <cell r="B32" t="str">
            <v>ЛДСП Egger, 2800*2070*18</v>
          </cell>
          <cell r="C32" t="str">
            <v xml:space="preserve">дикий дуб светло-коричневый </v>
          </cell>
        </row>
        <row r="33">
          <cell r="B33" t="str">
            <v>ЛДСП Egger, 2800*2070*18</v>
          </cell>
          <cell r="C33" t="str">
            <v>клен серцевидный</v>
          </cell>
        </row>
        <row r="34">
          <cell r="B34" t="str">
            <v>ЛДСП Egger, 2800*2070*18</v>
          </cell>
          <cell r="C34" t="str">
            <v>голубой</v>
          </cell>
        </row>
        <row r="35">
          <cell r="B35" t="str">
            <v>ЛДСП Egger, 2800*2070*18</v>
          </cell>
          <cell r="C35" t="str">
            <v>лайм</v>
          </cell>
        </row>
        <row r="36">
          <cell r="B36" t="str">
            <v>ЛДСП Egger, 2800*2070*18</v>
          </cell>
          <cell r="C36" t="str">
            <v>зеленый мох</v>
          </cell>
        </row>
        <row r="37">
          <cell r="B37" t="str">
            <v>ЛДСП Egger, 2800*2070*18</v>
          </cell>
          <cell r="C37" t="str">
            <v>ежевика кварц</v>
          </cell>
        </row>
        <row r="38">
          <cell r="B38" t="str">
            <v>ЛДСП Egger, 2800*2070*18</v>
          </cell>
          <cell r="C38" t="str">
            <v>вудлайн мокко</v>
          </cell>
        </row>
        <row r="39">
          <cell r="B39" t="str">
            <v>ЛДСП Egger, 2800*2070*18</v>
          </cell>
          <cell r="C39" t="str">
            <v>вудлайн кремовый</v>
          </cell>
        </row>
        <row r="40">
          <cell r="B40" t="str">
            <v>ЛДСП Польша, 2440*1830*16</v>
          </cell>
          <cell r="C40" t="str">
            <v xml:space="preserve">венге магия </v>
          </cell>
        </row>
        <row r="41">
          <cell r="B41" t="str">
            <v>ЛДСП Польша, 2440*1830*16</v>
          </cell>
          <cell r="C41" t="str">
            <v xml:space="preserve">орех темный </v>
          </cell>
        </row>
        <row r="42">
          <cell r="B42" t="str">
            <v>ЛДСП Польша, 2440*1830*16</v>
          </cell>
          <cell r="C42" t="str">
            <v xml:space="preserve">орех экко </v>
          </cell>
        </row>
        <row r="43">
          <cell r="B43" t="str">
            <v>ЛДСП Польша, 2440*1830*16</v>
          </cell>
          <cell r="C43" t="str">
            <v xml:space="preserve">терра желтая </v>
          </cell>
        </row>
        <row r="44">
          <cell r="B44" t="str">
            <v>ЛДСП Польша, 2440*1830*16</v>
          </cell>
          <cell r="C44" t="str">
            <v xml:space="preserve">терра Лососевая </v>
          </cell>
        </row>
        <row r="45">
          <cell r="B45" t="str">
            <v>ЛДСП Польша, 2500*1830*16</v>
          </cell>
          <cell r="C45" t="str">
            <v>белый гладкий</v>
          </cell>
        </row>
        <row r="46">
          <cell r="B46" t="str">
            <v>ЛДСП Польша, 2500*1830*16</v>
          </cell>
          <cell r="C46" t="str">
            <v>бук 13</v>
          </cell>
        </row>
        <row r="47">
          <cell r="B47" t="str">
            <v>ЛДСП Польша, 2500*1830*16</v>
          </cell>
          <cell r="C47" t="str">
            <v>бук светлый</v>
          </cell>
        </row>
        <row r="48">
          <cell r="B48" t="str">
            <v>ЛДСП Польша, 2500*1830*16</v>
          </cell>
          <cell r="C48" t="str">
            <v>вишня пенсильвания</v>
          </cell>
        </row>
        <row r="49">
          <cell r="B49" t="str">
            <v>ЛДСП Польша, 2500*1830*16</v>
          </cell>
          <cell r="C49" t="str">
            <v>вишня табак</v>
          </cell>
        </row>
        <row r="50">
          <cell r="B50" t="str">
            <v>ЛДСП Польша, 2500*1830*16</v>
          </cell>
          <cell r="C50" t="str">
            <v>зебрано светлый</v>
          </cell>
        </row>
        <row r="51">
          <cell r="B51" t="str">
            <v>ЛДСП Польша, 2500*1830*16</v>
          </cell>
          <cell r="C51" t="str">
            <v>каштан венге</v>
          </cell>
        </row>
        <row r="52">
          <cell r="B52" t="str">
            <v>ЛДСП Польша, 2500*1830*16</v>
          </cell>
          <cell r="C52" t="str">
            <v>крем</v>
          </cell>
        </row>
        <row r="53">
          <cell r="B53" t="str">
            <v>ЛДСП Польша, 2500*1830*16</v>
          </cell>
          <cell r="C53" t="str">
            <v>орех темный</v>
          </cell>
        </row>
        <row r="54">
          <cell r="B54" t="str">
            <v>ЛДСП Польша, 2500*1830*16</v>
          </cell>
          <cell r="C54" t="str">
            <v>пепел</v>
          </cell>
        </row>
        <row r="118">
          <cell r="B118">
            <v>0</v>
          </cell>
          <cell r="C118">
            <v>0</v>
          </cell>
          <cell r="F118">
            <v>0</v>
          </cell>
        </row>
        <row r="119">
          <cell r="B119">
            <v>0</v>
          </cell>
          <cell r="C119">
            <v>0</v>
          </cell>
          <cell r="F119">
            <v>0</v>
          </cell>
        </row>
        <row r="120">
          <cell r="B120">
            <v>0</v>
          </cell>
          <cell r="C120">
            <v>0</v>
          </cell>
          <cell r="F120">
            <v>0</v>
          </cell>
        </row>
        <row r="121">
          <cell r="B121">
            <v>0</v>
          </cell>
          <cell r="C121">
            <v>0</v>
          </cell>
          <cell r="F121">
            <v>0</v>
          </cell>
        </row>
        <row r="122">
          <cell r="B122">
            <v>0</v>
          </cell>
          <cell r="C122">
            <v>0</v>
          </cell>
          <cell r="F122">
            <v>0</v>
          </cell>
        </row>
        <row r="123">
          <cell r="B123">
            <v>0</v>
          </cell>
          <cell r="C123">
            <v>0</v>
          </cell>
          <cell r="F123">
            <v>0</v>
          </cell>
        </row>
      </sheetData>
      <sheetData sheetId="7">
        <row r="1">
          <cell r="B1" t="str">
            <v>Для_цветов</v>
          </cell>
          <cell r="C1" t="str">
            <v>Цвета</v>
          </cell>
          <cell r="F1" t="str">
            <v>Наименования</v>
          </cell>
        </row>
        <row r="2">
          <cell r="B2" t="str">
            <v>Искусственный камень Hanssem (Юж. Корея) 3680х760х12</v>
          </cell>
          <cell r="C2" t="str">
            <v>Pure White</v>
          </cell>
          <cell r="F2" t="str">
            <v>Искусственный камень Hanssem (Юж. Корея) 3680х760х12</v>
          </cell>
        </row>
        <row r="3">
          <cell r="B3" t="str">
            <v>Искусственный камень Hanssem (Юж. Корея) 3680х760х12</v>
          </cell>
          <cell r="C3" t="str">
            <v>Frost Land</v>
          </cell>
          <cell r="F3" t="str">
            <v>Искусственный камень Staron (Юж. Корея) 3680х760х12</v>
          </cell>
        </row>
        <row r="4">
          <cell r="B4" t="str">
            <v>Искусственный камень Hanssem (Юж. Корея) 3680х760х12</v>
          </cell>
          <cell r="C4" t="str">
            <v>Rocky Mountain</v>
          </cell>
          <cell r="F4" t="str">
            <v>Искусственный камень LG Hi-macs (Юж. Корея) 3680х760х12</v>
          </cell>
        </row>
        <row r="5">
          <cell r="B5" t="str">
            <v>Искусственный камень Hanssem (Юж. Корея) 3680х760х12</v>
          </cell>
          <cell r="C5" t="str">
            <v>Cream Sands</v>
          </cell>
        </row>
        <row r="6">
          <cell r="B6" t="str">
            <v>Искусственный камень Hanssem (Юж. Корея) 3680х760х12</v>
          </cell>
          <cell r="C6" t="str">
            <v>Beige Sands</v>
          </cell>
        </row>
        <row r="7">
          <cell r="B7" t="str">
            <v>Искусственный камень Hanssem (Юж. Корея) 3680х760х12</v>
          </cell>
          <cell r="C7" t="str">
            <v>Night sky</v>
          </cell>
        </row>
        <row r="8">
          <cell r="B8" t="str">
            <v>Искусственный камень Hanssem (Юж. Корея) 3680х760х12</v>
          </cell>
          <cell r="C8" t="str">
            <v>Cerus</v>
          </cell>
        </row>
        <row r="9">
          <cell r="B9" t="str">
            <v>Искусственный камень Hanssem (Юж. Корея) 3680х760х12</v>
          </cell>
          <cell r="C9" t="str">
            <v>Rocky Mountain</v>
          </cell>
        </row>
        <row r="10">
          <cell r="B10" t="str">
            <v>Искусственный камень Hanssem (Юж. Корея) 3680х760х12</v>
          </cell>
          <cell r="C10" t="str">
            <v>Star Burst</v>
          </cell>
        </row>
        <row r="11">
          <cell r="B11" t="str">
            <v>Искусственный камень Hanssem (Юж. Корея) 3680х760х12</v>
          </cell>
          <cell r="C11" t="str">
            <v>Tourmaline</v>
          </cell>
        </row>
        <row r="12">
          <cell r="B12" t="str">
            <v>Искусственный камень Staron (Юж. Корея) 3680х760х12</v>
          </cell>
          <cell r="C12" t="str">
            <v xml:space="preserve">Quarry Arroyo </v>
          </cell>
        </row>
        <row r="13">
          <cell r="B13" t="str">
            <v>Искусственный камень Staron (Юж. Корея) 3680х760х12</v>
          </cell>
          <cell r="C13" t="str">
            <v xml:space="preserve">QUARRY ESKER </v>
          </cell>
        </row>
        <row r="14">
          <cell r="B14" t="str">
            <v>Искусственный камень Staron (Юж. Корея) 3680х760х12</v>
          </cell>
          <cell r="C14" t="str">
            <v xml:space="preserve">QUARRY MESA </v>
          </cell>
        </row>
        <row r="15">
          <cell r="B15" t="str">
            <v>Искусственный камень Staron (Юж. Корея) 3680х760х12</v>
          </cell>
          <cell r="C15" t="str">
            <v>Aspen AMBER</v>
          </cell>
        </row>
        <row r="16">
          <cell r="B16" t="str">
            <v>Искусственный камень Staron (Юж. Корея) 3680х760х12</v>
          </cell>
          <cell r="C16" t="str">
            <v xml:space="preserve">Aspen Brown </v>
          </cell>
        </row>
        <row r="17">
          <cell r="B17" t="str">
            <v>Искусственный камень Staron (Юж. Корея) 3680х760х12</v>
          </cell>
          <cell r="C17" t="str">
            <v>Aspen Fiesta</v>
          </cell>
        </row>
        <row r="18">
          <cell r="B18" t="str">
            <v>Искусственный камень Staron (Юж. Корея) 3680х760х12</v>
          </cell>
          <cell r="C18" t="str">
            <v xml:space="preserve">Aspen Glacier </v>
          </cell>
        </row>
        <row r="19">
          <cell r="B19" t="str">
            <v>Искусственный камень Staron (Юж. Корея) 3680х760х12</v>
          </cell>
          <cell r="C19" t="str">
            <v>Aspen GREY</v>
          </cell>
        </row>
        <row r="20">
          <cell r="B20" t="str">
            <v>Искусственный камень Staron (Юж. Корея) 3680х760х12</v>
          </cell>
          <cell r="C20" t="str">
            <v xml:space="preserve">Aspen Lava </v>
          </cell>
        </row>
        <row r="21">
          <cell r="B21" t="str">
            <v>Искусственный камень Staron (Юж. Корея) 3680х760х12</v>
          </cell>
          <cell r="C21" t="str">
            <v xml:space="preserve">Aspen Mine </v>
          </cell>
        </row>
        <row r="22">
          <cell r="B22" t="str">
            <v>Искусственный камень Staron (Юж. Корея) 3680х760х12</v>
          </cell>
          <cell r="C22" t="str">
            <v>Aspen PEPPER</v>
          </cell>
        </row>
        <row r="23">
          <cell r="B23" t="str">
            <v>Искусственный камень Staron (Юж. Корея) 3680х760х12</v>
          </cell>
          <cell r="C23" t="str">
            <v xml:space="preserve">Aspen Sky </v>
          </cell>
        </row>
        <row r="24">
          <cell r="B24" t="str">
            <v>Искусственный камень Staron (Юж. Корея) 3680х760х12</v>
          </cell>
          <cell r="C24" t="str">
            <v xml:space="preserve">Aspen Snow </v>
          </cell>
        </row>
        <row r="25">
          <cell r="B25" t="str">
            <v>Искусственный камень Staron (Юж. Корея) 3680х760х12</v>
          </cell>
          <cell r="C25" t="str">
            <v>Aspen SPRUCE</v>
          </cell>
        </row>
        <row r="26">
          <cell r="B26" t="str">
            <v>Искусственный камень Staron (Юж. Корея) 3680х760х12</v>
          </cell>
          <cell r="C26" t="str">
            <v>Metallic Beach</v>
          </cell>
        </row>
        <row r="27">
          <cell r="B27" t="str">
            <v>Искусственный камень Staron (Юж. Корея) 3680х760х12</v>
          </cell>
          <cell r="C27" t="str">
            <v>Metallic Cosmos</v>
          </cell>
        </row>
        <row r="28">
          <cell r="B28" t="str">
            <v>Искусственный камень Staron (Юж. Корея) 3680х760х12</v>
          </cell>
          <cell r="C28" t="str">
            <v>Metallic VALENCIA</v>
          </cell>
        </row>
        <row r="29">
          <cell r="B29" t="str">
            <v>Искусственный камень Staron (Юж. Корея) 3680х760х12</v>
          </cell>
          <cell r="C29" t="str">
            <v xml:space="preserve">Metallic Yukon </v>
          </cell>
        </row>
        <row r="30">
          <cell r="B30" t="str">
            <v>Искусственный камень Staron (Юж. Корея) 3680х760х12</v>
          </cell>
          <cell r="C30" t="str">
            <v xml:space="preserve">Metallic Galaxy </v>
          </cell>
        </row>
        <row r="31">
          <cell r="B31" t="str">
            <v>Искусственный камень Staron (Юж. Корея) 3680х760х12</v>
          </cell>
          <cell r="C31" t="str">
            <v>Metallic Sunray</v>
          </cell>
        </row>
        <row r="32">
          <cell r="B32" t="str">
            <v>Искусственный камень Staron (Юж. Корея) 3680х760х12</v>
          </cell>
          <cell r="C32" t="str">
            <v xml:space="preserve">Pebble AQUA </v>
          </cell>
        </row>
        <row r="33">
          <cell r="B33" t="str">
            <v>Искусственный камень Staron (Юж. Корея) 3680х760х12</v>
          </cell>
          <cell r="C33" t="str">
            <v>Pebble Beach</v>
          </cell>
        </row>
        <row r="34">
          <cell r="B34" t="str">
            <v>Искусственный камень Staron (Юж. Корея) 3680х760х12</v>
          </cell>
          <cell r="C34" t="str">
            <v xml:space="preserve">Pebble Blue </v>
          </cell>
        </row>
        <row r="35">
          <cell r="B35" t="str">
            <v>Искусственный камень Staron (Юж. Корея) 3680х760х12</v>
          </cell>
          <cell r="C35" t="str">
            <v>Pebble CONFETTI</v>
          </cell>
        </row>
        <row r="36">
          <cell r="B36" t="str">
            <v>Искусственный камень Staron (Юж. Корея) 3680х760х12</v>
          </cell>
          <cell r="C36" t="str">
            <v xml:space="preserve">Pebble Copper </v>
          </cell>
        </row>
        <row r="37">
          <cell r="B37" t="str">
            <v>Искусственный камень Staron (Юж. Корея) 3680х760х12</v>
          </cell>
          <cell r="C37" t="str">
            <v>Pebble Dark Green</v>
          </cell>
        </row>
        <row r="38">
          <cell r="B38" t="str">
            <v>Искусственный камень Staron (Юж. Корея) 3680х760х12</v>
          </cell>
          <cell r="C38" t="str">
            <v>Pebble Ebony</v>
          </cell>
        </row>
        <row r="39">
          <cell r="B39" t="str">
            <v>Искусственный камень Staron (Юж. Корея) 3680х760х12</v>
          </cell>
          <cell r="C39" t="str">
            <v xml:space="preserve">Pebble Ice </v>
          </cell>
        </row>
        <row r="40">
          <cell r="B40" t="str">
            <v>Искусственный камень Staron (Юж. Корея) 3680х760х12</v>
          </cell>
          <cell r="C40" t="str">
            <v xml:space="preserve">Pebble Frost </v>
          </cell>
        </row>
        <row r="41">
          <cell r="B41" t="str">
            <v>Искусственный камень Staron (Юж. Корея) 3680х760х12</v>
          </cell>
          <cell r="C41" t="str">
            <v xml:space="preserve">Pebble Grey </v>
          </cell>
        </row>
        <row r="42">
          <cell r="B42" t="str">
            <v>Искусственный камень Staron (Юж. Корея) 3680х760х12</v>
          </cell>
          <cell r="C42" t="str">
            <v>Pebble Gold</v>
          </cell>
        </row>
        <row r="43">
          <cell r="B43" t="str">
            <v>Искусственный камень Staron (Юж. Корея) 3680х760х12</v>
          </cell>
          <cell r="C43" t="str">
            <v>Pebble Kernel</v>
          </cell>
        </row>
        <row r="44">
          <cell r="B44" t="str">
            <v>Искусственный камень Staron (Юж. Корея) 3680х760х12</v>
          </cell>
          <cell r="C44" t="str">
            <v xml:space="preserve">Pebble Limestone </v>
          </cell>
        </row>
        <row r="45">
          <cell r="B45" t="str">
            <v>Искусственный камень Staron (Юж. Корея) 3680х760х12</v>
          </cell>
          <cell r="C45" t="str">
            <v xml:space="preserve">Pebble Ponderosa </v>
          </cell>
        </row>
        <row r="46">
          <cell r="B46" t="str">
            <v>Искусственный камень Staron (Юж. Корея) 3680х760х12</v>
          </cell>
          <cell r="C46" t="str">
            <v xml:space="preserve">Pebble ROSE </v>
          </cell>
        </row>
        <row r="47">
          <cell r="B47" t="str">
            <v>Искусственный камень Staron (Юж. Корея) 3680х760х12</v>
          </cell>
          <cell r="C47" t="str">
            <v>Pebble Saratoga</v>
          </cell>
        </row>
        <row r="48">
          <cell r="B48" t="str">
            <v>Искусственный камень Staron (Юж. Корея) 3680х760х12</v>
          </cell>
          <cell r="C48" t="str">
            <v xml:space="preserve">Pebble Swan </v>
          </cell>
        </row>
        <row r="49">
          <cell r="B49" t="str">
            <v>Искусственный камень Staron (Юж. Корея) 3680х760х12</v>
          </cell>
          <cell r="C49" t="str">
            <v xml:space="preserve">Pebble SIENNA </v>
          </cell>
        </row>
        <row r="50">
          <cell r="B50" t="str">
            <v>Искусственный камень Staron (Юж. Корея) 3680х760х12</v>
          </cell>
          <cell r="C50" t="str">
            <v xml:space="preserve">Pebble Terrain </v>
          </cell>
        </row>
        <row r="51">
          <cell r="B51" t="str">
            <v>Искусственный камень Staron (Юж. Корея) 3680х760х12</v>
          </cell>
          <cell r="C51" t="str">
            <v xml:space="preserve">QUARRY CANYON </v>
          </cell>
        </row>
        <row r="52">
          <cell r="B52" t="str">
            <v>Искусственный камень Staron (Юж. Корея) 3680х760х12</v>
          </cell>
          <cell r="C52" t="str">
            <v xml:space="preserve">SANDED BIRCH </v>
          </cell>
        </row>
        <row r="53">
          <cell r="B53" t="str">
            <v>Искусственный камень Staron (Юж. Корея) 3680х760х12</v>
          </cell>
          <cell r="C53" t="str">
            <v xml:space="preserve">Sanded Cornmeal </v>
          </cell>
        </row>
        <row r="54">
          <cell r="B54" t="str">
            <v>Искусственный камень Staron (Юж. Корея) 3680х760х12</v>
          </cell>
          <cell r="C54" t="str">
            <v>Sanded Chesnut</v>
          </cell>
        </row>
        <row r="55">
          <cell r="B55" t="str">
            <v>Искусственный камень Staron (Юж. Корея) 3680х760х12</v>
          </cell>
          <cell r="C55" t="str">
            <v>SANDED CREAM</v>
          </cell>
        </row>
        <row r="56">
          <cell r="B56" t="str">
            <v>Искусственный камень Staron (Юж. Корея) 3680х760х12</v>
          </cell>
          <cell r="C56" t="str">
            <v xml:space="preserve">SANDED DARK NEBULA </v>
          </cell>
        </row>
        <row r="57">
          <cell r="B57" t="str">
            <v>Искусственный камень Staron (Юж. Корея) 3680х760х12</v>
          </cell>
          <cell r="C57" t="str">
            <v>SANDED GOLD DUST</v>
          </cell>
        </row>
        <row r="58">
          <cell r="B58" t="str">
            <v>Искусственный камень Staron (Юж. Корея) 3680х760х12</v>
          </cell>
          <cell r="C58" t="str">
            <v>SANDED GREY</v>
          </cell>
        </row>
        <row r="59">
          <cell r="B59" t="str">
            <v>Искусственный камень Staron (Юж. Корея) 3680х760х12</v>
          </cell>
          <cell r="C59" t="str">
            <v>SANDED ICICLE</v>
          </cell>
        </row>
        <row r="60">
          <cell r="B60" t="str">
            <v>Искусственный камень Staron (Юж. Корея) 3680х760х12</v>
          </cell>
          <cell r="C60" t="str">
            <v xml:space="preserve">SANDED KIWI </v>
          </cell>
        </row>
        <row r="61">
          <cell r="B61" t="str">
            <v>Искусственный камень Staron (Юж. Корея) 3680х760х12</v>
          </cell>
          <cell r="C61" t="str">
            <v>SANDED MOCHA</v>
          </cell>
        </row>
        <row r="62">
          <cell r="B62" t="str">
            <v>Искусственный камень Staron (Юж. Корея) 3680х760х12</v>
          </cell>
          <cell r="C62" t="str">
            <v xml:space="preserve">Sanded Oatmeal </v>
          </cell>
        </row>
        <row r="63">
          <cell r="B63" t="str">
            <v>Искусственный камень Staron (Юж. Корея) 3680х760х12</v>
          </cell>
          <cell r="C63" t="str">
            <v xml:space="preserve">SANDED ONYX </v>
          </cell>
        </row>
        <row r="64">
          <cell r="B64" t="str">
            <v>Искусственный камень Staron (Юж. Корея) 3680х760х12</v>
          </cell>
          <cell r="C64" t="str">
            <v xml:space="preserve">SANDED PINE </v>
          </cell>
        </row>
        <row r="65">
          <cell r="B65" t="str">
            <v>Искусственный камень Staron (Юж. Корея) 3680х760х12</v>
          </cell>
          <cell r="C65" t="str">
            <v xml:space="preserve">SANDED SAHARA </v>
          </cell>
        </row>
        <row r="66">
          <cell r="B66" t="str">
            <v>Искусственный камень Staron (Юж. Корея) 3680х760х12</v>
          </cell>
          <cell r="C66" t="str">
            <v xml:space="preserve">SANDED SANSET </v>
          </cell>
        </row>
        <row r="67">
          <cell r="B67" t="str">
            <v>Искусственный камень Staron (Юж. Корея) 3680х760х12</v>
          </cell>
          <cell r="C67" t="str">
            <v xml:space="preserve">SANDED STRATUS </v>
          </cell>
        </row>
        <row r="68">
          <cell r="B68" t="str">
            <v>Искусственный камень Staron (Юж. Корея) 3680х760х12</v>
          </cell>
          <cell r="C68" t="str">
            <v xml:space="preserve">SANDED VERMILLION </v>
          </cell>
        </row>
        <row r="69">
          <cell r="B69" t="str">
            <v>Искусственный камень Staron (Юж. Корея) 3680х760х12</v>
          </cell>
          <cell r="C69" t="str">
            <v>SANDED WHITE PEPPER</v>
          </cell>
        </row>
        <row r="70">
          <cell r="B70" t="str">
            <v>Искусственный камень Staron (Юж. Корея) 3680х760х12</v>
          </cell>
          <cell r="C70" t="str">
            <v>Solid BRIGHT WHITE</v>
          </cell>
        </row>
        <row r="71">
          <cell r="B71" t="str">
            <v>Искусственный камень Staron (Юж. Корея) 3680х760х12</v>
          </cell>
          <cell r="C71" t="str">
            <v xml:space="preserve">Solid Fog </v>
          </cell>
        </row>
        <row r="72">
          <cell r="B72" t="str">
            <v>Искусственный камень Staron (Юж. Корея) 3680х760х12</v>
          </cell>
          <cell r="C72" t="str">
            <v xml:space="preserve">Solid GREEN TEA </v>
          </cell>
        </row>
        <row r="73">
          <cell r="B73" t="str">
            <v>Искусственный камень Staron (Юж. Корея) 3680х760х12</v>
          </cell>
          <cell r="C73" t="str">
            <v xml:space="preserve">Solid Onyx </v>
          </cell>
        </row>
        <row r="74">
          <cell r="B74" t="str">
            <v>Искусственный камень Staron (Юж. Корея) 3680х760х12</v>
          </cell>
          <cell r="C74" t="str">
            <v xml:space="preserve">Solid Ivory </v>
          </cell>
        </row>
        <row r="75">
          <cell r="B75" t="str">
            <v>Искусственный камень Staron (Юж. Корея) 3680х760х12</v>
          </cell>
          <cell r="C75" t="str">
            <v xml:space="preserve">Solid Iris </v>
          </cell>
        </row>
        <row r="76">
          <cell r="B76" t="str">
            <v>Искусственный камень Staron (Юж. Корея) 3680х760х12</v>
          </cell>
          <cell r="C76" t="str">
            <v xml:space="preserve">Solid Natural </v>
          </cell>
        </row>
        <row r="77">
          <cell r="B77" t="str">
            <v>Искусственный камень Staron (Юж. Корея) 3680х760х12</v>
          </cell>
          <cell r="C77" t="str">
            <v xml:space="preserve">Solid Pure White </v>
          </cell>
        </row>
        <row r="78">
          <cell r="B78" t="str">
            <v>Искусственный камень Staron (Юж. Корея) 3680х760х12</v>
          </cell>
          <cell r="C78" t="str">
            <v xml:space="preserve">Solid Pearl </v>
          </cell>
        </row>
        <row r="79">
          <cell r="B79" t="str">
            <v>Искусственный камень Staron (Юж. Корея) 3680х760х12</v>
          </cell>
          <cell r="C79" t="str">
            <v xml:space="preserve"> Solid  Steel </v>
          </cell>
        </row>
        <row r="80">
          <cell r="B80" t="str">
            <v>Искусственный камень Staron (Юж. Корея) 3680х760х12</v>
          </cell>
          <cell r="C80" t="str">
            <v xml:space="preserve">Solid SKYLIGHT </v>
          </cell>
        </row>
        <row r="81">
          <cell r="B81" t="str">
            <v>Искусственный камень Staron (Юж. Корея) 3680х760х12</v>
          </cell>
          <cell r="C81" t="str">
            <v>Solid Sunflower</v>
          </cell>
        </row>
        <row r="82">
          <cell r="B82" t="str">
            <v>Искусственный камень Staron (Юж. Корея) 3680х760х12</v>
          </cell>
          <cell r="C82" t="str">
            <v xml:space="preserve">Solid Univers </v>
          </cell>
        </row>
        <row r="83">
          <cell r="B83" t="str">
            <v>Искусственный камень Staron (Юж. Корея) 3680х760х12</v>
          </cell>
          <cell r="C83" t="str">
            <v xml:space="preserve">TALUS ASH </v>
          </cell>
        </row>
        <row r="84">
          <cell r="B84" t="str">
            <v>Искусственный камень Staron (Юж. Корея) 3680х760х12</v>
          </cell>
          <cell r="C84" t="str">
            <v xml:space="preserve">TALUS LUNA </v>
          </cell>
        </row>
        <row r="85">
          <cell r="B85" t="str">
            <v>Искусственный камень Staron (Юж. Корея) 3680х760х12</v>
          </cell>
          <cell r="C85" t="str">
            <v>TALUS OYSTER</v>
          </cell>
        </row>
        <row r="86">
          <cell r="B86" t="str">
            <v>Искусственный камень Staron (Юж. Корея) 3680х760х12</v>
          </cell>
          <cell r="C86" t="str">
            <v xml:space="preserve">TEMPEST BRICK </v>
          </cell>
        </row>
        <row r="87">
          <cell r="B87" t="str">
            <v>Искусственный камень Staron (Юж. Корея) 3680х760х12</v>
          </cell>
          <cell r="C87" t="str">
            <v xml:space="preserve">TEMPEST ADAMANTINE </v>
          </cell>
        </row>
        <row r="88">
          <cell r="B88" t="str">
            <v>Искусственный камень Staron (Юж. Корея) 3680х760х12</v>
          </cell>
          <cell r="C88" t="str">
            <v>TEMPEST BRILLIANCE</v>
          </cell>
        </row>
        <row r="89">
          <cell r="B89" t="str">
            <v>Искусственный камень Staron (Юж. Корея) 3680х760х12</v>
          </cell>
          <cell r="C89" t="str">
            <v>TEMPEST BLAZE</v>
          </cell>
        </row>
        <row r="90">
          <cell r="B90" t="str">
            <v>Искусственный камень Staron (Юж. Корея) 3680х760х12</v>
          </cell>
          <cell r="C90" t="str">
            <v>TEMPEST COFFEE BEAN</v>
          </cell>
        </row>
        <row r="91">
          <cell r="B91" t="str">
            <v>Искусственный камень Staron (Юж. Корея) 3680х760х12</v>
          </cell>
          <cell r="C91" t="str">
            <v xml:space="preserve">TEMPEST DAZZLE </v>
          </cell>
        </row>
        <row r="92">
          <cell r="B92" t="str">
            <v>Искусственный камень Staron (Юж. Корея) 3680х760х12</v>
          </cell>
          <cell r="C92" t="str">
            <v>Tempest Glimmer</v>
          </cell>
        </row>
        <row r="93">
          <cell r="B93" t="str">
            <v>Искусственный камень Staron (Юж. Корея) 3680х760х12</v>
          </cell>
          <cell r="C93" t="str">
            <v xml:space="preserve">TEMPEST GLEAM </v>
          </cell>
        </row>
        <row r="94">
          <cell r="B94" t="str">
            <v>Искусственный камень Staron (Юж. Корея) 3680х760х12</v>
          </cell>
          <cell r="C94" t="str">
            <v xml:space="preserve">Tempest Genesis </v>
          </cell>
        </row>
        <row r="95">
          <cell r="B95" t="str">
            <v>Искусственный камень Staron (Юж. Корея) 3680х760х12</v>
          </cell>
          <cell r="C95" t="str">
            <v>TEMPEST GOLD LEAF</v>
          </cell>
        </row>
        <row r="96">
          <cell r="B96" t="str">
            <v>Искусственный камень Staron (Юж. Корея) 3680х760х12</v>
          </cell>
          <cell r="C96" t="str">
            <v>TEMPEST PEAK</v>
          </cell>
        </row>
        <row r="97">
          <cell r="B97" t="str">
            <v>Искусственный камень Staron (Юж. Корея) 3680х760х12</v>
          </cell>
          <cell r="C97" t="str">
            <v>TEMPEST PAPRIKA</v>
          </cell>
        </row>
        <row r="98">
          <cell r="B98" t="str">
            <v>Искусственный камень Staron (Юж. Корея) 3680х760х12</v>
          </cell>
          <cell r="C98" t="str">
            <v>TEMPEST RIME</v>
          </cell>
        </row>
        <row r="99">
          <cell r="B99" t="str">
            <v>Искусственный камень Staron (Юж. Корея) 3680х760х12</v>
          </cell>
          <cell r="C99" t="str">
            <v xml:space="preserve">TEMPEST RATTAN </v>
          </cell>
        </row>
        <row r="100">
          <cell r="B100" t="str">
            <v>Искусственный камень Staron (Юж. Корея) 3680х760х12</v>
          </cell>
          <cell r="C100" t="str">
            <v>TEMPEST SHALLOT</v>
          </cell>
        </row>
        <row r="101">
          <cell r="B101" t="str">
            <v>Искусственный камень Staron (Юж. Корея) 3680х760х12</v>
          </cell>
          <cell r="C101" t="str">
            <v>TEMPEST SHELL</v>
          </cell>
        </row>
        <row r="102">
          <cell r="B102" t="str">
            <v>Искусственный камень Staron (Юж. Корея) 3680х760х12</v>
          </cell>
          <cell r="C102" t="str">
            <v>TEMPEST SAPPHIRE</v>
          </cell>
        </row>
        <row r="103">
          <cell r="B103" t="str">
            <v>Искусственный камень Staron (Юж. Корея) 3680х760х12</v>
          </cell>
          <cell r="C103" t="str">
            <v xml:space="preserve">TEMPEST SHIMMER(Radiance) </v>
          </cell>
        </row>
        <row r="104">
          <cell r="B104" t="str">
            <v>Искусственный камень Staron (Юж. Корея) 3680х760х12</v>
          </cell>
          <cell r="C104" t="str">
            <v>TEMPEST SANDPIPER</v>
          </cell>
        </row>
        <row r="105">
          <cell r="B105" t="str">
            <v>Искусственный камень Staron (Юж. Корея) 3680х760х12</v>
          </cell>
          <cell r="C105" t="str">
            <v xml:space="preserve">TEMPEST SPEARMINT </v>
          </cell>
        </row>
        <row r="106">
          <cell r="B106" t="str">
            <v>Искусственный камень Staron (Юж. Корея) 3680х760х12</v>
          </cell>
          <cell r="C106" t="str">
            <v>TEMPEST SIERA</v>
          </cell>
        </row>
        <row r="107">
          <cell r="B107" t="str">
            <v>Искусственный камень Staron (Юж. Корея) 3680х760х12</v>
          </cell>
          <cell r="C107" t="str">
            <v>TEMPEST SPICE</v>
          </cell>
        </row>
        <row r="108">
          <cell r="B108" t="str">
            <v>Искусственный камень Staron (Юж. Корея) 3680х760х12</v>
          </cell>
          <cell r="C108" t="str">
            <v>TEMPEST TEKTITE</v>
          </cell>
        </row>
        <row r="109">
          <cell r="B109" t="str">
            <v>Искусственный камень Staron (Юж. Корея) 3680х760х12</v>
          </cell>
          <cell r="C109" t="str">
            <v>Tempest TWILIGHT</v>
          </cell>
        </row>
        <row r="110">
          <cell r="B110" t="str">
            <v>Искусственный камень Staron (Юж. Корея) 3680х760х12</v>
          </cell>
          <cell r="C110" t="str">
            <v>TEMPEST Starfire</v>
          </cell>
        </row>
        <row r="111">
          <cell r="B111" t="str">
            <v>Искусственный камень Staron (Юж. Корея) 3680х760х12</v>
          </cell>
          <cell r="C111" t="str">
            <v>TEMPEST HORIZON</v>
          </cell>
        </row>
        <row r="112">
          <cell r="B112" t="str">
            <v>Искусственный камень Staron (Юж. Корея) 3680х760х12</v>
          </cell>
          <cell r="C112" t="str">
            <v>TEMPEST METEOR</v>
          </cell>
        </row>
        <row r="113">
          <cell r="B113" t="str">
            <v>Искусственный камень Staron (Юж. Корея) 3680х760х12</v>
          </cell>
          <cell r="C113" t="str">
            <v>TEMPEST MOONLIGHT</v>
          </cell>
        </row>
        <row r="114">
          <cell r="B114" t="str">
            <v>Искусственный камень Staron (Юж. Корея) 3680х760х12</v>
          </cell>
          <cell r="C114" t="str">
            <v xml:space="preserve">TEMPEST Praire </v>
          </cell>
        </row>
        <row r="115">
          <cell r="B115" t="str">
            <v>Искусственный камень Staron (Юж. Корея) 3680х760х12</v>
          </cell>
          <cell r="C115" t="str">
            <v>Tempest Pinnacle</v>
          </cell>
        </row>
        <row r="116">
          <cell r="B116" t="str">
            <v>Искусственный камень Staron (Юж. Корея) 3680х760х12</v>
          </cell>
          <cell r="C116" t="str">
            <v>Tempest Constellation</v>
          </cell>
        </row>
        <row r="117">
          <cell r="B117" t="str">
            <v>Искусственный камень Staron (Юж. Корея) 3680х760х12</v>
          </cell>
          <cell r="C117" t="str">
            <v>Tempest CONFECTION</v>
          </cell>
        </row>
        <row r="118">
          <cell r="B118" t="str">
            <v>Искусственный камень Staron (Юж. Корея) 3680х760х12</v>
          </cell>
          <cell r="C118" t="str">
            <v xml:space="preserve">Tempest Zenith </v>
          </cell>
          <cell r="F118">
            <v>0</v>
          </cell>
        </row>
        <row r="119">
          <cell r="B119" t="str">
            <v>Искусственный камень Staron (Юж. Корея) 3680х760х12</v>
          </cell>
          <cell r="C119" t="str">
            <v>TEMPEST CINNAMON</v>
          </cell>
          <cell r="F119">
            <v>0</v>
          </cell>
        </row>
        <row r="120">
          <cell r="B120" t="str">
            <v>Искусственный камень Staron (Юж. Корея) 3680х760х12</v>
          </cell>
          <cell r="C120" t="str">
            <v xml:space="preserve">TEMPEST BRICK </v>
          </cell>
          <cell r="F120">
            <v>0</v>
          </cell>
        </row>
        <row r="121">
          <cell r="B121" t="str">
            <v>Искусственный камень LG Hi-macs (Юж. Корея) 3680х760х12</v>
          </cell>
          <cell r="C121" t="str">
            <v>Tapioca</v>
          </cell>
          <cell r="F121">
            <v>0</v>
          </cell>
        </row>
        <row r="122">
          <cell r="B122" t="str">
            <v>Искусственный камень LG Hi-macs (Юж. Корея) 3680х760х12</v>
          </cell>
          <cell r="C122" t="str">
            <v>White Granite</v>
          </cell>
          <cell r="F122">
            <v>0</v>
          </cell>
        </row>
        <row r="123">
          <cell r="B123" t="str">
            <v>Искусственный камень LG Hi-macs (Юж. Корея) 3680х760х12</v>
          </cell>
          <cell r="C123" t="str">
            <v>Macchito</v>
          </cell>
          <cell r="F123">
            <v>0</v>
          </cell>
        </row>
        <row r="124">
          <cell r="B124" t="str">
            <v>Искусственный камень LG Hi-macs (Юж. Корея) 3680х760х12</v>
          </cell>
          <cell r="C124" t="str">
            <v>Arktic Granite</v>
          </cell>
        </row>
        <row r="125">
          <cell r="B125" t="str">
            <v>Искусственный камень LG Hi-macs (Юж. Корея) 3680х760х12</v>
          </cell>
          <cell r="C125" t="str">
            <v>Confetti Quartz</v>
          </cell>
        </row>
        <row r="126">
          <cell r="B126" t="str">
            <v>Искусственный камень LG Hi-macs (Юж. Корея) 3680х760х12</v>
          </cell>
          <cell r="C126" t="str">
            <v>Chiming Black</v>
          </cell>
        </row>
        <row r="127">
          <cell r="B127" t="str">
            <v>Искусственный камень LG Hi-macs (Юж. Корея) 3680х760х12</v>
          </cell>
          <cell r="C127" t="str">
            <v>Beach Sand</v>
          </cell>
        </row>
        <row r="128">
          <cell r="B128" t="str">
            <v>Искусственный камень LG Hi-macs (Юж. Корея) 3680х760х12</v>
          </cell>
          <cell r="C128" t="str">
            <v>Natural Quartz</v>
          </cell>
        </row>
        <row r="129">
          <cell r="B129" t="str">
            <v>Искусственный камень LG Hi-macs (Юж. Корея) 3680х760х12</v>
          </cell>
          <cell r="C129" t="str">
            <v xml:space="preserve"> Desert Sand</v>
          </cell>
        </row>
        <row r="130">
          <cell r="B130" t="str">
            <v>Искусственный камень LG Hi-macs (Юж. Корея) 3680х760х12</v>
          </cell>
          <cell r="C130" t="str">
            <v>Platinum Granite</v>
          </cell>
        </row>
        <row r="131">
          <cell r="B131" t="str">
            <v>Искусственный камень LG Hi-macs (Юж. Корея) 3680х760х12</v>
          </cell>
          <cell r="C131" t="str">
            <v>Grey Sand</v>
          </cell>
        </row>
        <row r="132">
          <cell r="B132" t="str">
            <v>Искусственный камень LG Hi-macs (Юж. Корея) 3680х760х12</v>
          </cell>
          <cell r="C132" t="str">
            <v>Sea Oat Quartz</v>
          </cell>
        </row>
        <row r="133">
          <cell r="B133" t="str">
            <v>Искусственный камень LG Hi-macs (Юж. Корея) 3680х760х12</v>
          </cell>
          <cell r="C133" t="str">
            <v>Ivory Quartz</v>
          </cell>
        </row>
        <row r="134">
          <cell r="B134" t="str">
            <v>Искусственный камень LG Hi-macs (Юж. Корея) 3680х760х12</v>
          </cell>
          <cell r="C134" t="str">
            <v>Moonscape Quartz</v>
          </cell>
        </row>
        <row r="135">
          <cell r="B135" t="str">
            <v>Искусственный камень LG Hi-macs (Юж. Корея) 3680х760х12</v>
          </cell>
          <cell r="C135" t="str">
            <v>Foliage Quartz</v>
          </cell>
        </row>
        <row r="136">
          <cell r="B136" t="str">
            <v>Искусственный камень LG Hi-macs (Юж. Корея) 3680х760х12</v>
          </cell>
          <cell r="C136" t="str">
            <v>Banana</v>
          </cell>
        </row>
        <row r="137">
          <cell r="B137" t="str">
            <v>Искусственный камень LG Hi-macs (Юж. Корея) 3680х760х12</v>
          </cell>
          <cell r="C137" t="str">
            <v>Artic White</v>
          </cell>
        </row>
        <row r="138">
          <cell r="B138" t="str">
            <v>Искусственный камень LG Hi-macs (Юж. Корея) 3680х760х12</v>
          </cell>
          <cell r="C138" t="str">
            <v>Black</v>
          </cell>
        </row>
        <row r="139">
          <cell r="B139" t="str">
            <v>Искусственный камень LG Hi-macs (Юж. Корея) 3680х760х12</v>
          </cell>
          <cell r="C139" t="str">
            <v>Fiery Red</v>
          </cell>
        </row>
        <row r="140">
          <cell r="B140" t="str">
            <v>Искусственный камень LG Hi-macs (Юж. Корея) 3680х760х12</v>
          </cell>
          <cell r="C140" t="str">
            <v>Orange</v>
          </cell>
        </row>
        <row r="141">
          <cell r="B141" t="str">
            <v>Искусственный камень LG Hi-macs (Юж. Корея) 3680х760х12</v>
          </cell>
          <cell r="C141" t="str">
            <v>Merapi</v>
          </cell>
        </row>
        <row r="142">
          <cell r="B142" t="str">
            <v>Искусственный камень LG Hi-macs (Юж. Корея) 3680х760х12</v>
          </cell>
          <cell r="C142" t="str">
            <v>Latte</v>
          </cell>
        </row>
        <row r="143">
          <cell r="B143" t="str">
            <v>Искусственный камень LG Hi-macs (Юж. Корея) 3680х760х12</v>
          </cell>
          <cell r="C143" t="str">
            <v>Mikeno</v>
          </cell>
        </row>
        <row r="144">
          <cell r="B144" t="str">
            <v>Искусственный камень LG Hi-macs (Юж. Корея) 3680х760х12</v>
          </cell>
          <cell r="C144" t="str">
            <v>Santa-ana</v>
          </cell>
        </row>
        <row r="145">
          <cell r="B145" t="str">
            <v>Искусственный камень LG Hi-macs (Юж. Корея) 3680х760х12</v>
          </cell>
          <cell r="C145" t="str">
            <v>Santorini</v>
          </cell>
        </row>
        <row r="146">
          <cell r="B146" t="str">
            <v>Искусственный камень LG Hi-macs (Юж. Корея) 3680х760х12</v>
          </cell>
          <cell r="C146" t="str">
            <v>Kohala</v>
          </cell>
        </row>
        <row r="147">
          <cell r="B147" t="str">
            <v>Искусственный камень LG Hi-macs (Юж. Корея) 3680х760х12</v>
          </cell>
          <cell r="C147" t="str">
            <v>Stellar</v>
          </cell>
        </row>
        <row r="148">
          <cell r="B148" t="str">
            <v>Искусственный камень LG Hi-macs (Юж. Корея) 3680х760х12</v>
          </cell>
          <cell r="C148" t="str">
            <v>Yellowstone</v>
          </cell>
        </row>
        <row r="149">
          <cell r="B149" t="str">
            <v>Искусственный камень LG Hi-macs (Юж. Корея) 3680х760х12</v>
          </cell>
          <cell r="C149" t="str">
            <v>Tambora</v>
          </cell>
        </row>
        <row r="150">
          <cell r="B150" t="str">
            <v>Искусственный камень LG Hi-macs (Юж. Корея) 3680х760х12</v>
          </cell>
          <cell r="C150" t="str">
            <v>Gemini</v>
          </cell>
        </row>
        <row r="151">
          <cell r="B151" t="str">
            <v>Искусственный камень LG Hi-macs (Юж. Корея) 3680х760х12</v>
          </cell>
          <cell r="C151" t="str">
            <v>Maui</v>
          </cell>
        </row>
        <row r="152">
          <cell r="B152" t="str">
            <v>Искусственный камень LG Hi-macs (Юж. Корея) 3680х760х12</v>
          </cell>
          <cell r="C152" t="str">
            <v>Shasta</v>
          </cell>
        </row>
        <row r="153">
          <cell r="B153" t="str">
            <v>Искусственный камень LG Hi-macs (Юж. Корея) 3680х760х12</v>
          </cell>
          <cell r="C153" t="str">
            <v>Perna white</v>
          </cell>
        </row>
        <row r="154">
          <cell r="B154" t="str">
            <v>Искусственный камень LG Hi-macs (Юж. Корея) 3680х760х12</v>
          </cell>
          <cell r="C154" t="str">
            <v>Perna black</v>
          </cell>
        </row>
        <row r="155">
          <cell r="B155" t="str">
            <v>Искусственный камень LG Hi-macs (Юж. Корея) 3680х760х12</v>
          </cell>
          <cell r="C155" t="str">
            <v>Jupiter</v>
          </cell>
        </row>
        <row r="156">
          <cell r="B156" t="str">
            <v>Искусственный камень LG Hi-macs (Юж. Корея) 3680х760х12</v>
          </cell>
          <cell r="C156" t="str">
            <v>Pluto</v>
          </cell>
        </row>
        <row r="157">
          <cell r="B157" t="str">
            <v>Искусственный камень LG Hi-macs (Юж. Корея) 3680х760х12</v>
          </cell>
          <cell r="C157" t="str">
            <v>Comet</v>
          </cell>
        </row>
        <row r="158">
          <cell r="B158" t="str">
            <v>Искусственный камень LG Hi-macs (Юж. Корея) 3680х760х12</v>
          </cell>
          <cell r="C158" t="str">
            <v>Venus</v>
          </cell>
        </row>
        <row r="159">
          <cell r="B159" t="str">
            <v>Искусственный камень LG Hi-macs (Юж. Корея) 3680х760х12</v>
          </cell>
          <cell r="C159" t="str">
            <v>Uranus</v>
          </cell>
        </row>
        <row r="160">
          <cell r="B160" t="str">
            <v>Искусственный камень LG Hi-macs (Юж. Корея) 3680х760х12</v>
          </cell>
          <cell r="C160" t="str">
            <v>Triton</v>
          </cell>
        </row>
        <row r="161">
          <cell r="B161" t="str">
            <v>Искусственный камень LG Hi-macs (Юж. Корея) 3680х760х12</v>
          </cell>
          <cell r="C161" t="str">
            <v>Saturn</v>
          </cell>
        </row>
        <row r="162">
          <cell r="B162" t="str">
            <v>Искусственный камень LG Hi-macs (Юж. Корея) 3680х760х12</v>
          </cell>
          <cell r="C162" t="str">
            <v>Canossa</v>
          </cell>
        </row>
        <row r="163">
          <cell r="B163" t="str">
            <v>Искусственный камень LG Hi-macs (Юж. Корея) 3680х760х12</v>
          </cell>
          <cell r="C163" t="str">
            <v xml:space="preserve"> Lucca</v>
          </cell>
        </row>
      </sheetData>
    </sheetDataSet>
  </externalBook>
</externalLink>
</file>

<file path=xl/tables/table1.xml><?xml version="1.0" encoding="utf-8"?>
<table xmlns="http://schemas.openxmlformats.org/spreadsheetml/2006/main" id="1" name="Таблица1" displayName="Таблица1" ref="A56:F57" totalsRowShown="0" headerRowDxfId="16" dataDxfId="14" headerRowBorderDxfId="15" tableBorderDxfId="13" totalsRowBorderDxfId="12">
  <tableColumns count="6">
    <tableColumn id="1" name="наименование" dataDxfId="11" totalsRowDxfId="10">
      <calculatedColumnFormula>$A$14</calculatedColumnFormula>
    </tableColumn>
    <tableColumn id="5" name="цвет" dataDxfId="9" totalsRowDxfId="8">
      <calculatedColumnFormula>$B$14</calculatedColumnFormula>
    </tableColumn>
    <tableColumn id="2" name="кол-во" dataDxfId="7" totalsRowDxfId="6"/>
    <tableColumn id="3" name="длина (L)" dataDxfId="5" totalsRowDxfId="4"/>
    <tableColumn id="4" name="ширина (W)" dataDxfId="3" totalsRowDxfId="2"/>
    <tableColumn id="6" name="облицовка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59"/>
  <sheetViews>
    <sheetView tabSelected="1" showWhiteSpace="0" view="pageBreakPreview" zoomScaleSheetLayoutView="100" workbookViewId="0">
      <selection activeCell="C38" sqref="C38"/>
    </sheetView>
  </sheetViews>
  <sheetFormatPr defaultRowHeight="12.75"/>
  <cols>
    <col min="1" max="1" width="36.28515625" style="5" customWidth="1"/>
    <col min="2" max="2" width="16.7109375" style="5" customWidth="1"/>
    <col min="3" max="3" width="11.85546875" style="5" customWidth="1"/>
    <col min="4" max="4" width="14.28515625" style="6" customWidth="1"/>
    <col min="5" max="5" width="13.42578125" style="6" customWidth="1"/>
    <col min="6" max="6" width="16" style="5" customWidth="1"/>
    <col min="7" max="7" width="16.42578125" style="5" customWidth="1"/>
    <col min="8" max="16384" width="9.140625" style="5"/>
  </cols>
  <sheetData>
    <row r="1" spans="1:7">
      <c r="G1" t="s">
        <v>115</v>
      </c>
    </row>
    <row r="2" spans="1:7" s="11" customFormat="1">
      <c r="A2" s="40" t="s">
        <v>126</v>
      </c>
      <c r="B2" s="64">
        <v>53</v>
      </c>
      <c r="C2" s="9" t="s">
        <v>3</v>
      </c>
      <c r="D2" s="10">
        <f ca="1">TODAY()</f>
        <v>41121</v>
      </c>
      <c r="E2" s="4"/>
      <c r="G2" s="85">
        <f>F18+E42</f>
        <v>344.56</v>
      </c>
    </row>
    <row r="3" spans="1:7" s="11" customFormat="1">
      <c r="A3" s="7" t="s">
        <v>15</v>
      </c>
      <c r="B3" s="95" t="s">
        <v>18</v>
      </c>
      <c r="C3" s="95"/>
      <c r="D3" s="95"/>
      <c r="E3" s="95"/>
    </row>
    <row r="4" spans="1:7" s="11" customFormat="1">
      <c r="A4" s="7" t="s">
        <v>16</v>
      </c>
      <c r="B4" s="96" t="s">
        <v>127</v>
      </c>
      <c r="C4" s="96"/>
      <c r="D4" s="96"/>
      <c r="E4" s="96"/>
    </row>
    <row r="5" spans="1:7" s="11" customFormat="1">
      <c r="A5" s="7" t="s">
        <v>22</v>
      </c>
      <c r="B5" s="93" t="s">
        <v>12</v>
      </c>
      <c r="C5" s="93"/>
      <c r="D5" s="93"/>
      <c r="E5" s="93"/>
    </row>
    <row r="6" spans="1:7" s="11" customFormat="1">
      <c r="A6" s="7" t="s">
        <v>1</v>
      </c>
      <c r="B6" s="93" t="s">
        <v>123</v>
      </c>
      <c r="C6" s="93"/>
      <c r="D6" s="93"/>
      <c r="E6" s="93"/>
    </row>
    <row r="7" spans="1:7" s="11" customFormat="1">
      <c r="A7" s="38" t="s">
        <v>63</v>
      </c>
      <c r="B7" s="97"/>
      <c r="C7" s="93"/>
      <c r="D7" s="93"/>
      <c r="E7" s="98"/>
    </row>
    <row r="8" spans="1:7" s="11" customFormat="1">
      <c r="A8" s="7" t="s">
        <v>4</v>
      </c>
      <c r="B8" s="93" t="s">
        <v>19</v>
      </c>
      <c r="C8" s="93"/>
      <c r="D8" s="93"/>
      <c r="E8" s="93"/>
    </row>
    <row r="9" spans="1:7" s="11" customFormat="1">
      <c r="A9" s="40" t="s">
        <v>65</v>
      </c>
      <c r="B9" s="93" t="s">
        <v>66</v>
      </c>
      <c r="C9" s="93"/>
      <c r="D9" s="93"/>
      <c r="E9" s="93"/>
    </row>
    <row r="10" spans="1:7">
      <c r="A10" s="1"/>
      <c r="B10" s="1"/>
      <c r="C10" s="1"/>
      <c r="D10" s="4"/>
    </row>
    <row r="11" spans="1:7" ht="13.5" thickBot="1">
      <c r="A11" s="1" t="s">
        <v>45</v>
      </c>
      <c r="B11" s="1"/>
      <c r="C11" s="1"/>
      <c r="D11" s="4"/>
    </row>
    <row r="12" spans="1:7" s="19" customFormat="1" ht="15.75" thickBot="1">
      <c r="A12" s="22" t="s">
        <v>48</v>
      </c>
      <c r="B12" s="23" t="s">
        <v>110</v>
      </c>
      <c r="C12" s="23" t="s">
        <v>2</v>
      </c>
      <c r="D12" s="23" t="s">
        <v>0</v>
      </c>
      <c r="E12" s="24" t="s">
        <v>23</v>
      </c>
      <c r="F12" s="25" t="s">
        <v>24</v>
      </c>
    </row>
    <row r="13" spans="1:7">
      <c r="A13" s="65" t="s">
        <v>129</v>
      </c>
      <c r="B13" s="66" t="s">
        <v>130</v>
      </c>
      <c r="C13" s="62" t="str">
        <f t="array" ref="C13">IF(ISNA(VLOOKUP(A13,Данные!G$12:I$42,3,)),0,VLOOKUP(A13,Данные!G$12:I$42,3,))</f>
        <v>кв.м</v>
      </c>
      <c r="D13" s="67">
        <f>B52*1.2</f>
        <v>2.8799999999999996E-2</v>
      </c>
      <c r="E13" s="63">
        <f t="array" ref="E13">IF(ISNA(VLOOKUP(A13,Данные!G$12:I$42,2,)),0,VLOOKUP(A13,Данные!G$12:I$42,2,))</f>
        <v>1200</v>
      </c>
      <c r="F13" s="30">
        <f>D13*E13</f>
        <v>34.559999999999995</v>
      </c>
    </row>
    <row r="14" spans="1:7">
      <c r="A14" s="65" t="s">
        <v>101</v>
      </c>
      <c r="B14" s="66" t="s">
        <v>128</v>
      </c>
      <c r="C14" s="62" t="str">
        <f t="array" ref="C14">IF(ISNA(VLOOKUP(A14,Данные!G$12:I$42,3,)),0,VLOOKUP(A14,Данные!G$12:I$42,3,))</f>
        <v>м.пог.</v>
      </c>
      <c r="D14" s="68">
        <f>B53*1.1</f>
        <v>0.44000000000000006</v>
      </c>
      <c r="E14" s="63">
        <f t="array" ref="E14">IF(ISNA(VLOOKUP(A14,Данные!G$12:I$42,2,)),0,VLOOKUP(A14,Данные!G$12:I$42,2,))</f>
        <v>150</v>
      </c>
      <c r="F14" s="30">
        <f t="shared" ref="F14:F17" si="0">D14*E14</f>
        <v>66.000000000000014</v>
      </c>
    </row>
    <row r="15" spans="1:7">
      <c r="A15" s="65"/>
      <c r="B15" s="66"/>
      <c r="C15" s="62">
        <f t="array" ref="C15">IF(ISNA(VLOOKUP(A15,Данные!G$12:I$42,3,)),0,VLOOKUP(A15,Данные!G$12:I$42,3,))</f>
        <v>0</v>
      </c>
      <c r="D15" s="68"/>
      <c r="E15" s="63">
        <f t="array" ref="E15">IF(ISNA(VLOOKUP(A15,Данные!G$12:I$42,2,)),0,VLOOKUP(A15,Данные!G$12:I$42,2,))</f>
        <v>0</v>
      </c>
      <c r="F15" s="30">
        <f t="shared" si="0"/>
        <v>0</v>
      </c>
    </row>
    <row r="16" spans="1:7">
      <c r="A16" s="65"/>
      <c r="B16" s="66"/>
      <c r="C16" s="62">
        <f t="array" ref="C16">IF(ISNA(VLOOKUP(A16,Данные!G$12:I$42,3,)),0,VLOOKUP(A16,Данные!G$12:I$42,3,))</f>
        <v>0</v>
      </c>
      <c r="D16" s="68"/>
      <c r="E16" s="63">
        <f t="array" ref="E16">IF(ISNA(VLOOKUP(A16,Данные!G$12:I$42,2,)),0,VLOOKUP(A16,Данные!G$12:I$42,2,))</f>
        <v>0</v>
      </c>
      <c r="F16" s="30">
        <f t="shared" si="0"/>
        <v>0</v>
      </c>
    </row>
    <row r="17" spans="1:6" ht="13.5" thickBot="1">
      <c r="A17" s="65"/>
      <c r="B17" s="66"/>
      <c r="C17" s="62">
        <f t="array" ref="C17">IF(ISNA(VLOOKUP(A17,Данные!G$12:I$42,3,)),0,VLOOKUP(A17,Данные!G$12:I$42,3,))</f>
        <v>0</v>
      </c>
      <c r="D17" s="68"/>
      <c r="E17" s="63">
        <f t="array" ref="E17">IF(ISNA(VLOOKUP(A17,Данные!G$12:I$42,2,)),0,VLOOKUP(A17,Данные!G$12:I$42,2,))</f>
        <v>0</v>
      </c>
      <c r="F17" s="30">
        <f t="shared" si="0"/>
        <v>0</v>
      </c>
    </row>
    <row r="18" spans="1:6" s="20" customFormat="1" ht="13.5" thickBot="1">
      <c r="A18" s="26" t="s">
        <v>25</v>
      </c>
      <c r="B18" s="61"/>
      <c r="C18" s="27"/>
      <c r="D18" s="27"/>
      <c r="E18" s="28"/>
      <c r="F18" s="39">
        <f t="array" ref="F18">SUM(IF(ISNUMBER(F13:F17),F13:F17))</f>
        <v>100.56</v>
      </c>
    </row>
    <row r="19" spans="1:6" ht="7.5" customHeight="1">
      <c r="A19" s="2"/>
      <c r="B19" s="2"/>
      <c r="C19" s="2"/>
      <c r="D19" s="3"/>
      <c r="E19" s="17" t="s">
        <v>9</v>
      </c>
    </row>
    <row r="20" spans="1:6" ht="21" customHeight="1">
      <c r="A20" s="2" t="s">
        <v>5</v>
      </c>
      <c r="B20" s="12"/>
      <c r="C20" s="12"/>
      <c r="D20" s="13"/>
      <c r="E20" s="18" t="s">
        <v>9</v>
      </c>
    </row>
    <row r="21" spans="1:6" s="15" customFormat="1" ht="21" customHeight="1">
      <c r="A21" s="14"/>
      <c r="B21" s="14" t="s">
        <v>7</v>
      </c>
      <c r="C21" s="14"/>
      <c r="D21" s="16"/>
      <c r="E21" s="14" t="s">
        <v>8</v>
      </c>
    </row>
    <row r="22" spans="1:6" ht="21" customHeight="1">
      <c r="A22" s="2" t="s">
        <v>6</v>
      </c>
      <c r="B22" s="12"/>
      <c r="C22" s="12"/>
      <c r="D22" s="13"/>
      <c r="E22" s="18" t="s">
        <v>9</v>
      </c>
    </row>
    <row r="23" spans="1:6" s="15" customFormat="1" ht="21" customHeight="1">
      <c r="A23" s="14"/>
      <c r="B23" s="14" t="s">
        <v>7</v>
      </c>
      <c r="C23" s="14"/>
      <c r="D23" s="16"/>
      <c r="E23" s="14" t="s">
        <v>8</v>
      </c>
    </row>
    <row r="24" spans="1:6" s="15" customFormat="1" ht="11.25" customHeight="1" thickBot="1">
      <c r="A24" s="43"/>
      <c r="B24" s="43"/>
      <c r="C24" s="43"/>
      <c r="D24" s="44"/>
      <c r="E24" s="43"/>
      <c r="F24" s="43"/>
    </row>
    <row r="25" spans="1:6" s="15" customFormat="1" ht="11.25" customHeight="1">
      <c r="A25" s="45"/>
      <c r="B25" s="45"/>
      <c r="C25" s="45"/>
      <c r="D25" s="46"/>
      <c r="E25" s="45"/>
      <c r="F25" s="45"/>
    </row>
    <row r="26" spans="1:6" s="11" customFormat="1">
      <c r="A26" s="38" t="s">
        <v>59</v>
      </c>
      <c r="B26" s="8">
        <f>B2</f>
        <v>53</v>
      </c>
      <c r="C26" s="9" t="s">
        <v>3</v>
      </c>
      <c r="D26" s="10">
        <f ca="1">TODAY()</f>
        <v>41121</v>
      </c>
      <c r="E26" s="4"/>
    </row>
    <row r="27" spans="1:6" s="11" customFormat="1">
      <c r="A27" s="38" t="s">
        <v>15</v>
      </c>
      <c r="B27" s="95" t="s">
        <v>18</v>
      </c>
      <c r="C27" s="95"/>
      <c r="D27" s="95"/>
      <c r="E27" s="95"/>
    </row>
    <row r="28" spans="1:6" s="11" customFormat="1">
      <c r="A28" s="38" t="s">
        <v>16</v>
      </c>
      <c r="B28" s="94" t="str">
        <f t="shared" ref="B28:B33" si="1">B4</f>
        <v>0603</v>
      </c>
      <c r="C28" s="94"/>
      <c r="D28" s="94"/>
      <c r="E28" s="94"/>
    </row>
    <row r="29" spans="1:6" s="11" customFormat="1">
      <c r="A29" s="38" t="s">
        <v>22</v>
      </c>
      <c r="B29" s="94" t="str">
        <f t="shared" si="1"/>
        <v>Зивина Юлия</v>
      </c>
      <c r="C29" s="94"/>
      <c r="D29" s="94"/>
      <c r="E29" s="94"/>
    </row>
    <row r="30" spans="1:6" s="11" customFormat="1">
      <c r="A30" s="38" t="s">
        <v>1</v>
      </c>
      <c r="B30" s="94" t="str">
        <f t="shared" si="1"/>
        <v>кухня</v>
      </c>
      <c r="C30" s="94"/>
      <c r="D30" s="94"/>
      <c r="E30" s="94"/>
    </row>
    <row r="31" spans="1:6" s="11" customFormat="1">
      <c r="A31" s="38" t="s">
        <v>63</v>
      </c>
      <c r="B31" s="99">
        <f t="shared" si="1"/>
        <v>0</v>
      </c>
      <c r="C31" s="94"/>
      <c r="D31" s="94"/>
      <c r="E31" s="100"/>
    </row>
    <row r="32" spans="1:6" s="11" customFormat="1">
      <c r="A32" s="38" t="s">
        <v>4</v>
      </c>
      <c r="B32" s="94" t="str">
        <f t="shared" si="1"/>
        <v>Фёдоров Владимир</v>
      </c>
      <c r="C32" s="94"/>
      <c r="D32" s="94"/>
      <c r="E32" s="94"/>
    </row>
    <row r="33" spans="1:5" s="11" customFormat="1">
      <c r="A33" s="40" t="s">
        <v>65</v>
      </c>
      <c r="B33" s="94" t="str">
        <f t="shared" si="1"/>
        <v>по факту</v>
      </c>
      <c r="C33" s="94"/>
      <c r="D33" s="94"/>
      <c r="E33" s="94"/>
    </row>
    <row r="34" spans="1:5" ht="7.5" customHeight="1">
      <c r="A34" s="2"/>
      <c r="B34" s="2"/>
      <c r="C34" s="2"/>
      <c r="D34" s="3"/>
      <c r="E34" s="17"/>
    </row>
    <row r="35" spans="1:5" ht="13.5" thickBot="1">
      <c r="A35" s="1" t="s">
        <v>46</v>
      </c>
      <c r="B35" s="1"/>
      <c r="C35" s="1"/>
      <c r="D35" s="4"/>
    </row>
    <row r="36" spans="1:5" s="19" customFormat="1" ht="15.75" thickBot="1">
      <c r="A36" s="22" t="s">
        <v>47</v>
      </c>
      <c r="B36" s="23" t="s">
        <v>2</v>
      </c>
      <c r="C36" s="23" t="s">
        <v>0</v>
      </c>
      <c r="D36" s="24" t="s">
        <v>23</v>
      </c>
      <c r="E36" s="25" t="s">
        <v>24</v>
      </c>
    </row>
    <row r="37" spans="1:5">
      <c r="A37" s="65" t="s">
        <v>70</v>
      </c>
      <c r="B37" s="21" t="str">
        <f t="array" ref="B37">IF(ISNA(VLOOKUP(A37,Данные!D$12:F$40,3,)),0,VLOOKUP(A37,Данные!D$12:F$40,3,))</f>
        <v>шт.</v>
      </c>
      <c r="C37" s="68">
        <v>4</v>
      </c>
      <c r="D37" s="29">
        <f t="array" ref="D37">IF(ISNA(VLOOKUP(A37,Данные!D$12:F$40,2,)),0,VLOOKUP(A37,Данные!D$12:F$40,2,))</f>
        <v>50</v>
      </c>
      <c r="E37" s="30">
        <f>C37*D37</f>
        <v>200</v>
      </c>
    </row>
    <row r="38" spans="1:5">
      <c r="A38" s="69" t="s">
        <v>75</v>
      </c>
      <c r="B38" s="21" t="str">
        <f t="array" ref="B38">IF(ISNA(VLOOKUP(A38,Данные!D$12:F$40,3,)),0,VLOOKUP(A38,Данные!D$12:F$40,3,))</f>
        <v>м.пог.</v>
      </c>
      <c r="C38" s="68">
        <f>D14</f>
        <v>0.44000000000000006</v>
      </c>
      <c r="D38" s="29">
        <f t="array" ref="D38">IF(ISNA(VLOOKUP(A38,Данные!D$12:F$40,2,)),0,VLOOKUP(A38,Данные!D$12:F$40,2,))</f>
        <v>100</v>
      </c>
      <c r="E38" s="30">
        <f t="shared" ref="E38:E41" si="2">C38*D38</f>
        <v>44.000000000000007</v>
      </c>
    </row>
    <row r="39" spans="1:5">
      <c r="A39" s="69"/>
      <c r="B39" s="21">
        <f t="array" ref="B39">IF(ISNA(VLOOKUP(A39,Данные!D$12:F$40,3,)),0,VLOOKUP(A39,Данные!D$12:F$40,3,))</f>
        <v>0</v>
      </c>
      <c r="C39" s="68"/>
      <c r="D39" s="29">
        <f t="array" ref="D39">IF(ISNA(VLOOKUP(A39,Данные!D$12:F$40,2,)),0,VLOOKUP(A39,Данные!D$12:F$40,2,))</f>
        <v>0</v>
      </c>
      <c r="E39" s="30">
        <f t="shared" si="2"/>
        <v>0</v>
      </c>
    </row>
    <row r="40" spans="1:5">
      <c r="A40" s="69"/>
      <c r="B40" s="21">
        <f t="array" ref="B40">IF(ISNA(VLOOKUP(A40,Данные!D$12:F$40,3,)),0,VLOOKUP(A40,Данные!D$12:F$40,3,))</f>
        <v>0</v>
      </c>
      <c r="C40" s="68"/>
      <c r="D40" s="29">
        <f t="array" ref="D40">IF(ISNA(VLOOKUP(A40,Данные!D$12:F$40,2,)),0,VLOOKUP(A40,Данные!D$12:F$40,2,))</f>
        <v>0</v>
      </c>
      <c r="E40" s="30">
        <f t="shared" si="2"/>
        <v>0</v>
      </c>
    </row>
    <row r="41" spans="1:5" ht="13.5" thickBot="1">
      <c r="A41" s="69"/>
      <c r="B41" s="21">
        <f t="array" ref="B41">IF(ISNA(VLOOKUP(A41,Данные!D$12:F$40,3,)),0,VLOOKUP(A41,Данные!D$12:F$40,3,))</f>
        <v>0</v>
      </c>
      <c r="C41" s="47"/>
      <c r="D41" s="29">
        <f t="array" ref="D41">IF(ISNA(VLOOKUP(A41,Данные!D$12:F$40,2,)),0,VLOOKUP(A41,Данные!D$12:F$40,2,))</f>
        <v>0</v>
      </c>
      <c r="E41" s="30">
        <f t="shared" si="2"/>
        <v>0</v>
      </c>
    </row>
    <row r="42" spans="1:5" s="20" customFormat="1" ht="13.5" thickBot="1">
      <c r="A42" s="26" t="s">
        <v>25</v>
      </c>
      <c r="B42" s="27"/>
      <c r="C42" s="27"/>
      <c r="D42" s="28"/>
      <c r="E42" s="39">
        <f t="array" ref="E42">SUM(IF(ISNUMBER(E37:E41),E37:E41))</f>
        <v>244</v>
      </c>
    </row>
    <row r="43" spans="1:5" ht="7.5" customHeight="1">
      <c r="A43" s="2"/>
      <c r="B43" s="2"/>
      <c r="C43" s="2"/>
      <c r="D43" s="3"/>
      <c r="E43" s="17"/>
    </row>
    <row r="44" spans="1:5" ht="21" customHeight="1">
      <c r="A44" s="2" t="s">
        <v>60</v>
      </c>
      <c r="B44" s="12"/>
      <c r="C44" s="12"/>
      <c r="D44" s="13"/>
      <c r="E44" s="18" t="s">
        <v>9</v>
      </c>
    </row>
    <row r="45" spans="1:5" s="15" customFormat="1" ht="21" customHeight="1">
      <c r="A45" s="14"/>
      <c r="B45" s="14" t="s">
        <v>7</v>
      </c>
      <c r="C45" s="14"/>
      <c r="D45" s="16"/>
      <c r="E45" s="14" t="s">
        <v>8</v>
      </c>
    </row>
    <row r="46" spans="1:5" ht="21" customHeight="1">
      <c r="A46" s="2" t="s">
        <v>61</v>
      </c>
      <c r="B46" s="12"/>
      <c r="C46" s="12"/>
      <c r="D46" s="13"/>
      <c r="E46" s="18" t="s">
        <v>9</v>
      </c>
    </row>
    <row r="47" spans="1:5" s="15" customFormat="1" ht="21" customHeight="1">
      <c r="A47" s="14"/>
      <c r="B47" s="14" t="s">
        <v>7</v>
      </c>
      <c r="C47" s="14"/>
      <c r="D47" s="16"/>
      <c r="E47" s="14" t="s">
        <v>8</v>
      </c>
    </row>
    <row r="48" spans="1:5" ht="21" customHeight="1">
      <c r="A48" s="2" t="s">
        <v>62</v>
      </c>
      <c r="B48" s="12"/>
      <c r="C48" s="12"/>
      <c r="D48" s="13"/>
      <c r="E48" s="18" t="s">
        <v>9</v>
      </c>
    </row>
    <row r="49" spans="1:6" s="15" customFormat="1" ht="21" customHeight="1">
      <c r="A49" s="14"/>
      <c r="B49" s="14" t="s">
        <v>7</v>
      </c>
      <c r="C49" s="14"/>
      <c r="D49" s="16"/>
      <c r="E49" s="14" t="s">
        <v>8</v>
      </c>
    </row>
    <row r="50" spans="1:6" ht="21" customHeight="1">
      <c r="A50" s="2" t="s">
        <v>6</v>
      </c>
      <c r="B50" s="12"/>
      <c r="C50" s="12"/>
      <c r="D50" s="13"/>
      <c r="E50" s="18" t="s">
        <v>9</v>
      </c>
    </row>
    <row r="51" spans="1:6" s="15" customFormat="1" ht="40.5" customHeight="1" thickBot="1">
      <c r="A51" s="83"/>
      <c r="B51" s="83" t="s">
        <v>7</v>
      </c>
      <c r="C51" s="83"/>
      <c r="D51" s="84"/>
      <c r="E51" s="83" t="s">
        <v>8</v>
      </c>
      <c r="F51" s="83"/>
    </row>
    <row r="52" spans="1:6" s="37" customFormat="1" ht="21" customHeight="1">
      <c r="A52" s="34" t="s">
        <v>34</v>
      </c>
      <c r="B52" s="81">
        <f t="array" ref="B52">SUM(0.000001*C57:C57*D57:D57*E57:E57)</f>
        <v>2.3999999999999997E-2</v>
      </c>
      <c r="C52" s="82" t="s">
        <v>49</v>
      </c>
      <c r="D52" s="35"/>
      <c r="E52" s="36"/>
    </row>
    <row r="53" spans="1:6" s="37" customFormat="1" ht="21" customHeight="1">
      <c r="A53" s="34" t="s">
        <v>35</v>
      </c>
      <c r="B53" s="41">
        <f t="array" ref="B53">SUM(0.001*C57:C57*N((LEN(F57:F57)-LEN(SUBSTITUTE(F57:F57,"L","")))*D57:D57+(LEN(F57:F57)-LEN(SUBSTITUTE(F57:F57,"W","")))*E57:E57))</f>
        <v>0.4</v>
      </c>
      <c r="C53" s="42" t="s">
        <v>50</v>
      </c>
      <c r="D53" s="35"/>
      <c r="E53" s="36"/>
    </row>
    <row r="54" spans="1:6" s="80" customFormat="1" ht="13.5" customHeight="1">
      <c r="A54" s="75"/>
      <c r="B54" s="76"/>
      <c r="C54" s="77"/>
      <c r="D54" s="78"/>
      <c r="E54" s="79"/>
    </row>
    <row r="55" spans="1:6">
      <c r="A55" s="86" t="s">
        <v>29</v>
      </c>
      <c r="B55" s="86" t="s">
        <v>58</v>
      </c>
      <c r="C55" s="86"/>
      <c r="D55" s="87"/>
      <c r="E55" s="87"/>
      <c r="F55" s="73"/>
    </row>
    <row r="56" spans="1:6">
      <c r="A56" s="88" t="s">
        <v>44</v>
      </c>
      <c r="B56" s="88" t="s">
        <v>125</v>
      </c>
      <c r="C56" s="89" t="s">
        <v>30</v>
      </c>
      <c r="D56" s="89" t="s">
        <v>31</v>
      </c>
      <c r="E56" s="90" t="s">
        <v>32</v>
      </c>
      <c r="F56" s="91" t="s">
        <v>33</v>
      </c>
    </row>
    <row r="57" spans="1:6">
      <c r="A57" s="70" t="str">
        <f t="shared" ref="A57" si="3">$A$14</f>
        <v>Акриловая лента, 21 мм</v>
      </c>
      <c r="B57" s="70" t="str">
        <f t="shared" ref="B57" si="4">$B$14</f>
        <v>крем</v>
      </c>
      <c r="C57" s="71">
        <v>1</v>
      </c>
      <c r="D57" s="72">
        <v>400</v>
      </c>
      <c r="E57" s="72">
        <v>60</v>
      </c>
      <c r="F57" s="92" t="s">
        <v>36</v>
      </c>
    </row>
    <row r="58" spans="1:6">
      <c r="E58" s="4"/>
    </row>
    <row r="59" spans="1:6">
      <c r="E59" s="4"/>
    </row>
    <row r="60" spans="1:6">
      <c r="E60" s="4"/>
    </row>
    <row r="61" spans="1:6">
      <c r="E61" s="4"/>
    </row>
    <row r="62" spans="1:6">
      <c r="E62" s="4"/>
    </row>
    <row r="63" spans="1:6">
      <c r="E63" s="4"/>
    </row>
    <row r="64" spans="1:6">
      <c r="E64" s="4"/>
    </row>
    <row r="65" spans="5:5">
      <c r="E65" s="4"/>
    </row>
    <row r="66" spans="5:5">
      <c r="E66" s="4"/>
    </row>
    <row r="67" spans="5:5">
      <c r="E67" s="4"/>
    </row>
    <row r="68" spans="5:5">
      <c r="E68" s="4"/>
    </row>
    <row r="69" spans="5:5">
      <c r="E69" s="4"/>
    </row>
    <row r="70" spans="5:5">
      <c r="E70" s="4"/>
    </row>
    <row r="71" spans="5:5">
      <c r="E71" s="4"/>
    </row>
    <row r="72" spans="5:5">
      <c r="E72" s="4"/>
    </row>
    <row r="73" spans="5:5">
      <c r="E73" s="4"/>
    </row>
    <row r="74" spans="5:5">
      <c r="E74" s="4"/>
    </row>
    <row r="75" spans="5:5">
      <c r="E75" s="4"/>
    </row>
    <row r="76" spans="5:5">
      <c r="E76" s="4"/>
    </row>
    <row r="77" spans="5:5">
      <c r="E77" s="4"/>
    </row>
    <row r="78" spans="5:5">
      <c r="E78" s="4"/>
    </row>
    <row r="79" spans="5:5">
      <c r="E79" s="4"/>
    </row>
    <row r="80" spans="5:5">
      <c r="E80" s="4"/>
    </row>
    <row r="81" spans="5:5">
      <c r="E81" s="4"/>
    </row>
    <row r="82" spans="5:5">
      <c r="E82" s="4"/>
    </row>
    <row r="83" spans="5:5">
      <c r="E83" s="4"/>
    </row>
    <row r="84" spans="5:5">
      <c r="E84" s="4"/>
    </row>
    <row r="85" spans="5:5">
      <c r="E85" s="4"/>
    </row>
    <row r="86" spans="5:5">
      <c r="E86" s="4"/>
    </row>
    <row r="87" spans="5:5">
      <c r="E87" s="4"/>
    </row>
    <row r="88" spans="5:5">
      <c r="E88" s="4"/>
    </row>
    <row r="89" spans="5:5">
      <c r="E89" s="4"/>
    </row>
    <row r="90" spans="5:5">
      <c r="E90" s="4"/>
    </row>
    <row r="91" spans="5:5">
      <c r="E91" s="4"/>
    </row>
    <row r="92" spans="5:5">
      <c r="E92" s="4"/>
    </row>
    <row r="93" spans="5:5">
      <c r="E93" s="4"/>
    </row>
    <row r="94" spans="5:5">
      <c r="E94" s="4"/>
    </row>
    <row r="95" spans="5:5">
      <c r="E95" s="4"/>
    </row>
    <row r="96" spans="5:5">
      <c r="E96" s="4"/>
    </row>
    <row r="97" spans="5:5">
      <c r="E97" s="4"/>
    </row>
    <row r="98" spans="5:5">
      <c r="E98" s="4"/>
    </row>
    <row r="99" spans="5:5">
      <c r="E99" s="4"/>
    </row>
    <row r="100" spans="5:5">
      <c r="E100" s="4"/>
    </row>
    <row r="101" spans="5:5">
      <c r="E101" s="4"/>
    </row>
    <row r="102" spans="5:5">
      <c r="E102" s="4"/>
    </row>
    <row r="103" spans="5:5">
      <c r="E103" s="4"/>
    </row>
    <row r="104" spans="5:5">
      <c r="E104" s="4"/>
    </row>
    <row r="105" spans="5:5">
      <c r="E105" s="4"/>
    </row>
    <row r="106" spans="5:5">
      <c r="E106" s="4"/>
    </row>
    <row r="107" spans="5:5">
      <c r="E107" s="4"/>
    </row>
    <row r="108" spans="5:5">
      <c r="E108" s="4"/>
    </row>
    <row r="109" spans="5:5">
      <c r="E109" s="4"/>
    </row>
    <row r="110" spans="5:5">
      <c r="E110" s="4"/>
    </row>
    <row r="111" spans="5:5">
      <c r="E111" s="4"/>
    </row>
    <row r="112" spans="5:5">
      <c r="E112" s="4"/>
    </row>
    <row r="113" spans="5:5">
      <c r="E113" s="4"/>
    </row>
    <row r="114" spans="5:5">
      <c r="E114" s="4"/>
    </row>
    <row r="115" spans="5:5">
      <c r="E115" s="4"/>
    </row>
    <row r="116" spans="5:5">
      <c r="E116" s="4"/>
    </row>
    <row r="117" spans="5:5">
      <c r="E117" s="4"/>
    </row>
    <row r="118" spans="5:5">
      <c r="E118" s="4"/>
    </row>
    <row r="119" spans="5:5">
      <c r="E119" s="4"/>
    </row>
    <row r="120" spans="5:5">
      <c r="E120" s="4"/>
    </row>
    <row r="121" spans="5:5">
      <c r="E121" s="4"/>
    </row>
    <row r="122" spans="5:5">
      <c r="E122" s="4"/>
    </row>
    <row r="123" spans="5:5">
      <c r="E123" s="4"/>
    </row>
    <row r="124" spans="5:5">
      <c r="E124" s="4"/>
    </row>
    <row r="125" spans="5:5">
      <c r="E125" s="4"/>
    </row>
    <row r="126" spans="5:5">
      <c r="E126" s="4"/>
    </row>
    <row r="127" spans="5:5">
      <c r="E127" s="4"/>
    </row>
    <row r="128" spans="5:5">
      <c r="E128" s="4"/>
    </row>
    <row r="129" spans="5:5">
      <c r="E129" s="4"/>
    </row>
    <row r="130" spans="5:5">
      <c r="E130" s="4"/>
    </row>
    <row r="131" spans="5:5">
      <c r="E131" s="4"/>
    </row>
    <row r="132" spans="5:5">
      <c r="E132" s="4"/>
    </row>
    <row r="133" spans="5:5">
      <c r="E133" s="4"/>
    </row>
    <row r="134" spans="5:5">
      <c r="E134" s="4"/>
    </row>
    <row r="135" spans="5:5">
      <c r="E135" s="4"/>
    </row>
    <row r="136" spans="5:5">
      <c r="E136" s="4"/>
    </row>
    <row r="137" spans="5:5">
      <c r="E137" s="4"/>
    </row>
    <row r="138" spans="5:5">
      <c r="E138" s="4"/>
    </row>
    <row r="139" spans="5:5">
      <c r="E139" s="4"/>
    </row>
    <row r="140" spans="5:5">
      <c r="E140" s="4"/>
    </row>
    <row r="141" spans="5:5">
      <c r="E141" s="4"/>
    </row>
    <row r="142" spans="5:5">
      <c r="E142" s="4"/>
    </row>
    <row r="143" spans="5:5">
      <c r="E143" s="4"/>
    </row>
    <row r="144" spans="5:5">
      <c r="E144" s="4"/>
    </row>
    <row r="145" spans="5:5">
      <c r="E145" s="4"/>
    </row>
    <row r="146" spans="5:5">
      <c r="E146" s="4"/>
    </row>
    <row r="147" spans="5:5">
      <c r="E147" s="4"/>
    </row>
    <row r="148" spans="5:5">
      <c r="E148" s="4"/>
    </row>
    <row r="149" spans="5:5">
      <c r="E149" s="4"/>
    </row>
    <row r="150" spans="5:5">
      <c r="E150" s="4"/>
    </row>
    <row r="151" spans="5:5">
      <c r="E151" s="4"/>
    </row>
    <row r="152" spans="5:5">
      <c r="E152" s="4"/>
    </row>
    <row r="153" spans="5:5">
      <c r="E153" s="4"/>
    </row>
    <row r="154" spans="5:5">
      <c r="E154" s="4"/>
    </row>
    <row r="155" spans="5:5">
      <c r="E155" s="4"/>
    </row>
    <row r="156" spans="5:5">
      <c r="E156" s="4"/>
    </row>
    <row r="157" spans="5:5">
      <c r="E157" s="4"/>
    </row>
    <row r="158" spans="5:5">
      <c r="E158" s="4"/>
    </row>
    <row r="159" spans="5:5">
      <c r="E159" s="4"/>
    </row>
    <row r="160" spans="5:5">
      <c r="E160" s="4"/>
    </row>
    <row r="161" spans="5:5">
      <c r="E161" s="4"/>
    </row>
    <row r="162" spans="5:5">
      <c r="E162" s="4"/>
    </row>
    <row r="163" spans="5:5">
      <c r="E163" s="4"/>
    </row>
    <row r="164" spans="5:5">
      <c r="E164" s="4"/>
    </row>
    <row r="165" spans="5:5">
      <c r="E165" s="4"/>
    </row>
    <row r="166" spans="5:5">
      <c r="E166" s="4"/>
    </row>
    <row r="167" spans="5:5">
      <c r="E167" s="4"/>
    </row>
    <row r="168" spans="5:5">
      <c r="E168" s="4"/>
    </row>
    <row r="169" spans="5:5">
      <c r="E169" s="4"/>
    </row>
    <row r="170" spans="5:5">
      <c r="E170" s="4"/>
    </row>
    <row r="171" spans="5:5">
      <c r="E171" s="4"/>
    </row>
    <row r="172" spans="5:5">
      <c r="E172" s="4"/>
    </row>
    <row r="173" spans="5:5">
      <c r="E173" s="4"/>
    </row>
    <row r="174" spans="5:5">
      <c r="E174" s="4"/>
    </row>
    <row r="175" spans="5:5">
      <c r="E175" s="4"/>
    </row>
    <row r="176" spans="5:5">
      <c r="E176" s="4"/>
    </row>
    <row r="177" spans="5:5">
      <c r="E177" s="4"/>
    </row>
    <row r="178" spans="5:5">
      <c r="E178" s="4"/>
    </row>
    <row r="179" spans="5:5">
      <c r="E179" s="4"/>
    </row>
    <row r="180" spans="5:5">
      <c r="E180" s="4"/>
    </row>
    <row r="181" spans="5:5">
      <c r="E181" s="4"/>
    </row>
    <row r="182" spans="5:5">
      <c r="E182" s="4"/>
    </row>
    <row r="183" spans="5:5">
      <c r="E183" s="4"/>
    </row>
    <row r="184" spans="5:5">
      <c r="E184" s="4"/>
    </row>
    <row r="185" spans="5:5">
      <c r="E185" s="4"/>
    </row>
    <row r="186" spans="5:5">
      <c r="E186" s="4"/>
    </row>
    <row r="187" spans="5:5">
      <c r="E187" s="4"/>
    </row>
    <row r="188" spans="5:5">
      <c r="E188" s="4"/>
    </row>
    <row r="189" spans="5:5">
      <c r="E189" s="4"/>
    </row>
    <row r="190" spans="5:5">
      <c r="E190" s="4"/>
    </row>
    <row r="191" spans="5:5">
      <c r="E191" s="4"/>
    </row>
    <row r="192" spans="5:5">
      <c r="E192" s="4"/>
    </row>
    <row r="193" spans="5:5">
      <c r="E193" s="4"/>
    </row>
    <row r="194" spans="5:5">
      <c r="E194" s="4"/>
    </row>
    <row r="195" spans="5:5">
      <c r="E195" s="4"/>
    </row>
    <row r="196" spans="5:5">
      <c r="E196" s="4"/>
    </row>
    <row r="197" spans="5:5">
      <c r="E197" s="4"/>
    </row>
    <row r="198" spans="5:5">
      <c r="E198" s="4"/>
    </row>
    <row r="199" spans="5:5">
      <c r="E199" s="4"/>
    </row>
    <row r="200" spans="5:5">
      <c r="E200" s="4"/>
    </row>
    <row r="201" spans="5:5">
      <c r="E201" s="4"/>
    </row>
    <row r="202" spans="5:5">
      <c r="E202" s="4"/>
    </row>
    <row r="203" spans="5:5">
      <c r="E203" s="4"/>
    </row>
    <row r="204" spans="5:5">
      <c r="E204" s="4"/>
    </row>
    <row r="205" spans="5:5">
      <c r="E205" s="4"/>
    </row>
    <row r="206" spans="5:5">
      <c r="E206" s="4"/>
    </row>
    <row r="207" spans="5:5">
      <c r="E207" s="4"/>
    </row>
    <row r="208" spans="5:5">
      <c r="E208" s="4"/>
    </row>
    <row r="209" spans="5:5">
      <c r="E209" s="4"/>
    </row>
    <row r="210" spans="5:5">
      <c r="E210" s="4"/>
    </row>
    <row r="211" spans="5:5">
      <c r="E211" s="4"/>
    </row>
    <row r="212" spans="5:5">
      <c r="E212" s="4"/>
    </row>
    <row r="213" spans="5:5">
      <c r="E213" s="4"/>
    </row>
    <row r="214" spans="5:5">
      <c r="E214" s="4"/>
    </row>
    <row r="215" spans="5:5">
      <c r="E215" s="4"/>
    </row>
    <row r="216" spans="5:5">
      <c r="E216" s="4"/>
    </row>
    <row r="217" spans="5:5">
      <c r="E217" s="4"/>
    </row>
    <row r="218" spans="5:5">
      <c r="E218" s="4"/>
    </row>
    <row r="219" spans="5:5">
      <c r="E219" s="4"/>
    </row>
    <row r="220" spans="5:5">
      <c r="E220" s="4"/>
    </row>
    <row r="221" spans="5:5">
      <c r="E221" s="4"/>
    </row>
    <row r="222" spans="5:5">
      <c r="E222" s="4"/>
    </row>
    <row r="223" spans="5:5">
      <c r="E223" s="4"/>
    </row>
    <row r="224" spans="5:5">
      <c r="E224" s="4"/>
    </row>
    <row r="225" spans="5:5">
      <c r="E225" s="4"/>
    </row>
    <row r="226" spans="5:5">
      <c r="E226" s="4"/>
    </row>
    <row r="227" spans="5:5">
      <c r="E227" s="4"/>
    </row>
    <row r="228" spans="5:5">
      <c r="E228" s="4"/>
    </row>
    <row r="229" spans="5:5">
      <c r="E229" s="4"/>
    </row>
    <row r="230" spans="5:5">
      <c r="E230" s="4"/>
    </row>
    <row r="231" spans="5:5">
      <c r="E231" s="4"/>
    </row>
    <row r="232" spans="5:5">
      <c r="E232" s="4"/>
    </row>
    <row r="233" spans="5:5">
      <c r="E233" s="4"/>
    </row>
    <row r="234" spans="5:5">
      <c r="E234" s="4"/>
    </row>
    <row r="235" spans="5:5">
      <c r="E235" s="4"/>
    </row>
    <row r="236" spans="5:5">
      <c r="E236" s="4"/>
    </row>
    <row r="237" spans="5:5">
      <c r="E237" s="4"/>
    </row>
    <row r="238" spans="5:5">
      <c r="E238" s="4"/>
    </row>
    <row r="239" spans="5:5">
      <c r="E239" s="4"/>
    </row>
    <row r="240" spans="5:5">
      <c r="E240" s="4"/>
    </row>
    <row r="241" spans="5:5">
      <c r="E241" s="4"/>
    </row>
    <row r="242" spans="5:5">
      <c r="E242" s="4"/>
    </row>
    <row r="243" spans="5:5">
      <c r="E243" s="4"/>
    </row>
    <row r="244" spans="5:5">
      <c r="E244" s="4"/>
    </row>
    <row r="245" spans="5:5">
      <c r="E245" s="4"/>
    </row>
    <row r="246" spans="5:5">
      <c r="E246" s="4"/>
    </row>
    <row r="247" spans="5:5">
      <c r="E247" s="4"/>
    </row>
    <row r="248" spans="5:5">
      <c r="E248" s="4"/>
    </row>
    <row r="249" spans="5:5">
      <c r="E249" s="4"/>
    </row>
    <row r="250" spans="5:5">
      <c r="E250" s="4"/>
    </row>
    <row r="251" spans="5:5">
      <c r="E251" s="4"/>
    </row>
    <row r="252" spans="5:5">
      <c r="E252" s="4"/>
    </row>
    <row r="253" spans="5:5">
      <c r="E253" s="4"/>
    </row>
    <row r="254" spans="5:5">
      <c r="E254" s="4"/>
    </row>
    <row r="255" spans="5:5">
      <c r="E255" s="4"/>
    </row>
    <row r="256" spans="5:5">
      <c r="E256" s="4"/>
    </row>
    <row r="257" spans="5:5">
      <c r="E257" s="4"/>
    </row>
    <row r="258" spans="5:5">
      <c r="E258" s="4"/>
    </row>
    <row r="259" spans="5:5">
      <c r="E259" s="4"/>
    </row>
    <row r="260" spans="5:5">
      <c r="E260" s="4"/>
    </row>
    <row r="261" spans="5:5">
      <c r="E261" s="4"/>
    </row>
    <row r="262" spans="5:5">
      <c r="E262" s="4"/>
    </row>
    <row r="263" spans="5:5">
      <c r="E263" s="4"/>
    </row>
    <row r="264" spans="5:5">
      <c r="E264" s="4"/>
    </row>
    <row r="265" spans="5:5">
      <c r="E265" s="4"/>
    </row>
    <row r="266" spans="5:5">
      <c r="E266" s="4"/>
    </row>
    <row r="267" spans="5:5">
      <c r="E267" s="4"/>
    </row>
    <row r="268" spans="5:5">
      <c r="E268" s="4"/>
    </row>
    <row r="269" spans="5:5">
      <c r="E269" s="4"/>
    </row>
    <row r="270" spans="5:5">
      <c r="E270" s="4"/>
    </row>
    <row r="271" spans="5:5">
      <c r="E271" s="4"/>
    </row>
    <row r="272" spans="5:5">
      <c r="E272" s="4"/>
    </row>
    <row r="273" spans="5:5">
      <c r="E273" s="4"/>
    </row>
    <row r="274" spans="5:5">
      <c r="E274" s="4"/>
    </row>
    <row r="275" spans="5:5">
      <c r="E275" s="4"/>
    </row>
    <row r="276" spans="5:5">
      <c r="E276" s="4"/>
    </row>
    <row r="277" spans="5:5">
      <c r="E277" s="4"/>
    </row>
    <row r="278" spans="5:5">
      <c r="E278" s="4"/>
    </row>
    <row r="279" spans="5:5">
      <c r="E279" s="4"/>
    </row>
    <row r="280" spans="5:5">
      <c r="E280" s="4"/>
    </row>
    <row r="281" spans="5:5">
      <c r="E281" s="4"/>
    </row>
    <row r="282" spans="5:5">
      <c r="E282" s="4"/>
    </row>
    <row r="283" spans="5:5">
      <c r="E283" s="4"/>
    </row>
    <row r="284" spans="5:5">
      <c r="E284" s="4"/>
    </row>
    <row r="285" spans="5:5">
      <c r="E285" s="4"/>
    </row>
    <row r="286" spans="5:5">
      <c r="E286" s="4"/>
    </row>
    <row r="287" spans="5:5">
      <c r="E287" s="4"/>
    </row>
    <row r="288" spans="5:5">
      <c r="E288" s="4"/>
    </row>
    <row r="289" spans="5:5">
      <c r="E289" s="4"/>
    </row>
    <row r="290" spans="5:5">
      <c r="E290" s="4"/>
    </row>
    <row r="291" spans="5:5">
      <c r="E291" s="4"/>
    </row>
    <row r="292" spans="5:5">
      <c r="E292" s="4"/>
    </row>
    <row r="293" spans="5:5">
      <c r="E293" s="4"/>
    </row>
    <row r="294" spans="5:5">
      <c r="E294" s="4"/>
    </row>
    <row r="295" spans="5:5">
      <c r="E295" s="4"/>
    </row>
    <row r="296" spans="5:5">
      <c r="E296" s="4"/>
    </row>
    <row r="297" spans="5:5">
      <c r="E297" s="4"/>
    </row>
    <row r="298" spans="5:5">
      <c r="E298" s="4"/>
    </row>
    <row r="299" spans="5:5">
      <c r="E299" s="4"/>
    </row>
    <row r="300" spans="5:5">
      <c r="E300" s="4"/>
    </row>
    <row r="301" spans="5:5">
      <c r="E301" s="4"/>
    </row>
    <row r="302" spans="5:5">
      <c r="E302" s="4"/>
    </row>
    <row r="303" spans="5:5">
      <c r="E303" s="4"/>
    </row>
    <row r="304" spans="5:5">
      <c r="E304" s="4"/>
    </row>
    <row r="305" spans="5:5">
      <c r="E305" s="4"/>
    </row>
    <row r="306" spans="5:5">
      <c r="E306" s="4"/>
    </row>
    <row r="307" spans="5:5">
      <c r="E307" s="4"/>
    </row>
    <row r="308" spans="5:5">
      <c r="E308" s="4"/>
    </row>
    <row r="309" spans="5:5">
      <c r="E309" s="4"/>
    </row>
    <row r="310" spans="5:5">
      <c r="E310" s="4"/>
    </row>
    <row r="311" spans="5:5">
      <c r="E311" s="4"/>
    </row>
    <row r="312" spans="5:5">
      <c r="E312" s="4"/>
    </row>
    <row r="313" spans="5:5">
      <c r="E313" s="4"/>
    </row>
    <row r="314" spans="5:5">
      <c r="E314" s="4"/>
    </row>
    <row r="315" spans="5:5">
      <c r="E315" s="4"/>
    </row>
    <row r="316" spans="5:5">
      <c r="E316" s="4"/>
    </row>
    <row r="317" spans="5:5">
      <c r="E317" s="4"/>
    </row>
    <row r="318" spans="5:5">
      <c r="E318" s="4"/>
    </row>
    <row r="319" spans="5:5">
      <c r="E319" s="4"/>
    </row>
    <row r="320" spans="5:5">
      <c r="E320" s="4"/>
    </row>
    <row r="321" spans="5:5">
      <c r="E321" s="4"/>
    </row>
    <row r="322" spans="5:5">
      <c r="E322" s="4"/>
    </row>
    <row r="323" spans="5:5">
      <c r="E323" s="4"/>
    </row>
    <row r="324" spans="5:5">
      <c r="E324" s="4"/>
    </row>
    <row r="325" spans="5:5">
      <c r="E325" s="4"/>
    </row>
    <row r="326" spans="5:5">
      <c r="E326" s="4"/>
    </row>
    <row r="327" spans="5:5">
      <c r="E327" s="4"/>
    </row>
    <row r="328" spans="5:5">
      <c r="E328" s="4"/>
    </row>
    <row r="329" spans="5:5">
      <c r="E329" s="4"/>
    </row>
    <row r="330" spans="5:5">
      <c r="E330" s="4"/>
    </row>
    <row r="331" spans="5:5">
      <c r="E331" s="4"/>
    </row>
    <row r="332" spans="5:5">
      <c r="E332" s="4"/>
    </row>
    <row r="333" spans="5:5">
      <c r="E333" s="4"/>
    </row>
    <row r="334" spans="5:5">
      <c r="E334" s="4"/>
    </row>
    <row r="335" spans="5:5">
      <c r="E335" s="4"/>
    </row>
    <row r="336" spans="5:5">
      <c r="E336" s="4"/>
    </row>
    <row r="337" spans="5:5">
      <c r="E337" s="4"/>
    </row>
    <row r="338" spans="5:5">
      <c r="E338" s="4"/>
    </row>
    <row r="339" spans="5:5">
      <c r="E339" s="4"/>
    </row>
    <row r="340" spans="5:5">
      <c r="E340" s="4"/>
    </row>
    <row r="341" spans="5:5">
      <c r="E341" s="4"/>
    </row>
    <row r="342" spans="5:5">
      <c r="E342" s="4"/>
    </row>
    <row r="343" spans="5:5">
      <c r="E343" s="4"/>
    </row>
    <row r="344" spans="5:5">
      <c r="E344" s="4"/>
    </row>
    <row r="345" spans="5:5">
      <c r="E345" s="4"/>
    </row>
    <row r="346" spans="5:5">
      <c r="E346" s="4"/>
    </row>
    <row r="347" spans="5:5">
      <c r="E347" s="4"/>
    </row>
    <row r="348" spans="5:5">
      <c r="E348" s="4"/>
    </row>
    <row r="349" spans="5:5">
      <c r="E349" s="4"/>
    </row>
    <row r="350" spans="5:5">
      <c r="E350" s="4"/>
    </row>
    <row r="351" spans="5:5">
      <c r="E351" s="4"/>
    </row>
    <row r="352" spans="5:5">
      <c r="E352" s="4"/>
    </row>
    <row r="353" spans="5:5">
      <c r="E353" s="4"/>
    </row>
    <row r="354" spans="5:5">
      <c r="E354" s="4"/>
    </row>
    <row r="355" spans="5:5">
      <c r="E355" s="4"/>
    </row>
    <row r="356" spans="5:5">
      <c r="E356" s="4"/>
    </row>
    <row r="357" spans="5:5">
      <c r="E357" s="4"/>
    </row>
    <row r="358" spans="5:5">
      <c r="E358" s="4"/>
    </row>
    <row r="359" spans="5:5">
      <c r="E359" s="4"/>
    </row>
  </sheetData>
  <sheetProtection selectLockedCells="1"/>
  <mergeCells count="14">
    <mergeCell ref="B9:E9"/>
    <mergeCell ref="B33:E33"/>
    <mergeCell ref="B3:E3"/>
    <mergeCell ref="B4:E4"/>
    <mergeCell ref="B6:E6"/>
    <mergeCell ref="B7:E7"/>
    <mergeCell ref="B8:E8"/>
    <mergeCell ref="B5:E5"/>
    <mergeCell ref="B32:E32"/>
    <mergeCell ref="B27:E27"/>
    <mergeCell ref="B28:E28"/>
    <mergeCell ref="B29:E29"/>
    <mergeCell ref="B30:E30"/>
    <mergeCell ref="B31:E31"/>
  </mergeCells>
  <phoneticPr fontId="2" type="noConversion"/>
  <dataValidations count="7">
    <dataValidation type="list" allowBlank="1" showInputMessage="1" showErrorMessage="1" sqref="F57">
      <formula1>облицовка</formula1>
    </dataValidation>
    <dataValidation type="list" allowBlank="1" showInputMessage="1" showErrorMessage="1" sqref="A37:A41">
      <formula1>операции</formula1>
    </dataValidation>
    <dataValidation type="list" allowBlank="1" showInputMessage="1" showErrorMessage="1" sqref="B8">
      <formula1>конструкторы</formula1>
    </dataValidation>
    <dataValidation type="list" allowBlank="1" showInputMessage="1" showErrorMessage="1" sqref="B5">
      <formula1>дизайнеры</formula1>
    </dataValidation>
    <dataValidation type="list" allowBlank="1" showInputMessage="1" showErrorMessage="1" sqref="B3 B27">
      <formula1>склады</formula1>
    </dataValidation>
    <dataValidation type="list" allowBlank="1" showInputMessage="1" showErrorMessage="1" sqref="B9:E9">
      <formula1>причина</formula1>
    </dataValidation>
    <dataValidation type="list" allowBlank="1" showInputMessage="1" showErrorMessage="1" sqref="A13:A17">
      <formula1>материалы</formula1>
    </dataValidation>
  </dataValidations>
  <pageMargins left="0.78740157480314965" right="0.19685039370078741" top="0.19685039370078741" bottom="0.19685039370078741" header="0.15748031496062992" footer="0"/>
  <pageSetup paperSize="9" scale="87" orientation="portrait" r:id="rId1"/>
  <headerFooter alignWithMargins="0"/>
  <ignoredErrors>
    <ignoredError sqref="F14" emptyCellReference="1"/>
    <ignoredError sqref="E38:E41" evalError="1"/>
  </ignoredErrors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B3:I42"/>
  <sheetViews>
    <sheetView topLeftCell="A7" workbookViewId="0">
      <selection activeCell="I19" sqref="I19"/>
    </sheetView>
  </sheetViews>
  <sheetFormatPr defaultRowHeight="12.75"/>
  <cols>
    <col min="4" max="4" width="34.85546875" bestFit="1" customWidth="1"/>
    <col min="5" max="5" width="20.5703125" customWidth="1"/>
    <col min="6" max="6" width="14.42578125" customWidth="1"/>
    <col min="7" max="7" width="25.28515625" customWidth="1"/>
    <col min="8" max="8" width="19.85546875" customWidth="1"/>
    <col min="9" max="9" width="23.42578125" customWidth="1"/>
  </cols>
  <sheetData>
    <row r="3" spans="2:9">
      <c r="B3" t="s">
        <v>10</v>
      </c>
      <c r="D3" t="s">
        <v>19</v>
      </c>
      <c r="E3" t="s">
        <v>66</v>
      </c>
      <c r="F3" t="s">
        <v>18</v>
      </c>
    </row>
    <row r="4" spans="2:9">
      <c r="B4" t="s">
        <v>11</v>
      </c>
      <c r="D4" t="s">
        <v>14</v>
      </c>
      <c r="E4" t="s">
        <v>114</v>
      </c>
      <c r="F4" t="s">
        <v>17</v>
      </c>
    </row>
    <row r="5" spans="2:9">
      <c r="B5" t="s">
        <v>13</v>
      </c>
      <c r="E5" t="s">
        <v>113</v>
      </c>
    </row>
    <row r="6" spans="2:9">
      <c r="B6" t="s">
        <v>12</v>
      </c>
      <c r="E6" t="s">
        <v>112</v>
      </c>
    </row>
    <row r="7" spans="2:9">
      <c r="B7" t="s">
        <v>20</v>
      </c>
      <c r="E7" t="s">
        <v>117</v>
      </c>
    </row>
    <row r="8" spans="2:9">
      <c r="B8" t="s">
        <v>21</v>
      </c>
      <c r="E8" t="s">
        <v>124</v>
      </c>
    </row>
    <row r="11" spans="2:9" ht="13.5" thickBot="1"/>
    <row r="12" spans="2:9" ht="13.5" thickBot="1">
      <c r="D12" s="58" t="s">
        <v>51</v>
      </c>
      <c r="E12" s="59" t="s">
        <v>52</v>
      </c>
      <c r="F12" s="60" t="s">
        <v>56</v>
      </c>
      <c r="G12" s="58" t="s">
        <v>108</v>
      </c>
      <c r="H12" s="59" t="s">
        <v>109</v>
      </c>
      <c r="I12" s="60" t="s">
        <v>56</v>
      </c>
    </row>
    <row r="13" spans="2:9">
      <c r="B13" t="s">
        <v>36</v>
      </c>
      <c r="D13" s="52" t="s">
        <v>70</v>
      </c>
      <c r="E13" s="53">
        <v>50</v>
      </c>
      <c r="F13" s="54" t="s">
        <v>81</v>
      </c>
      <c r="G13" s="52" t="s">
        <v>86</v>
      </c>
      <c r="H13" s="53">
        <v>1550</v>
      </c>
      <c r="I13" s="54" t="s">
        <v>85</v>
      </c>
    </row>
    <row r="14" spans="2:9">
      <c r="B14" t="s">
        <v>37</v>
      </c>
      <c r="D14" s="52" t="s">
        <v>71</v>
      </c>
      <c r="E14" s="53">
        <v>100</v>
      </c>
      <c r="F14" s="54" t="s">
        <v>81</v>
      </c>
      <c r="G14" s="52" t="s">
        <v>87</v>
      </c>
      <c r="H14" s="53">
        <v>1900</v>
      </c>
      <c r="I14" s="54" t="s">
        <v>85</v>
      </c>
    </row>
    <row r="15" spans="2:9">
      <c r="B15" t="s">
        <v>38</v>
      </c>
      <c r="D15" s="52" t="s">
        <v>53</v>
      </c>
      <c r="E15" s="53">
        <v>150</v>
      </c>
      <c r="F15" s="54" t="s">
        <v>81</v>
      </c>
      <c r="G15" s="52" t="s">
        <v>88</v>
      </c>
      <c r="H15" s="53">
        <v>2600</v>
      </c>
      <c r="I15" s="54" t="s">
        <v>85</v>
      </c>
    </row>
    <row r="16" spans="2:9">
      <c r="B16" t="s">
        <v>39</v>
      </c>
      <c r="D16" s="52" t="s">
        <v>54</v>
      </c>
      <c r="E16" s="53">
        <v>100</v>
      </c>
      <c r="F16" s="54" t="s">
        <v>81</v>
      </c>
      <c r="G16" s="52" t="s">
        <v>89</v>
      </c>
      <c r="H16" s="53">
        <v>3100</v>
      </c>
      <c r="I16" s="54" t="s">
        <v>85</v>
      </c>
    </row>
    <row r="17" spans="2:9">
      <c r="B17" t="s">
        <v>40</v>
      </c>
      <c r="D17" s="52" t="s">
        <v>72</v>
      </c>
      <c r="E17" s="53">
        <v>100</v>
      </c>
      <c r="F17" s="54" t="s">
        <v>73</v>
      </c>
      <c r="G17" s="52" t="s">
        <v>119</v>
      </c>
      <c r="H17" s="74">
        <v>1300</v>
      </c>
      <c r="I17" s="54" t="s">
        <v>85</v>
      </c>
    </row>
    <row r="18" spans="2:9">
      <c r="B18" t="s">
        <v>41</v>
      </c>
      <c r="D18" s="52" t="s">
        <v>55</v>
      </c>
      <c r="E18" s="53">
        <v>100</v>
      </c>
      <c r="F18" s="54" t="s">
        <v>73</v>
      </c>
      <c r="G18" s="52" t="s">
        <v>129</v>
      </c>
      <c r="H18" s="74">
        <v>1200</v>
      </c>
      <c r="I18" s="54" t="s">
        <v>85</v>
      </c>
    </row>
    <row r="19" spans="2:9">
      <c r="B19" t="s">
        <v>42</v>
      </c>
      <c r="D19" s="52" t="s">
        <v>92</v>
      </c>
      <c r="E19" s="53">
        <v>300</v>
      </c>
      <c r="F19" s="54" t="s">
        <v>81</v>
      </c>
      <c r="G19" s="52" t="s">
        <v>94</v>
      </c>
      <c r="H19" s="53">
        <v>75</v>
      </c>
      <c r="I19" s="54" t="s">
        <v>57</v>
      </c>
    </row>
    <row r="20" spans="2:9">
      <c r="B20" t="s">
        <v>43</v>
      </c>
      <c r="D20" s="52" t="s">
        <v>93</v>
      </c>
      <c r="E20" s="53">
        <v>600</v>
      </c>
      <c r="F20" s="54" t="s">
        <v>81</v>
      </c>
      <c r="G20" s="52" t="s">
        <v>95</v>
      </c>
      <c r="H20" s="53">
        <v>200</v>
      </c>
      <c r="I20" s="54" t="s">
        <v>57</v>
      </c>
    </row>
    <row r="21" spans="2:9">
      <c r="D21" s="52" t="s">
        <v>97</v>
      </c>
      <c r="E21" s="53">
        <v>30</v>
      </c>
      <c r="F21" s="54" t="s">
        <v>57</v>
      </c>
      <c r="G21" s="52" t="s">
        <v>96</v>
      </c>
      <c r="H21" s="53">
        <v>120</v>
      </c>
      <c r="I21" s="54" t="s">
        <v>57</v>
      </c>
    </row>
    <row r="22" spans="2:9">
      <c r="D22" s="52" t="s">
        <v>98</v>
      </c>
      <c r="E22" s="53">
        <v>50</v>
      </c>
      <c r="F22" s="54" t="s">
        <v>57</v>
      </c>
      <c r="G22" s="52" t="s">
        <v>99</v>
      </c>
      <c r="H22" s="53">
        <v>20</v>
      </c>
      <c r="I22" s="54" t="s">
        <v>57</v>
      </c>
    </row>
    <row r="23" spans="2:9">
      <c r="D23" s="52" t="s">
        <v>75</v>
      </c>
      <c r="E23" s="53">
        <v>100</v>
      </c>
      <c r="F23" s="54" t="s">
        <v>57</v>
      </c>
      <c r="G23" s="52" t="s">
        <v>100</v>
      </c>
      <c r="H23" s="53">
        <v>50</v>
      </c>
      <c r="I23" s="54" t="s">
        <v>57</v>
      </c>
    </row>
    <row r="24" spans="2:9">
      <c r="D24" s="52" t="s">
        <v>76</v>
      </c>
      <c r="E24" s="53">
        <v>155</v>
      </c>
      <c r="F24" s="54" t="s">
        <v>57</v>
      </c>
      <c r="G24" s="52" t="s">
        <v>101</v>
      </c>
      <c r="H24" s="53">
        <v>150</v>
      </c>
      <c r="I24" s="54" t="s">
        <v>57</v>
      </c>
    </row>
    <row r="25" spans="2:9">
      <c r="D25" s="52" t="s">
        <v>77</v>
      </c>
      <c r="E25" s="53">
        <v>200</v>
      </c>
      <c r="F25" s="54" t="s">
        <v>57</v>
      </c>
      <c r="G25" s="52" t="s">
        <v>102</v>
      </c>
      <c r="H25" s="53">
        <v>300</v>
      </c>
      <c r="I25" s="54" t="s">
        <v>57</v>
      </c>
    </row>
    <row r="26" spans="2:9">
      <c r="D26" s="52" t="s">
        <v>83</v>
      </c>
      <c r="E26" s="53">
        <v>350</v>
      </c>
      <c r="F26" s="54" t="s">
        <v>57</v>
      </c>
      <c r="G26" s="52" t="s">
        <v>104</v>
      </c>
      <c r="H26" s="53">
        <v>7820</v>
      </c>
      <c r="I26" s="54" t="s">
        <v>85</v>
      </c>
    </row>
    <row r="27" spans="2:9">
      <c r="D27" s="52" t="s">
        <v>84</v>
      </c>
      <c r="E27" s="53">
        <v>100</v>
      </c>
      <c r="F27" s="54" t="s">
        <v>57</v>
      </c>
      <c r="G27" s="52" t="s">
        <v>105</v>
      </c>
      <c r="H27" s="53">
        <v>9180</v>
      </c>
      <c r="I27" s="54" t="s">
        <v>85</v>
      </c>
    </row>
    <row r="28" spans="2:9">
      <c r="D28" s="52" t="s">
        <v>82</v>
      </c>
      <c r="E28" s="53">
        <v>175</v>
      </c>
      <c r="F28" s="54" t="s">
        <v>57</v>
      </c>
      <c r="G28" s="52" t="s">
        <v>107</v>
      </c>
      <c r="H28" s="53">
        <v>9520</v>
      </c>
      <c r="I28" s="54" t="s">
        <v>85</v>
      </c>
    </row>
    <row r="29" spans="2:9">
      <c r="D29" s="52" t="s">
        <v>74</v>
      </c>
      <c r="E29" s="53">
        <v>150</v>
      </c>
      <c r="F29" s="54" t="s">
        <v>57</v>
      </c>
      <c r="G29" s="52" t="s">
        <v>106</v>
      </c>
      <c r="H29" s="53">
        <v>10540</v>
      </c>
      <c r="I29" s="54" t="s">
        <v>85</v>
      </c>
    </row>
    <row r="30" spans="2:9">
      <c r="D30" s="52" t="s">
        <v>79</v>
      </c>
      <c r="E30" s="53">
        <v>500</v>
      </c>
      <c r="F30" s="54" t="s">
        <v>57</v>
      </c>
      <c r="G30" s="52" t="s">
        <v>111</v>
      </c>
      <c r="H30" s="74">
        <v>6650</v>
      </c>
      <c r="I30" s="54" t="s">
        <v>85</v>
      </c>
    </row>
    <row r="31" spans="2:9">
      <c r="D31" s="52" t="s">
        <v>78</v>
      </c>
      <c r="E31" s="53">
        <v>1000</v>
      </c>
      <c r="F31" s="54" t="s">
        <v>57</v>
      </c>
      <c r="G31" s="52" t="s">
        <v>116</v>
      </c>
      <c r="H31" s="74">
        <v>2000</v>
      </c>
      <c r="I31" s="54" t="s">
        <v>85</v>
      </c>
    </row>
    <row r="32" spans="2:9">
      <c r="D32" s="52" t="s">
        <v>64</v>
      </c>
      <c r="E32" s="53">
        <v>600</v>
      </c>
      <c r="F32" s="54" t="s">
        <v>81</v>
      </c>
      <c r="G32" s="52" t="s">
        <v>118</v>
      </c>
      <c r="H32" s="74">
        <v>700</v>
      </c>
      <c r="I32" s="54" t="s">
        <v>85</v>
      </c>
    </row>
    <row r="33" spans="4:9">
      <c r="D33" s="52" t="s">
        <v>80</v>
      </c>
      <c r="E33" s="53">
        <v>1500</v>
      </c>
      <c r="F33" s="54" t="s">
        <v>81</v>
      </c>
      <c r="G33" s="52" t="s">
        <v>120</v>
      </c>
      <c r="H33" s="74">
        <v>968</v>
      </c>
      <c r="I33" s="54" t="s">
        <v>57</v>
      </c>
    </row>
    <row r="34" spans="4:9">
      <c r="D34" s="52"/>
      <c r="E34" s="53"/>
      <c r="F34" s="54"/>
      <c r="G34" s="52" t="s">
        <v>121</v>
      </c>
      <c r="H34" s="74">
        <v>204</v>
      </c>
      <c r="I34" s="54" t="s">
        <v>122</v>
      </c>
    </row>
    <row r="35" spans="4:9">
      <c r="D35" s="52"/>
      <c r="E35" s="53"/>
      <c r="F35" s="54"/>
      <c r="G35" s="52"/>
      <c r="H35" s="53"/>
      <c r="I35" s="54"/>
    </row>
    <row r="36" spans="4:9">
      <c r="D36" s="52"/>
      <c r="E36" s="53"/>
      <c r="F36" s="54"/>
      <c r="G36" s="52"/>
      <c r="H36" s="53"/>
      <c r="I36" s="54"/>
    </row>
    <row r="37" spans="4:9">
      <c r="D37" s="52"/>
      <c r="E37" s="53"/>
      <c r="F37" s="54"/>
      <c r="G37" s="52"/>
      <c r="H37" s="53"/>
      <c r="I37" s="54"/>
    </row>
    <row r="38" spans="4:9">
      <c r="D38" s="52"/>
      <c r="E38" s="53"/>
      <c r="F38" s="54"/>
      <c r="G38" s="52"/>
      <c r="H38" s="53"/>
      <c r="I38" s="54"/>
    </row>
    <row r="39" spans="4:9">
      <c r="D39" s="52"/>
      <c r="E39" s="53"/>
      <c r="F39" s="54"/>
      <c r="G39" s="52"/>
      <c r="H39" s="53"/>
      <c r="I39" s="54"/>
    </row>
    <row r="40" spans="4:9">
      <c r="D40" s="55"/>
      <c r="E40" s="56"/>
      <c r="F40" s="57"/>
      <c r="G40" s="52"/>
      <c r="H40" s="53"/>
      <c r="I40" s="54"/>
    </row>
    <row r="41" spans="4:9">
      <c r="G41" s="52"/>
      <c r="H41" s="53"/>
      <c r="I41" s="54"/>
    </row>
    <row r="42" spans="4:9">
      <c r="G42" s="55"/>
      <c r="H42" s="56"/>
      <c r="I42" s="57"/>
    </row>
  </sheetData>
  <sheetProtection selectLockedCells="1"/>
  <phoneticPr fontId="2" type="noConversion"/>
  <dataValidations count="1">
    <dataValidation type="list" allowBlank="1" showInputMessage="1" showErrorMessage="1" sqref="C16">
      <formula1>$B$3:$B$6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4"/>
  <sheetViews>
    <sheetView zoomScale="145" zoomScaleNormal="145" workbookViewId="0">
      <selection activeCell="D5" sqref="D5"/>
    </sheetView>
  </sheetViews>
  <sheetFormatPr defaultRowHeight="12.75"/>
  <cols>
    <col min="1" max="1" width="7.42578125" customWidth="1"/>
    <col min="2" max="2" width="14.140625" customWidth="1"/>
    <col min="3" max="3" width="12.140625" customWidth="1"/>
    <col min="4" max="4" width="17.28515625" customWidth="1"/>
    <col min="5" max="5" width="22" customWidth="1"/>
    <col min="6" max="6" width="18.5703125" customWidth="1"/>
    <col min="7" max="7" width="15.7109375" customWidth="1"/>
  </cols>
  <sheetData>
    <row r="1" spans="1:7" s="33" customFormat="1" ht="38.25">
      <c r="A1" s="32" t="s">
        <v>27</v>
      </c>
      <c r="B1" s="32" t="s">
        <v>26</v>
      </c>
      <c r="C1" s="32" t="s">
        <v>28</v>
      </c>
      <c r="D1" s="32" t="s">
        <v>67</v>
      </c>
      <c r="E1" s="32" t="s">
        <v>68</v>
      </c>
      <c r="F1" s="32" t="s">
        <v>103</v>
      </c>
      <c r="G1" s="32" t="s">
        <v>69</v>
      </c>
    </row>
    <row r="2" spans="1:7">
      <c r="A2" s="49" t="s">
        <v>90</v>
      </c>
      <c r="B2" s="50">
        <v>41086</v>
      </c>
      <c r="C2" s="51">
        <v>2</v>
      </c>
      <c r="D2" s="51" t="s">
        <v>91</v>
      </c>
      <c r="E2" s="51"/>
      <c r="F2" s="51">
        <v>12715</v>
      </c>
      <c r="G2" s="51"/>
    </row>
    <row r="3" spans="1:7">
      <c r="A3" s="48"/>
      <c r="B3" s="31"/>
      <c r="C3" s="31"/>
      <c r="D3" s="31"/>
      <c r="E3" s="31"/>
      <c r="F3" s="31"/>
      <c r="G3" s="31"/>
    </row>
    <row r="4" spans="1:7">
      <c r="A4" s="48"/>
      <c r="B4" s="31"/>
      <c r="C4" s="31"/>
      <c r="D4" s="31"/>
      <c r="E4" s="31"/>
      <c r="F4" s="31"/>
      <c r="G4" s="31"/>
    </row>
    <row r="5" spans="1:7">
      <c r="A5" s="48"/>
      <c r="B5" s="31"/>
      <c r="C5" s="31"/>
      <c r="D5" s="31"/>
      <c r="E5" s="31"/>
      <c r="F5" s="31"/>
      <c r="G5" s="31"/>
    </row>
    <row r="6" spans="1:7">
      <c r="A6" s="48"/>
      <c r="B6" s="31"/>
      <c r="C6" s="31"/>
      <c r="D6" s="31"/>
      <c r="E6" s="31"/>
      <c r="F6" s="31"/>
      <c r="G6" s="31"/>
    </row>
    <row r="7" spans="1:7">
      <c r="A7" s="48"/>
      <c r="B7" s="31"/>
      <c r="C7" s="31"/>
      <c r="D7" s="31"/>
      <c r="E7" s="31"/>
      <c r="F7" s="31"/>
      <c r="G7" s="31"/>
    </row>
    <row r="8" spans="1:7">
      <c r="A8" s="48"/>
      <c r="B8" s="31"/>
      <c r="C8" s="31"/>
      <c r="D8" s="31"/>
      <c r="E8" s="31"/>
      <c r="F8" s="31"/>
      <c r="G8" s="31"/>
    </row>
    <row r="9" spans="1:7">
      <c r="A9" s="48"/>
      <c r="B9" s="31"/>
      <c r="C9" s="31"/>
      <c r="D9" s="31"/>
      <c r="E9" s="31"/>
      <c r="F9" s="31"/>
      <c r="G9" s="31"/>
    </row>
    <row r="10" spans="1:7">
      <c r="A10" s="48"/>
      <c r="B10" s="31"/>
      <c r="C10" s="31"/>
      <c r="D10" s="31"/>
      <c r="E10" s="31"/>
      <c r="F10" s="31"/>
      <c r="G10" s="31"/>
    </row>
    <row r="11" spans="1:7">
      <c r="A11" s="48"/>
      <c r="B11" s="31"/>
      <c r="C11" s="31"/>
      <c r="D11" s="31"/>
      <c r="E11" s="31"/>
      <c r="F11" s="31"/>
      <c r="G11" s="31"/>
    </row>
    <row r="12" spans="1:7">
      <c r="A12" s="48"/>
      <c r="B12" s="31"/>
      <c r="C12" s="31"/>
      <c r="D12" s="31"/>
      <c r="E12" s="31"/>
      <c r="F12" s="31"/>
      <c r="G12" s="31"/>
    </row>
    <row r="13" spans="1:7">
      <c r="A13" s="48"/>
      <c r="B13" s="31"/>
      <c r="C13" s="31"/>
      <c r="D13" s="31"/>
      <c r="E13" s="31"/>
      <c r="F13" s="31"/>
      <c r="G13" s="31"/>
    </row>
    <row r="14" spans="1:7">
      <c r="A14" s="48"/>
      <c r="B14" s="31"/>
      <c r="C14" s="31"/>
      <c r="D14" s="31"/>
      <c r="E14" s="31"/>
      <c r="F14" s="31"/>
      <c r="G14" s="31"/>
    </row>
  </sheetData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Накладная</vt:lpstr>
      <vt:lpstr>Данные</vt:lpstr>
      <vt:lpstr>Образец журнала</vt:lpstr>
      <vt:lpstr>дизайнеры</vt:lpstr>
      <vt:lpstr>конструкторы</vt:lpstr>
      <vt:lpstr>материалы</vt:lpstr>
      <vt:lpstr>Накладная!Область_печати</vt:lpstr>
      <vt:lpstr>облицовка</vt:lpstr>
      <vt:lpstr>операции</vt:lpstr>
      <vt:lpstr>причина</vt:lpstr>
      <vt:lpstr>склады</vt:lpstr>
    </vt:vector>
  </TitlesOfParts>
  <Company>ТАКТ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Дизайн</dc:creator>
  <cp:lastModifiedBy>1</cp:lastModifiedBy>
  <cp:lastPrinted>2012-07-31T08:18:53Z</cp:lastPrinted>
  <dcterms:created xsi:type="dcterms:W3CDTF">2004-07-17T05:04:56Z</dcterms:created>
  <dcterms:modified xsi:type="dcterms:W3CDTF">2012-07-31T08:20:20Z</dcterms:modified>
</cp:coreProperties>
</file>