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995" activeTab="0"/>
  </bookViews>
  <sheets>
    <sheet name="Изделия" sheetId="1" r:id="rId1"/>
    <sheet name="формулы расчета" sheetId="2" r:id="rId2"/>
    <sheet name="Нерж." sheetId="3" r:id="rId3"/>
    <sheet name="Оцинк" sheetId="4" r:id="rId4"/>
  </sheets>
  <definedNames/>
  <calcPr fullCalcOnLoad="1"/>
</workbook>
</file>

<file path=xl/sharedStrings.xml><?xml version="1.0" encoding="utf-8"?>
<sst xmlns="http://schemas.openxmlformats.org/spreadsheetml/2006/main" count="66" uniqueCount="34">
  <si>
    <t>Длина</t>
  </si>
  <si>
    <t>Ширина</t>
  </si>
  <si>
    <t>Высота</t>
  </si>
  <si>
    <t>Борт</t>
  </si>
  <si>
    <t>Без борта 0 / С борт. 1</t>
  </si>
  <si>
    <t>Секции</t>
  </si>
  <si>
    <t>Кол-во</t>
  </si>
  <si>
    <t>Нерж.</t>
  </si>
  <si>
    <t>Боковина торцевая</t>
  </si>
  <si>
    <t>Боковина внутренняя</t>
  </si>
  <si>
    <t>Обвязка верх длина</t>
  </si>
  <si>
    <t>Обвязка низ длина</t>
  </si>
  <si>
    <t>Обвязка верх боковая</t>
  </si>
  <si>
    <t>Обвязка низ боковая</t>
  </si>
  <si>
    <t>Стойка</t>
  </si>
  <si>
    <t>Основание</t>
  </si>
  <si>
    <t>Глубина</t>
  </si>
  <si>
    <t>подпрограмма</t>
  </si>
  <si>
    <t>Расчет кол-ва средних боковин</t>
  </si>
  <si>
    <t>Количество шт.</t>
  </si>
  <si>
    <t>Длина с бортом и без</t>
  </si>
  <si>
    <t>Нерж\ Оцинк.</t>
  </si>
  <si>
    <t>Детали</t>
  </si>
  <si>
    <t>ДОБАВИТЬ</t>
  </si>
  <si>
    <t>ОЧИСТИТЬ</t>
  </si>
  <si>
    <t>Номер</t>
  </si>
  <si>
    <t xml:space="preserve">этой очищал бы </t>
  </si>
  <si>
    <t>этой кнопкой добавлял бы эти размеры и кол-во на листы нерж, или оцинк.</t>
  </si>
  <si>
    <t>Материал каркаса</t>
  </si>
  <si>
    <t>Нерж или Оцинк.</t>
  </si>
  <si>
    <t>Материал корпуса</t>
  </si>
  <si>
    <t>Меню выпадающее например, где можно выбрать тип материала</t>
  </si>
  <si>
    <t>Изделие №1</t>
  </si>
  <si>
    <t>Здесь другое изделие, и так ниже все 15 изделий.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</si>
</sst>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22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2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37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28" fillId="34" borderId="23" xfId="0" applyFont="1" applyFill="1" applyBorder="1" applyAlignment="1">
      <alignment horizontal="center" vertical="center"/>
    </xf>
    <xf numFmtId="0" fontId="28" fillId="33" borderId="27" xfId="0" applyFont="1" applyFill="1" applyBorder="1" applyAlignment="1">
      <alignment horizontal="center" vertical="center"/>
    </xf>
    <xf numFmtId="0" fontId="38" fillId="33" borderId="28" xfId="0" applyFont="1" applyFill="1" applyBorder="1" applyAlignment="1">
      <alignment horizontal="center" vertical="center"/>
    </xf>
    <xf numFmtId="0" fontId="0" fillId="35" borderId="29" xfId="0" applyFill="1" applyBorder="1" applyAlignment="1">
      <alignment/>
    </xf>
    <xf numFmtId="0" fontId="28" fillId="35" borderId="29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0" borderId="29" xfId="0" applyFill="1" applyBorder="1" applyAlignment="1">
      <alignment/>
    </xf>
    <xf numFmtId="0" fontId="0" fillId="36" borderId="29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1257300</xdr:colOff>
      <xdr:row>3</xdr:row>
      <xdr:rowOff>19050</xdr:rowOff>
    </xdr:from>
    <xdr:to>
      <xdr:col>9</xdr:col>
      <xdr:colOff>333375</xdr:colOff>
      <xdr:row>4</xdr:row>
      <xdr:rowOff>133350</xdr:rowOff>
    </xdr:to>
    <xdr:sp>
      <xdr:nvSpPr>
        <xdr:cNvPr id="1" name="Прямая со стрелкой 2"/>
        <xdr:cNvSpPr>
          <a:spLocks/>
        </xdr:cNvSpPr>
      </xdr:nvSpPr>
      <xdr:spPr>
        <a:xfrm rot="10800000">
          <a:off x="7772400" y="771525"/>
          <a:ext cx="409575" cy="304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85" zoomScaleNormal="85" zoomScalePageLayoutView="0" workbookViewId="0" topLeftCell="A1">
      <selection activeCell="J24" sqref="J24"/>
    </sheetView>
  </sheetViews>
  <sheetFormatPr defaultColWidth="9.140625" defaultRowHeight="15"/>
  <cols>
    <col min="1" max="1" width="14.7109375" style="0" customWidth="1"/>
    <col min="7" max="7" width="21.28125" style="0" customWidth="1"/>
    <col min="8" max="8" width="16.00390625" style="0" customWidth="1"/>
    <col min="9" max="9" width="20.00390625" style="0" customWidth="1"/>
    <col min="10" max="10" width="24.140625" style="0" customWidth="1"/>
  </cols>
  <sheetData>
    <row r="1" spans="1:10" ht="15.75" thickBot="1">
      <c r="A1" s="13"/>
      <c r="B1" s="14"/>
      <c r="C1" s="14"/>
      <c r="D1" s="14"/>
      <c r="E1" s="14"/>
      <c r="F1" s="14"/>
      <c r="G1" s="14"/>
      <c r="H1" s="14"/>
      <c r="I1" s="34"/>
      <c r="J1" s="34"/>
    </row>
    <row r="2" spans="1:10" ht="15.75" thickBot="1">
      <c r="A2" s="22" t="s">
        <v>32</v>
      </c>
      <c r="B2" s="23" t="s">
        <v>0</v>
      </c>
      <c r="C2" s="24" t="s">
        <v>1</v>
      </c>
      <c r="D2" s="24" t="s">
        <v>16</v>
      </c>
      <c r="E2" s="24" t="s">
        <v>2</v>
      </c>
      <c r="F2" s="24" t="s">
        <v>5</v>
      </c>
      <c r="G2" s="25" t="s">
        <v>4</v>
      </c>
      <c r="H2" s="32" t="s">
        <v>19</v>
      </c>
      <c r="I2" s="34" t="s">
        <v>28</v>
      </c>
      <c r="J2" s="35" t="s">
        <v>30</v>
      </c>
    </row>
    <row r="3" spans="1:10" ht="27.75" customHeight="1" thickBot="1">
      <c r="A3" s="17"/>
      <c r="B3" s="1">
        <v>990</v>
      </c>
      <c r="C3" s="2">
        <v>530</v>
      </c>
      <c r="D3" s="2">
        <v>300</v>
      </c>
      <c r="E3" s="2">
        <v>870</v>
      </c>
      <c r="F3" s="2">
        <v>2</v>
      </c>
      <c r="G3" s="2">
        <v>2</v>
      </c>
      <c r="H3" s="33">
        <v>1</v>
      </c>
      <c r="I3" s="34" t="s">
        <v>29</v>
      </c>
      <c r="J3" s="34" t="s">
        <v>29</v>
      </c>
    </row>
    <row r="4" spans="1:9" ht="15">
      <c r="A4" s="17"/>
      <c r="B4" s="18"/>
      <c r="C4" s="18"/>
      <c r="D4" s="18"/>
      <c r="E4" s="18"/>
      <c r="F4" s="18"/>
      <c r="G4" s="18"/>
      <c r="H4" s="18"/>
      <c r="I4" s="15"/>
    </row>
    <row r="5" spans="1:9" ht="15.75" thickBot="1">
      <c r="A5" s="17"/>
      <c r="B5" s="18"/>
      <c r="C5" s="18"/>
      <c r="D5" s="18"/>
      <c r="E5" s="18"/>
      <c r="F5" s="18"/>
      <c r="G5" s="18"/>
      <c r="H5" s="18"/>
      <c r="I5" s="15"/>
    </row>
    <row r="6" spans="1:10" ht="15.75" thickBot="1">
      <c r="A6" s="26" t="s">
        <v>22</v>
      </c>
      <c r="B6" s="27" t="s">
        <v>0</v>
      </c>
      <c r="C6" s="28" t="s">
        <v>1</v>
      </c>
      <c r="D6" s="29" t="s">
        <v>6</v>
      </c>
      <c r="E6" s="18"/>
      <c r="F6" s="18"/>
      <c r="G6" s="18"/>
      <c r="H6" s="18"/>
      <c r="I6" s="15"/>
      <c r="J6" t="s">
        <v>31</v>
      </c>
    </row>
    <row r="7" spans="1:9" ht="15">
      <c r="A7" s="4" t="s">
        <v>7</v>
      </c>
      <c r="B7" s="8"/>
      <c r="C7" s="8"/>
      <c r="D7" s="9"/>
      <c r="E7" s="18"/>
      <c r="F7" s="18"/>
      <c r="G7" s="18"/>
      <c r="H7" s="18"/>
      <c r="I7" s="15"/>
    </row>
    <row r="8" spans="1:9" ht="15.75" thickBot="1">
      <c r="A8" s="7"/>
      <c r="B8" s="8">
        <f>'формулы расчета'!E6</f>
        <v>1206</v>
      </c>
      <c r="C8" s="8">
        <f>'формулы расчета'!C6</f>
        <v>460</v>
      </c>
      <c r="D8" s="9">
        <f>PRODUCT(F3,H3)</f>
        <v>2</v>
      </c>
      <c r="E8" s="18"/>
      <c r="F8" s="18"/>
      <c r="G8" s="18"/>
      <c r="H8" s="18"/>
      <c r="I8" s="15"/>
    </row>
    <row r="9" spans="1:9" ht="15.75" thickBot="1">
      <c r="A9" s="7"/>
      <c r="B9" s="8">
        <f>'формулы расчета'!E4</f>
        <v>611</v>
      </c>
      <c r="C9" s="8">
        <f>'формулы расчета'!C4</f>
        <v>379</v>
      </c>
      <c r="D9" s="9">
        <f>PRODUCT(2,H3)</f>
        <v>2</v>
      </c>
      <c r="E9" s="18"/>
      <c r="F9" s="18"/>
      <c r="G9" s="31" t="s">
        <v>23</v>
      </c>
      <c r="H9" s="18" t="s">
        <v>27</v>
      </c>
      <c r="I9" s="15"/>
    </row>
    <row r="10" spans="1:9" ht="15.75" thickBot="1">
      <c r="A10" s="10"/>
      <c r="B10" s="11">
        <f>'формулы расчета'!E5</f>
        <v>346</v>
      </c>
      <c r="C10" s="11">
        <f>'формулы расчета'!C5</f>
        <v>312</v>
      </c>
      <c r="D10" s="12">
        <f>PRODUCT('формулы расчета'!C13,2,H3)</f>
        <v>2</v>
      </c>
      <c r="E10" s="18"/>
      <c r="F10" s="18"/>
      <c r="G10" s="30"/>
      <c r="H10" s="18"/>
      <c r="I10" s="15"/>
    </row>
    <row r="11" spans="1:9" ht="15.75" thickBot="1">
      <c r="A11" s="4" t="s">
        <v>21</v>
      </c>
      <c r="B11" s="5">
        <f>'формулы расчета'!B7</f>
        <v>935</v>
      </c>
      <c r="C11" s="5">
        <f>'формулы расчета'!C7</f>
        <v>126</v>
      </c>
      <c r="D11" s="6">
        <f>H3</f>
        <v>1</v>
      </c>
      <c r="E11" s="18"/>
      <c r="F11" s="18"/>
      <c r="G11" s="31" t="s">
        <v>24</v>
      </c>
      <c r="H11" s="18" t="s">
        <v>26</v>
      </c>
      <c r="I11" s="15"/>
    </row>
    <row r="12" spans="1:9" ht="15">
      <c r="A12" s="7"/>
      <c r="B12" s="8">
        <f>'формулы расчета'!B8</f>
        <v>935</v>
      </c>
      <c r="C12" s="8">
        <f>'формулы расчета'!C8</f>
        <v>150</v>
      </c>
      <c r="D12" s="9">
        <f>H3</f>
        <v>1</v>
      </c>
      <c r="E12" s="18"/>
      <c r="F12" s="18"/>
      <c r="G12" s="18"/>
      <c r="H12" s="18"/>
      <c r="I12" s="15"/>
    </row>
    <row r="13" spans="1:9" ht="15">
      <c r="A13" s="7"/>
      <c r="B13" s="8">
        <f>'формулы расчета'!E9</f>
        <v>345</v>
      </c>
      <c r="C13" s="8">
        <f>'формулы расчета'!C9</f>
        <v>126</v>
      </c>
      <c r="D13" s="9">
        <f>H3</f>
        <v>1</v>
      </c>
      <c r="E13" s="18"/>
      <c r="F13" s="18"/>
      <c r="G13" s="18"/>
      <c r="H13" s="18"/>
      <c r="I13" s="15"/>
    </row>
    <row r="14" spans="1:9" ht="15">
      <c r="A14" s="7"/>
      <c r="B14" s="8">
        <f>'формулы расчета'!E9</f>
        <v>345</v>
      </c>
      <c r="C14" s="8">
        <f>'формулы расчета'!C10</f>
        <v>138</v>
      </c>
      <c r="D14" s="9">
        <f>H3</f>
        <v>1</v>
      </c>
      <c r="E14" s="18"/>
      <c r="F14" s="18"/>
      <c r="G14" s="18"/>
      <c r="H14" s="18"/>
      <c r="I14" s="15"/>
    </row>
    <row r="15" spans="1:9" ht="15.75" thickBot="1">
      <c r="A15" s="19"/>
      <c r="B15" s="20">
        <f>'формулы расчета'!B11</f>
        <v>820</v>
      </c>
      <c r="C15" s="20">
        <f>'формулы расчета'!C11</f>
        <v>250</v>
      </c>
      <c r="D15" s="21">
        <f>PRODUCT(H3,2)</f>
        <v>2</v>
      </c>
      <c r="E15" s="18"/>
      <c r="F15" s="18"/>
      <c r="G15" s="18"/>
      <c r="H15" s="18"/>
      <c r="I15" s="15"/>
    </row>
    <row r="16" spans="1:9" ht="15">
      <c r="A16" s="18"/>
      <c r="B16" s="18"/>
      <c r="C16" s="18"/>
      <c r="D16" s="18"/>
      <c r="E16" s="18"/>
      <c r="F16" s="18"/>
      <c r="G16" s="18"/>
      <c r="H16" s="18"/>
      <c r="I16" s="15"/>
    </row>
    <row r="17" spans="1:9" ht="15.75" thickBot="1">
      <c r="A17" s="17"/>
      <c r="B17" s="18"/>
      <c r="C17" s="18"/>
      <c r="D17" s="18"/>
      <c r="E17" s="18"/>
      <c r="F17" s="18"/>
      <c r="G17" s="18"/>
      <c r="H17" s="18"/>
      <c r="I17" s="16"/>
    </row>
    <row r="19" spans="1:10" ht="1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5">
      <c r="A20" s="37" t="s">
        <v>32</v>
      </c>
      <c r="B20" s="37" t="s">
        <v>0</v>
      </c>
      <c r="C20" s="37" t="s">
        <v>1</v>
      </c>
      <c r="D20" s="37" t="s">
        <v>16</v>
      </c>
      <c r="E20" s="37" t="s">
        <v>2</v>
      </c>
      <c r="F20" s="37" t="s">
        <v>5</v>
      </c>
      <c r="G20" s="37" t="s">
        <v>4</v>
      </c>
      <c r="H20" s="37" t="s">
        <v>19</v>
      </c>
      <c r="I20" s="37" t="s">
        <v>28</v>
      </c>
      <c r="J20" s="37" t="s">
        <v>30</v>
      </c>
    </row>
    <row r="21" spans="1:10" ht="15">
      <c r="A21" s="37"/>
      <c r="B21" s="37">
        <v>990</v>
      </c>
      <c r="C21" s="37">
        <v>530</v>
      </c>
      <c r="D21" s="37">
        <v>300</v>
      </c>
      <c r="E21" s="37">
        <v>870</v>
      </c>
      <c r="F21" s="37">
        <v>2</v>
      </c>
      <c r="G21" s="37">
        <v>2</v>
      </c>
      <c r="H21" s="37">
        <v>1</v>
      </c>
      <c r="I21" s="37" t="s">
        <v>29</v>
      </c>
      <c r="J21" s="37" t="s">
        <v>29</v>
      </c>
    </row>
    <row r="22" spans="1:10" ht="1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5">
      <c r="A24" s="38" t="s">
        <v>22</v>
      </c>
      <c r="B24" s="38" t="s">
        <v>0</v>
      </c>
      <c r="C24" s="38" t="s">
        <v>1</v>
      </c>
      <c r="D24" s="38" t="s">
        <v>6</v>
      </c>
      <c r="E24" s="36"/>
      <c r="F24" s="36"/>
      <c r="G24" s="36"/>
      <c r="H24" s="36"/>
      <c r="I24" s="36"/>
      <c r="J24" s="36"/>
    </row>
    <row r="25" spans="1:10" ht="15">
      <c r="A25" s="38" t="s">
        <v>7</v>
      </c>
      <c r="B25" s="38"/>
      <c r="C25" s="38"/>
      <c r="D25" s="38"/>
      <c r="E25" s="36"/>
      <c r="F25" s="36"/>
      <c r="G25" s="36"/>
      <c r="H25" s="36"/>
      <c r="I25" s="36"/>
      <c r="J25" s="36"/>
    </row>
    <row r="26" spans="1:10" ht="15">
      <c r="A26" s="38"/>
      <c r="B26" s="38">
        <v>1206</v>
      </c>
      <c r="C26" s="38">
        <v>460</v>
      </c>
      <c r="D26" s="38">
        <v>2</v>
      </c>
      <c r="E26" s="36"/>
      <c r="F26" s="36"/>
      <c r="G26" s="36"/>
      <c r="H26" s="36"/>
      <c r="I26" s="36"/>
      <c r="J26" s="36"/>
    </row>
    <row r="27" spans="1:10" ht="15">
      <c r="A27" s="38"/>
      <c r="B27" s="38">
        <v>611</v>
      </c>
      <c r="C27" s="38">
        <v>379</v>
      </c>
      <c r="D27" s="38">
        <v>2</v>
      </c>
      <c r="E27" s="36"/>
      <c r="F27" s="36"/>
      <c r="G27" s="36" t="s">
        <v>23</v>
      </c>
      <c r="H27" s="36" t="s">
        <v>33</v>
      </c>
      <c r="I27" s="36"/>
      <c r="J27" s="36"/>
    </row>
    <row r="28" spans="1:10" ht="15">
      <c r="A28" s="38"/>
      <c r="B28" s="38">
        <v>346</v>
      </c>
      <c r="C28" s="38">
        <v>312</v>
      </c>
      <c r="D28" s="38">
        <v>2</v>
      </c>
      <c r="E28" s="36"/>
      <c r="F28" s="36"/>
      <c r="G28" s="36"/>
      <c r="H28" s="36"/>
      <c r="I28" s="36"/>
      <c r="J28" s="36"/>
    </row>
    <row r="29" spans="1:10" ht="15">
      <c r="A29" s="38" t="s">
        <v>21</v>
      </c>
      <c r="B29" s="38">
        <v>935</v>
      </c>
      <c r="C29" s="38">
        <v>126</v>
      </c>
      <c r="D29" s="38">
        <v>1</v>
      </c>
      <c r="E29" s="36"/>
      <c r="F29" s="36"/>
      <c r="G29" s="36" t="s">
        <v>24</v>
      </c>
      <c r="H29" s="36"/>
      <c r="I29" s="36"/>
      <c r="J29" s="36"/>
    </row>
    <row r="30" spans="1:10" ht="15">
      <c r="A30" s="38"/>
      <c r="B30" s="38">
        <v>935</v>
      </c>
      <c r="C30" s="38">
        <v>150</v>
      </c>
      <c r="D30" s="38">
        <v>1</v>
      </c>
      <c r="E30" s="36"/>
      <c r="F30" s="36"/>
      <c r="G30" s="36"/>
      <c r="H30" s="36"/>
      <c r="I30" s="36"/>
      <c r="J30" s="36"/>
    </row>
    <row r="31" spans="1:10" ht="15">
      <c r="A31" s="38"/>
      <c r="B31" s="38">
        <v>345</v>
      </c>
      <c r="C31" s="38">
        <v>126</v>
      </c>
      <c r="D31" s="38">
        <v>1</v>
      </c>
      <c r="E31" s="36"/>
      <c r="F31" s="36"/>
      <c r="G31" s="36"/>
      <c r="H31" s="36"/>
      <c r="I31" s="36"/>
      <c r="J31" s="36"/>
    </row>
    <row r="32" spans="1:10" ht="15">
      <c r="A32" s="38"/>
      <c r="B32" s="38">
        <v>345</v>
      </c>
      <c r="C32" s="38">
        <v>138</v>
      </c>
      <c r="D32" s="38">
        <v>1</v>
      </c>
      <c r="E32" s="36"/>
      <c r="F32" s="36"/>
      <c r="G32" s="36"/>
      <c r="H32" s="36"/>
      <c r="I32" s="36"/>
      <c r="J32" s="36"/>
    </row>
    <row r="33" spans="1:10" ht="15">
      <c r="A33" s="38"/>
      <c r="B33" s="38">
        <v>820</v>
      </c>
      <c r="C33" s="38">
        <v>250</v>
      </c>
      <c r="D33" s="38">
        <v>2</v>
      </c>
      <c r="E33" s="36"/>
      <c r="F33" s="36"/>
      <c r="G33" s="36"/>
      <c r="H33" s="36"/>
      <c r="I33" s="36"/>
      <c r="J33" s="36"/>
    </row>
    <row r="34" spans="1:10" ht="15">
      <c r="A34" s="36"/>
      <c r="B34" s="36"/>
      <c r="C34" s="36"/>
      <c r="D34" s="36"/>
      <c r="E34" s="36"/>
      <c r="F34" s="36"/>
      <c r="G34" s="36"/>
      <c r="H34" s="36"/>
      <c r="I34" s="36"/>
      <c r="J34" s="36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5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21.140625" style="0" customWidth="1"/>
    <col min="4" max="4" width="20.421875" style="0" customWidth="1"/>
    <col min="5" max="5" width="22.28125" style="0" customWidth="1"/>
    <col min="6" max="6" width="12.140625" style="0" customWidth="1"/>
  </cols>
  <sheetData>
    <row r="3" spans="2:5" ht="15">
      <c r="B3" s="3" t="s">
        <v>0</v>
      </c>
      <c r="C3" s="3" t="s">
        <v>1</v>
      </c>
      <c r="D3" s="3" t="s">
        <v>17</v>
      </c>
      <c r="E3" s="3" t="s">
        <v>20</v>
      </c>
    </row>
    <row r="4" spans="1:5" ht="15">
      <c r="A4" t="s">
        <v>8</v>
      </c>
      <c r="B4">
        <f>SUM(Изделия!C3,59)</f>
        <v>589</v>
      </c>
      <c r="C4">
        <f>SUM(Изделия!D3,79)</f>
        <v>379</v>
      </c>
      <c r="E4">
        <f>SUM(B4,C15)</f>
        <v>611</v>
      </c>
    </row>
    <row r="5" spans="1:5" ht="15">
      <c r="A5" t="s">
        <v>9</v>
      </c>
      <c r="B5">
        <f>Изделия!C3-74</f>
        <v>456</v>
      </c>
      <c r="C5">
        <f>SUM(Изделия!D3,12)</f>
        <v>312</v>
      </c>
      <c r="E5">
        <f>SUM(B5,D15)</f>
        <v>346</v>
      </c>
    </row>
    <row r="6" spans="1:5" ht="15">
      <c r="A6" t="s">
        <v>15</v>
      </c>
      <c r="B6">
        <f>SUM(Изделия!D3*2,8*2,25*2,45*2,Изделия!C3-88,-1.75*8)</f>
        <v>1184</v>
      </c>
      <c r="C6">
        <f>D6/Изделия!F3</f>
        <v>460</v>
      </c>
      <c r="D6">
        <f>Изделия!B3-70</f>
        <v>920</v>
      </c>
      <c r="E6">
        <f>SUM(B6,B15)</f>
        <v>1206</v>
      </c>
    </row>
    <row r="7" spans="1:3" ht="15">
      <c r="A7" t="s">
        <v>10</v>
      </c>
      <c r="B7">
        <f>Изделия!B3-55</f>
        <v>935</v>
      </c>
      <c r="C7">
        <v>126</v>
      </c>
    </row>
    <row r="8" spans="1:3" ht="15">
      <c r="A8" t="s">
        <v>11</v>
      </c>
      <c r="B8">
        <f>B7</f>
        <v>935</v>
      </c>
      <c r="C8">
        <v>150</v>
      </c>
    </row>
    <row r="9" spans="1:5" ht="15">
      <c r="A9" t="s">
        <v>12</v>
      </c>
      <c r="B9">
        <f>Изделия!C3-75</f>
        <v>455</v>
      </c>
      <c r="C9">
        <v>126</v>
      </c>
      <c r="E9">
        <f>SUM(B9,D15)</f>
        <v>345</v>
      </c>
    </row>
    <row r="10" spans="1:3" ht="15">
      <c r="A10" t="s">
        <v>13</v>
      </c>
      <c r="B10">
        <f>B9</f>
        <v>455</v>
      </c>
      <c r="C10">
        <v>138</v>
      </c>
    </row>
    <row r="11" spans="1:3" ht="15">
      <c r="A11" t="s">
        <v>14</v>
      </c>
      <c r="B11">
        <f>Изделия!E3-50</f>
        <v>820</v>
      </c>
      <c r="C11">
        <v>250</v>
      </c>
    </row>
    <row r="13" spans="1:3" ht="15">
      <c r="A13" t="s">
        <v>18</v>
      </c>
      <c r="C13">
        <f>Изделия!F3-1</f>
        <v>1</v>
      </c>
    </row>
    <row r="15" spans="1:4" ht="15">
      <c r="A15" t="s">
        <v>3</v>
      </c>
      <c r="B15">
        <f>PRODUCT(Изделия!G3,11)</f>
        <v>22</v>
      </c>
      <c r="C15">
        <f>PRODUCT(Изделия!G3,11)</f>
        <v>22</v>
      </c>
      <c r="D15">
        <f>PRODUCT(Изделия!G3,-55)</f>
        <v>-110</v>
      </c>
    </row>
  </sheetData>
  <sheetProtection/>
  <printOptions/>
  <pageMargins left="0.7" right="0.7" top="0.75" bottom="0.75" header="0.3" footer="0.3"/>
  <pageSetup orientation="portrait" paperSize="9"/>
  <ignoredErrors>
    <ignoredError sqref="B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A1" sqref="A1:D1"/>
    </sheetView>
  </sheetViews>
  <sheetFormatPr defaultColWidth="9.140625" defaultRowHeight="15"/>
  <sheetData>
    <row r="1" spans="1:4" ht="15">
      <c r="A1" t="s">
        <v>25</v>
      </c>
      <c r="B1" t="s">
        <v>0</v>
      </c>
      <c r="C1" t="s">
        <v>1</v>
      </c>
      <c r="D1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A1" sqref="A1:D1"/>
    </sheetView>
  </sheetViews>
  <sheetFormatPr defaultColWidth="9.140625" defaultRowHeight="15"/>
  <sheetData>
    <row r="1" spans="1:4" ht="15">
      <c r="A1" t="s">
        <v>25</v>
      </c>
      <c r="B1" t="s">
        <v>0</v>
      </c>
      <c r="C1" t="s">
        <v>1</v>
      </c>
      <c r="D1" t="s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dcterms:created xsi:type="dcterms:W3CDTF">2015-11-11T19:57:21Z</dcterms:created>
  <dcterms:modified xsi:type="dcterms:W3CDTF">2015-11-16T20:49:26Z</dcterms:modified>
  <cp:category/>
  <cp:version/>
  <cp:contentType/>
  <cp:contentStatus/>
</cp:coreProperties>
</file>