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45" windowWidth="12120" windowHeight="8025" activeTab="1"/>
  </bookViews>
  <sheets>
    <sheet name="Сводная" sheetId="1" r:id="rId1"/>
    <sheet name="График до конца года" sheetId="2" r:id="rId2"/>
  </sheets>
  <externalReferences>
    <externalReference r:id="rId3"/>
  </externalReferences>
  <definedNames>
    <definedName name="_xlnm._FilterDatabase" localSheetId="1" hidden="1">'График до конца года'!$A$2:$A$34</definedName>
    <definedName name="_xlnm._FilterDatabase" localSheetId="0" hidden="1">Сводная!$A$2:$I$81</definedName>
    <definedName name="_xlnm.Print_Area" localSheetId="1">'График до конца года'!$A$1:$CI$37</definedName>
    <definedName name="_xlnm.Print_Area" localSheetId="0">Сводная!$A$1:$N$73</definedName>
  </definedNames>
  <calcPr calcId="144525"/>
</workbook>
</file>

<file path=xl/calcChain.xml><?xml version="1.0" encoding="utf-8"?>
<calcChain xmlns="http://schemas.openxmlformats.org/spreadsheetml/2006/main">
  <c r="CI11" i="2" l="1"/>
  <c r="CI25" i="2"/>
  <c r="CI23" i="2"/>
  <c r="CI21" i="2"/>
  <c r="CI19" i="2"/>
  <c r="CI17" i="2"/>
  <c r="CI15" i="2"/>
  <c r="CI13" i="2"/>
  <c r="CI9" i="2"/>
  <c r="CI6" i="2"/>
  <c r="J3" i="2" l="1"/>
  <c r="L3" i="1" l="1"/>
  <c r="J2" i="2" l="1"/>
  <c r="Z6" i="2" l="1"/>
  <c r="R7" i="2"/>
  <c r="Z7" i="2"/>
  <c r="AH7" i="2"/>
  <c r="AP7" i="2"/>
  <c r="AX7" i="2"/>
  <c r="BF7" i="2"/>
  <c r="BN7" i="2"/>
  <c r="BV7" i="2"/>
  <c r="CD7" i="2"/>
  <c r="R9" i="2"/>
  <c r="R10" i="2"/>
  <c r="Z10" i="2"/>
  <c r="AH10" i="2"/>
  <c r="AP10" i="2"/>
  <c r="AX10" i="2"/>
  <c r="BF10" i="2"/>
  <c r="BN10" i="2"/>
  <c r="BV10" i="2"/>
  <c r="CD10" i="2"/>
  <c r="Z11" i="2"/>
  <c r="R12" i="2"/>
  <c r="Z12" i="2"/>
  <c r="AH12" i="2"/>
  <c r="AP12" i="2"/>
  <c r="AX12" i="2"/>
  <c r="BF12" i="2"/>
  <c r="BN12" i="2"/>
  <c r="BV12" i="2"/>
  <c r="CD12" i="2"/>
  <c r="R14" i="2"/>
  <c r="Z14" i="2"/>
  <c r="AH14" i="2"/>
  <c r="AP14" i="2"/>
  <c r="AX14" i="2"/>
  <c r="BF14" i="2"/>
  <c r="BN14" i="2"/>
  <c r="BV14" i="2"/>
  <c r="CD14" i="2"/>
  <c r="R16" i="2"/>
  <c r="Z16" i="2"/>
  <c r="AH16" i="2"/>
  <c r="AP16" i="2"/>
  <c r="AX16" i="2"/>
  <c r="BF16" i="2"/>
  <c r="BN16" i="2"/>
  <c r="BV16" i="2"/>
  <c r="CD16" i="2"/>
  <c r="R18" i="2"/>
  <c r="Z18" i="2"/>
  <c r="AH18" i="2"/>
  <c r="AP18" i="2"/>
  <c r="AX18" i="2"/>
  <c r="BF18" i="2"/>
  <c r="BN18" i="2"/>
  <c r="BV18" i="2"/>
  <c r="CD18" i="2"/>
  <c r="R20" i="2"/>
  <c r="Z20" i="2"/>
  <c r="AH20" i="2"/>
  <c r="AP20" i="2"/>
  <c r="AX20" i="2"/>
  <c r="BF20" i="2"/>
  <c r="BN20" i="2"/>
  <c r="BV20" i="2"/>
  <c r="CD20" i="2"/>
  <c r="R22" i="2"/>
  <c r="Z22" i="2"/>
  <c r="AH22" i="2"/>
  <c r="AP22" i="2"/>
  <c r="AX22" i="2"/>
  <c r="BF22" i="2"/>
  <c r="BN22" i="2"/>
  <c r="BV22" i="2"/>
  <c r="CD22" i="2"/>
  <c r="R24" i="2"/>
  <c r="Z24" i="2"/>
  <c r="AH24" i="2"/>
  <c r="AP24" i="2"/>
  <c r="AX24" i="2"/>
  <c r="BF24" i="2"/>
  <c r="BN24" i="2"/>
  <c r="BV24" i="2"/>
  <c r="CD24" i="2"/>
  <c r="R26" i="2"/>
  <c r="Z26" i="2"/>
  <c r="AH26" i="2"/>
  <c r="AP26" i="2"/>
  <c r="AX26" i="2"/>
  <c r="BF26" i="2"/>
  <c r="BN26" i="2"/>
  <c r="BV26" i="2"/>
  <c r="CD26" i="2"/>
  <c r="R29" i="2"/>
  <c r="Z29" i="2"/>
  <c r="AH29" i="2"/>
  <c r="AP29" i="2"/>
  <c r="AX29" i="2"/>
  <c r="BF29" i="2"/>
  <c r="BN29" i="2"/>
  <c r="BV29" i="2"/>
  <c r="CD29" i="2"/>
  <c r="R31" i="2"/>
  <c r="Z31" i="2"/>
  <c r="AH31" i="2"/>
  <c r="AP31" i="2"/>
  <c r="AX31" i="2"/>
  <c r="BF31" i="2"/>
  <c r="BN31" i="2"/>
  <c r="BV31" i="2"/>
  <c r="CD31" i="2"/>
  <c r="R34" i="2"/>
  <c r="Z34" i="2"/>
  <c r="AH34" i="2"/>
  <c r="AP34" i="2"/>
  <c r="AX34" i="2"/>
  <c r="BF34" i="2"/>
  <c r="BN34" i="2"/>
  <c r="BV34" i="2"/>
  <c r="CD34" i="2"/>
  <c r="R37" i="2"/>
  <c r="Z37" i="2"/>
  <c r="AH37" i="2"/>
  <c r="AP37" i="2"/>
  <c r="AX37" i="2"/>
  <c r="BF37" i="2"/>
  <c r="BN37" i="2"/>
  <c r="BV37" i="2"/>
  <c r="CD37" i="2"/>
  <c r="Z17" i="2" l="1"/>
  <c r="BN11" i="2"/>
  <c r="Z36" i="2"/>
  <c r="Z25" i="2"/>
  <c r="BN6" i="2"/>
  <c r="Z30" i="2"/>
  <c r="AX6" i="2"/>
  <c r="Z21" i="2"/>
  <c r="Z13" i="2"/>
  <c r="F36" i="2"/>
  <c r="Z23" i="2"/>
  <c r="BN21" i="2"/>
  <c r="AP19" i="2"/>
  <c r="BN17" i="2"/>
  <c r="R17" i="2"/>
  <c r="BN13" i="2"/>
  <c r="BN36" i="2"/>
  <c r="F30" i="2"/>
  <c r="CD36" i="2"/>
  <c r="BF33" i="2"/>
  <c r="R25" i="2"/>
  <c r="BV15" i="2"/>
  <c r="Z15" i="2"/>
  <c r="AX13" i="2"/>
  <c r="AH13" i="2"/>
  <c r="BV36" i="2"/>
  <c r="F33" i="2"/>
  <c r="F28" i="2"/>
  <c r="BF23" i="2"/>
  <c r="AH6" i="2"/>
  <c r="Z9" i="2"/>
  <c r="F9" i="2"/>
  <c r="R33" i="2"/>
  <c r="R19" i="2"/>
  <c r="F19" i="2"/>
  <c r="R15" i="2"/>
  <c r="F15" i="2"/>
  <c r="BN33" i="2"/>
  <c r="AH23" i="2"/>
  <c r="AX11" i="2"/>
  <c r="BF36" i="2"/>
  <c r="AP33" i="2"/>
  <c r="BV25" i="2"/>
  <c r="AX23" i="2"/>
  <c r="CD13" i="2"/>
  <c r="AH9" i="2"/>
  <c r="R28" i="2"/>
  <c r="R23" i="2"/>
  <c r="F23" i="2"/>
  <c r="R30" i="2"/>
  <c r="F25" i="2"/>
  <c r="F21" i="2"/>
  <c r="F17" i="2"/>
  <c r="R13" i="2"/>
  <c r="F13" i="2"/>
  <c r="R11" i="2"/>
  <c r="F11" i="2"/>
  <c r="R6" i="2"/>
  <c r="F6" i="2"/>
  <c r="AP15" i="2"/>
  <c r="AH33" i="2"/>
  <c r="CD25" i="2"/>
  <c r="BV9" i="2"/>
  <c r="AP6" i="2"/>
  <c r="BV30" i="2"/>
  <c r="AP30" i="2"/>
  <c r="AX28" i="2"/>
  <c r="Z28" i="2"/>
  <c r="BN25" i="2"/>
  <c r="AP23" i="2"/>
  <c r="BV13" i="2"/>
  <c r="BF9" i="2"/>
  <c r="CD6" i="2"/>
  <c r="AH21" i="2"/>
  <c r="Z33" i="2"/>
  <c r="AH30" i="2"/>
  <c r="AP28" i="2"/>
  <c r="BN19" i="2"/>
  <c r="AH19" i="2"/>
  <c r="AH15" i="2"/>
  <c r="AP13" i="2"/>
  <c r="AP11" i="2"/>
  <c r="BV6" i="2"/>
  <c r="CD33" i="2"/>
  <c r="BF30" i="2"/>
  <c r="BN28" i="2"/>
  <c r="AH28" i="2"/>
  <c r="BV23" i="2"/>
  <c r="CD21" i="2"/>
  <c r="AX21" i="2"/>
  <c r="BF19" i="2"/>
  <c r="CD17" i="2"/>
  <c r="BF15" i="2"/>
  <c r="CD11" i="2"/>
  <c r="R36" i="2"/>
  <c r="BN30" i="2"/>
  <c r="CD23" i="2"/>
  <c r="BF21" i="2"/>
  <c r="BN15" i="2"/>
  <c r="BN9" i="2"/>
  <c r="BF6" i="2"/>
  <c r="BV33" i="2"/>
  <c r="CD30" i="2"/>
  <c r="AX30" i="2"/>
  <c r="BF28" i="2"/>
  <c r="BN23" i="2"/>
  <c r="BV21" i="2"/>
  <c r="AP21" i="2"/>
  <c r="AX19" i="2"/>
  <c r="BV17" i="2"/>
  <c r="CD15" i="2"/>
  <c r="AX15" i="2"/>
  <c r="BF13" i="2"/>
  <c r="BV11" i="2"/>
  <c r="CD9" i="2"/>
  <c r="AX9" i="2"/>
  <c r="AP25" i="2"/>
  <c r="BV19" i="2"/>
  <c r="AX17" i="2"/>
  <c r="AH36" i="2"/>
  <c r="AP17" i="2"/>
  <c r="AX36" i="2"/>
  <c r="CD28" i="2"/>
  <c r="BF25" i="2"/>
  <c r="AH25" i="2"/>
  <c r="AP9" i="2"/>
  <c r="AP36" i="2"/>
  <c r="BV28" i="2"/>
  <c r="AX25" i="2"/>
  <c r="R21" i="2"/>
  <c r="CD19" i="2"/>
  <c r="Z19" i="2"/>
  <c r="BF17" i="2"/>
  <c r="AH17" i="2"/>
  <c r="BF11" i="2"/>
  <c r="AH11" i="2"/>
  <c r="BA4" i="2"/>
  <c r="BB4" i="2" s="1"/>
  <c r="BC4" i="2" s="1"/>
  <c r="BD4" i="2" s="1"/>
  <c r="BE4" i="2" s="1"/>
  <c r="BG4" i="2" s="1"/>
  <c r="BH4" i="2" s="1"/>
  <c r="BI4" i="2" s="1"/>
  <c r="BJ4" i="2" s="1"/>
  <c r="BK4" i="2" s="1"/>
  <c r="BL4" i="2" s="1"/>
  <c r="BM4" i="2" s="1"/>
  <c r="BO4" i="2" s="1"/>
  <c r="BP4" i="2" s="1"/>
  <c r="BQ4" i="2" s="1"/>
  <c r="BR4" i="2" s="1"/>
  <c r="BS4" i="2" s="1"/>
  <c r="BT4" i="2" s="1"/>
  <c r="BU4" i="2" s="1"/>
  <c r="BW4" i="2" s="1"/>
  <c r="BX4" i="2" s="1"/>
  <c r="BY4" i="2" s="1"/>
  <c r="BZ4" i="2" s="1"/>
  <c r="CA4" i="2" s="1"/>
  <c r="CB4" i="2" s="1"/>
  <c r="CC4" i="2" s="1"/>
  <c r="AC4" i="2"/>
  <c r="L8" i="1"/>
  <c r="CR36" i="2"/>
  <c r="CQ36" i="2"/>
  <c r="CP36" i="2"/>
  <c r="CI36" i="2"/>
  <c r="CR33" i="2"/>
  <c r="CQ33" i="2"/>
  <c r="CP33" i="2"/>
  <c r="CR30" i="2"/>
  <c r="CQ30" i="2"/>
  <c r="CP30" i="2"/>
  <c r="CR28" i="2"/>
  <c r="CQ28" i="2"/>
  <c r="CP28" i="2"/>
  <c r="CR25" i="2"/>
  <c r="CQ25" i="2"/>
  <c r="CP25" i="2"/>
  <c r="CR23" i="2"/>
  <c r="CQ23" i="2"/>
  <c r="CP23" i="2"/>
  <c r="CR21" i="2"/>
  <c r="CQ21" i="2"/>
  <c r="CP21" i="2"/>
  <c r="CR19" i="2"/>
  <c r="CQ19" i="2"/>
  <c r="CP19" i="2"/>
  <c r="CR17" i="2"/>
  <c r="CQ17" i="2"/>
  <c r="CP17" i="2"/>
  <c r="CR15" i="2"/>
  <c r="CQ15" i="2"/>
  <c r="CP15" i="2"/>
  <c r="CR13" i="2"/>
  <c r="CQ13" i="2"/>
  <c r="CP13" i="2"/>
  <c r="CR11" i="2"/>
  <c r="CQ11" i="2"/>
  <c r="CP11" i="2"/>
  <c r="CR9" i="2"/>
  <c r="CQ9" i="2"/>
  <c r="CP9" i="2"/>
  <c r="CR6" i="2"/>
  <c r="CQ6" i="2"/>
  <c r="CP6" i="2"/>
  <c r="AD4" i="2" l="1"/>
  <c r="AE4" i="2" s="1"/>
  <c r="AF4" i="2" s="1"/>
  <c r="AG4" i="2" s="1"/>
  <c r="AI4" i="2" s="1"/>
  <c r="AJ4" i="2" s="1"/>
  <c r="AK4" i="2" s="1"/>
  <c r="AL4" i="2" s="1"/>
  <c r="AM4" i="2" s="1"/>
  <c r="AN4" i="2" s="1"/>
  <c r="AO4" i="2" s="1"/>
  <c r="AQ4" i="2" s="1"/>
  <c r="AR4" i="2" s="1"/>
  <c r="AS4" i="2" s="1"/>
  <c r="AT4" i="2" s="1"/>
  <c r="AU4" i="2" s="1"/>
  <c r="AV4" i="2" s="1"/>
  <c r="AW4" i="2" s="1"/>
  <c r="AY4" i="2" s="1"/>
  <c r="C6" i="1"/>
  <c r="C7" i="1"/>
  <c r="AX33" i="2"/>
  <c r="CI33" i="2" l="1"/>
  <c r="L7" i="1" s="1"/>
  <c r="CI30" i="2"/>
  <c r="CI28" i="2"/>
  <c r="E13" i="1" l="1"/>
  <c r="E12" i="1"/>
  <c r="L72" i="1"/>
  <c r="E8" i="1" s="1"/>
  <c r="L71" i="1"/>
  <c r="L68" i="1"/>
  <c r="L67" i="1"/>
  <c r="L66" i="1"/>
  <c r="L65" i="1"/>
  <c r="L64" i="1"/>
  <c r="L63" i="1"/>
  <c r="L62" i="1"/>
  <c r="L61" i="1"/>
  <c r="L60" i="1"/>
  <c r="L58" i="1"/>
  <c r="L55" i="1"/>
  <c r="L54" i="1"/>
  <c r="L51" i="1"/>
  <c r="L50" i="1"/>
  <c r="L47" i="1"/>
  <c r="L46" i="1"/>
  <c r="L44" i="1"/>
  <c r="L41" i="1"/>
  <c r="L40" i="1"/>
  <c r="L38" i="1"/>
  <c r="L36" i="1"/>
  <c r="L33" i="1"/>
  <c r="L32" i="1"/>
  <c r="L31" i="1"/>
  <c r="L28" i="1"/>
  <c r="L27" i="1"/>
  <c r="L24" i="1"/>
  <c r="L23" i="1"/>
  <c r="L20" i="1"/>
  <c r="L19" i="1"/>
  <c r="L18" i="1"/>
  <c r="L15" i="1"/>
  <c r="L14" i="1"/>
  <c r="L13" i="1"/>
  <c r="L12" i="1"/>
  <c r="E67" i="1"/>
  <c r="E65" i="1"/>
  <c r="E62" i="1"/>
  <c r="E61" i="1"/>
  <c r="E60" i="1"/>
  <c r="E57" i="1"/>
  <c r="E56" i="1"/>
  <c r="E53" i="1"/>
  <c r="E52" i="1"/>
  <c r="E49" i="1"/>
  <c r="E48" i="1"/>
  <c r="E46" i="1"/>
  <c r="E43" i="1"/>
  <c r="E42" i="1"/>
  <c r="E40" i="1"/>
  <c r="E37" i="1"/>
  <c r="E36" i="1"/>
  <c r="E35" i="1"/>
  <c r="E32" i="1"/>
  <c r="E31" i="1"/>
  <c r="E29" i="1"/>
  <c r="E26" i="1"/>
  <c r="E25" i="1"/>
  <c r="E22" i="1"/>
  <c r="E21" i="1"/>
  <c r="E18" i="1"/>
  <c r="E17" i="1"/>
  <c r="E16" i="1"/>
  <c r="C8" i="1"/>
  <c r="C60" i="1"/>
  <c r="C5" i="1" s="1"/>
  <c r="J73" i="1"/>
  <c r="J69" i="1"/>
  <c r="J56" i="1"/>
  <c r="J52" i="1"/>
  <c r="J48" i="1"/>
  <c r="J42" i="1"/>
  <c r="J34" i="1"/>
  <c r="J29" i="1"/>
  <c r="J25" i="1"/>
  <c r="J21" i="1"/>
  <c r="J16" i="1"/>
  <c r="H30" i="2" l="1"/>
  <c r="G28" i="2"/>
  <c r="CF28" i="2" s="1"/>
  <c r="D28" i="2" s="1"/>
  <c r="H23" i="2"/>
  <c r="E23" i="2" s="1"/>
  <c r="K67" i="1" s="1"/>
  <c r="M67" i="1" s="1"/>
  <c r="H6" i="2"/>
  <c r="E6" i="2" s="1"/>
  <c r="K58" i="1" s="1"/>
  <c r="M58" i="1" s="1"/>
  <c r="K41" i="1"/>
  <c r="M41" i="1" s="1"/>
  <c r="K27" i="1"/>
  <c r="N27" i="1" s="1"/>
  <c r="K13" i="1"/>
  <c r="M13" i="1" s="1"/>
  <c r="D65" i="1"/>
  <c r="G65" i="1" s="1"/>
  <c r="D61" i="1"/>
  <c r="G61" i="1" s="1"/>
  <c r="D56" i="1"/>
  <c r="G56" i="1" s="1"/>
  <c r="D49" i="1"/>
  <c r="G49" i="1" s="1"/>
  <c r="D43" i="1"/>
  <c r="G43" i="1" s="1"/>
  <c r="D35" i="1"/>
  <c r="G35" i="1" s="1"/>
  <c r="D31" i="1"/>
  <c r="G31" i="1" s="1"/>
  <c r="D21" i="1"/>
  <c r="G21" i="1" s="1"/>
  <c r="G33" i="2"/>
  <c r="K50" i="1"/>
  <c r="N50" i="1" s="1"/>
  <c r="K33" i="1"/>
  <c r="M33" i="1" s="1"/>
  <c r="K14" i="1"/>
  <c r="M14" i="1" s="1"/>
  <c r="D62" i="1"/>
  <c r="G62" i="1" s="1"/>
  <c r="D53" i="1"/>
  <c r="G53" i="1" s="1"/>
  <c r="D42" i="1"/>
  <c r="G42" i="1" s="1"/>
  <c r="D36" i="1"/>
  <c r="H36" i="2"/>
  <c r="G30" i="2"/>
  <c r="H21" i="2"/>
  <c r="E21" i="2" s="1"/>
  <c r="K66" i="1" s="1"/>
  <c r="M66" i="1" s="1"/>
  <c r="H17" i="2"/>
  <c r="E17" i="2" s="1"/>
  <c r="K64" i="1" s="1"/>
  <c r="M64" i="1" s="1"/>
  <c r="H11" i="2"/>
  <c r="E11" i="2" s="1"/>
  <c r="K61" i="1" s="1"/>
  <c r="M61" i="1" s="1"/>
  <c r="K51" i="1"/>
  <c r="M51" i="1" s="1"/>
  <c r="K40" i="1"/>
  <c r="M40" i="1" s="1"/>
  <c r="K31" i="1"/>
  <c r="K15" i="1"/>
  <c r="N15" i="1" s="1"/>
  <c r="D60" i="1"/>
  <c r="G60" i="1" s="1"/>
  <c r="D48" i="1"/>
  <c r="G48" i="1" s="1"/>
  <c r="D25" i="1"/>
  <c r="G25" i="1" s="1"/>
  <c r="H28" i="2"/>
  <c r="E28" i="2" s="1"/>
  <c r="K71" i="1" s="1"/>
  <c r="N71" i="1" s="1"/>
  <c r="H25" i="2"/>
  <c r="E25" i="2" s="1"/>
  <c r="K68" i="1" s="1"/>
  <c r="M68" i="1" s="1"/>
  <c r="H19" i="2"/>
  <c r="E19" i="2" s="1"/>
  <c r="K65" i="1" s="1"/>
  <c r="M65" i="1" s="1"/>
  <c r="H13" i="2"/>
  <c r="E13" i="2" s="1"/>
  <c r="K62" i="1" s="1"/>
  <c r="M62" i="1" s="1"/>
  <c r="H9" i="2"/>
  <c r="E9" i="2" s="1"/>
  <c r="K60" i="1" s="1"/>
  <c r="N60" i="1" s="1"/>
  <c r="K54" i="1"/>
  <c r="N54" i="1" s="1"/>
  <c r="K47" i="1"/>
  <c r="M47" i="1" s="1"/>
  <c r="K44" i="1"/>
  <c r="M44" i="1" s="1"/>
  <c r="K38" i="1"/>
  <c r="M38" i="1" s="1"/>
  <c r="K32" i="1"/>
  <c r="N32" i="1" s="1"/>
  <c r="K28" i="1"/>
  <c r="M28" i="1" s="1"/>
  <c r="K23" i="1"/>
  <c r="N23" i="1" s="1"/>
  <c r="K18" i="1"/>
  <c r="M18" i="1" s="1"/>
  <c r="D67" i="1"/>
  <c r="G67" i="1" s="1"/>
  <c r="D52" i="1"/>
  <c r="G52" i="1" s="1"/>
  <c r="D46" i="1"/>
  <c r="G46" i="1" s="1"/>
  <c r="D40" i="1"/>
  <c r="G40" i="1" s="1"/>
  <c r="D26" i="1"/>
  <c r="G26" i="1" s="1"/>
  <c r="D22" i="1"/>
  <c r="G22" i="1" s="1"/>
  <c r="G36" i="2"/>
  <c r="H15" i="2"/>
  <c r="E15" i="2" s="1"/>
  <c r="K63" i="1" s="1"/>
  <c r="M63" i="1" s="1"/>
  <c r="K19" i="1"/>
  <c r="M19" i="1" s="1"/>
  <c r="K12" i="1"/>
  <c r="D57" i="1"/>
  <c r="G57" i="1" s="1"/>
  <c r="D32" i="1"/>
  <c r="G32" i="1" s="1"/>
  <c r="H33" i="2"/>
  <c r="K55" i="1"/>
  <c r="K46" i="1"/>
  <c r="N46" i="1" s="1"/>
  <c r="K36" i="1"/>
  <c r="M36" i="1" s="1"/>
  <c r="K24" i="1"/>
  <c r="M24" i="1" s="1"/>
  <c r="K20" i="1"/>
  <c r="M20" i="1" s="1"/>
  <c r="D37" i="1"/>
  <c r="G37" i="1" s="1"/>
  <c r="D29" i="1"/>
  <c r="G29" i="1" s="1"/>
  <c r="G23" i="2"/>
  <c r="CF23" i="2" s="1"/>
  <c r="D23" i="2" s="1"/>
  <c r="G17" i="2"/>
  <c r="CF17" i="2" s="1"/>
  <c r="D17" i="2" s="1"/>
  <c r="G19" i="2"/>
  <c r="CF19" i="2" s="1"/>
  <c r="D19" i="2" s="1"/>
  <c r="G21" i="2"/>
  <c r="CF21" i="2" s="1"/>
  <c r="D21" i="2" s="1"/>
  <c r="G25" i="2"/>
  <c r="CF25" i="2" s="1"/>
  <c r="D25" i="2" s="1"/>
  <c r="G13" i="2"/>
  <c r="CF13" i="2" s="1"/>
  <c r="D13" i="2" s="1"/>
  <c r="G11" i="2"/>
  <c r="CF11" i="2" s="1"/>
  <c r="D11" i="2" s="1"/>
  <c r="G15" i="2"/>
  <c r="CF15" i="2" s="1"/>
  <c r="D15" i="2" s="1"/>
  <c r="G9" i="2"/>
  <c r="CF9" i="2" s="1"/>
  <c r="D9" i="2" s="1"/>
  <c r="G6" i="2"/>
  <c r="CF6" i="2" s="1"/>
  <c r="D6" i="2" s="1"/>
  <c r="E7" i="1"/>
  <c r="E6" i="1"/>
  <c r="E23" i="1"/>
  <c r="L42" i="1"/>
  <c r="L25" i="1"/>
  <c r="L56" i="1"/>
  <c r="L21" i="1"/>
  <c r="E38" i="1"/>
  <c r="L16" i="1"/>
  <c r="E19" i="1"/>
  <c r="E50" i="1"/>
  <c r="L52" i="1"/>
  <c r="E58" i="1"/>
  <c r="E54" i="1"/>
  <c r="E63" i="1"/>
  <c r="L48" i="1"/>
  <c r="L29" i="1"/>
  <c r="L73" i="1"/>
  <c r="L69" i="1"/>
  <c r="L34" i="1"/>
  <c r="E44" i="1"/>
  <c r="E33" i="1"/>
  <c r="E27" i="1"/>
  <c r="E5" i="1"/>
  <c r="E14" i="1"/>
  <c r="C9" i="1"/>
  <c r="C14" i="1"/>
  <c r="C63" i="1"/>
  <c r="E33" i="2" l="1"/>
  <c r="CF33" i="2"/>
  <c r="D33" i="2" s="1"/>
  <c r="CF36" i="2"/>
  <c r="D36" i="2" s="1"/>
  <c r="E36" i="2"/>
  <c r="D13" i="1"/>
  <c r="G13" i="1" s="1"/>
  <c r="E30" i="2"/>
  <c r="CF30" i="2"/>
  <c r="D30" i="2" s="1"/>
  <c r="D16" i="1"/>
  <c r="G16" i="1" s="1"/>
  <c r="D17" i="1"/>
  <c r="G17" i="1" s="1"/>
  <c r="E3" i="1"/>
  <c r="E9" i="1"/>
  <c r="M15" i="1"/>
  <c r="M42" i="1"/>
  <c r="N63" i="1"/>
  <c r="M32" i="1"/>
  <c r="N44" i="1"/>
  <c r="M71" i="1"/>
  <c r="N24" i="1"/>
  <c r="N62" i="1"/>
  <c r="N61" i="1"/>
  <c r="N64" i="1"/>
  <c r="M21" i="1"/>
  <c r="K56" i="1"/>
  <c r="N56" i="1" s="1"/>
  <c r="N68" i="1"/>
  <c r="N28" i="1"/>
  <c r="N12" i="1"/>
  <c r="M12" i="1"/>
  <c r="M46" i="1"/>
  <c r="M48" i="1" s="1"/>
  <c r="K42" i="1"/>
  <c r="N42" i="1" s="1"/>
  <c r="N67" i="1"/>
  <c r="N41" i="1"/>
  <c r="N65" i="1"/>
  <c r="N66" i="1"/>
  <c r="N33" i="1"/>
  <c r="M54" i="1"/>
  <c r="M23" i="1"/>
  <c r="M25" i="1" s="1"/>
  <c r="K52" i="1"/>
  <c r="N52" i="1" s="1"/>
  <c r="K16" i="1"/>
  <c r="N16" i="1" s="1"/>
  <c r="K25" i="1"/>
  <c r="N25" i="1" s="1"/>
  <c r="N58" i="1"/>
  <c r="N19" i="1"/>
  <c r="N36" i="1"/>
  <c r="N38" i="1"/>
  <c r="N51" i="1"/>
  <c r="N18" i="1"/>
  <c r="M31" i="1"/>
  <c r="N31" i="1"/>
  <c r="M55" i="1"/>
  <c r="N55" i="1"/>
  <c r="M27" i="1"/>
  <c r="M29" i="1" s="1"/>
  <c r="M60" i="1"/>
  <c r="M69" i="1" s="1"/>
  <c r="K48" i="1"/>
  <c r="N48" i="1" s="1"/>
  <c r="K21" i="1"/>
  <c r="N21" i="1" s="1"/>
  <c r="M50" i="1"/>
  <c r="M52" i="1" s="1"/>
  <c r="K29" i="1"/>
  <c r="N29" i="1" s="1"/>
  <c r="K69" i="1"/>
  <c r="N69" i="1" s="1"/>
  <c r="K34" i="1"/>
  <c r="N34" i="1" s="1"/>
  <c r="N47" i="1"/>
  <c r="N14" i="1"/>
  <c r="N20" i="1"/>
  <c r="N40" i="1"/>
  <c r="N13" i="1"/>
  <c r="F35" i="1"/>
  <c r="F26" i="1"/>
  <c r="F36" i="1"/>
  <c r="G36" i="1"/>
  <c r="F25" i="1"/>
  <c r="F60" i="1"/>
  <c r="D27" i="1"/>
  <c r="D63" i="1"/>
  <c r="G63" i="1" s="1"/>
  <c r="F62" i="1"/>
  <c r="D54" i="1"/>
  <c r="F53" i="1"/>
  <c r="F46" i="1"/>
  <c r="F37" i="1"/>
  <c r="D38" i="1"/>
  <c r="D33" i="1"/>
  <c r="D58" i="1"/>
  <c r="D50" i="1"/>
  <c r="D44" i="1"/>
  <c r="D23" i="1"/>
  <c r="F67" i="1"/>
  <c r="F21" i="1"/>
  <c r="F32" i="1"/>
  <c r="F43" i="1"/>
  <c r="F56" i="1"/>
  <c r="F61" i="1"/>
  <c r="F31" i="1"/>
  <c r="F42" i="1"/>
  <c r="F48" i="1"/>
  <c r="F22" i="1"/>
  <c r="F57" i="1"/>
  <c r="F49" i="1"/>
  <c r="F65" i="1"/>
  <c r="F29" i="1"/>
  <c r="F40" i="1"/>
  <c r="F52" i="1"/>
  <c r="K7" i="1" l="1"/>
  <c r="N7" i="1" s="1"/>
  <c r="K8" i="1"/>
  <c r="M8" i="1" s="1"/>
  <c r="M34" i="1"/>
  <c r="D12" i="1"/>
  <c r="K72" i="1"/>
  <c r="D18" i="1"/>
  <c r="F13" i="1"/>
  <c r="D6" i="1"/>
  <c r="G6" i="1" s="1"/>
  <c r="F17" i="1"/>
  <c r="M56" i="1"/>
  <c r="M16" i="1"/>
  <c r="F27" i="1"/>
  <c r="F38" i="1"/>
  <c r="F54" i="1"/>
  <c r="F63" i="1"/>
  <c r="F44" i="1"/>
  <c r="F58" i="1"/>
  <c r="F33" i="1"/>
  <c r="F50" i="1"/>
  <c r="F23" i="1"/>
  <c r="M7" i="1" l="1"/>
  <c r="F6" i="1"/>
  <c r="G18" i="1"/>
  <c r="F18" i="1"/>
  <c r="F7" i="1" s="1"/>
  <c r="D7" i="1"/>
  <c r="G7" i="1" s="1"/>
  <c r="F12" i="1"/>
  <c r="F14" i="1" s="1"/>
  <c r="D14" i="1"/>
  <c r="G14" i="1" s="1"/>
  <c r="G12" i="1"/>
  <c r="M72" i="1"/>
  <c r="N72" i="1"/>
  <c r="D8" i="1"/>
  <c r="G8" i="1" s="1"/>
  <c r="K73" i="1"/>
  <c r="N73" i="1" s="1"/>
  <c r="D19" i="1"/>
  <c r="D5" i="1"/>
  <c r="G5" i="1" s="1"/>
  <c r="N8" i="1"/>
  <c r="C19" i="1"/>
  <c r="C23" i="1"/>
  <c r="G23" i="1" s="1"/>
  <c r="C27" i="1"/>
  <c r="G27" i="1" s="1"/>
  <c r="C33" i="1"/>
  <c r="G33" i="1" s="1"/>
  <c r="C38" i="1"/>
  <c r="G38" i="1" s="1"/>
  <c r="C44" i="1"/>
  <c r="G44" i="1" s="1"/>
  <c r="C50" i="1"/>
  <c r="G50" i="1" s="1"/>
  <c r="C54" i="1"/>
  <c r="G54" i="1" s="1"/>
  <c r="C58" i="1"/>
  <c r="G58" i="1" s="1"/>
  <c r="F8" i="1" l="1"/>
  <c r="M73" i="1"/>
  <c r="D3" i="1"/>
  <c r="D9" i="1"/>
  <c r="G9" i="1" s="1"/>
  <c r="G19" i="1"/>
  <c r="C3" i="1"/>
  <c r="F16" i="1"/>
  <c r="G3" i="1" l="1"/>
  <c r="F5" i="1"/>
  <c r="F9" i="1" s="1"/>
  <c r="F19" i="1"/>
  <c r="F3" i="1" s="1"/>
</calcChain>
</file>

<file path=xl/sharedStrings.xml><?xml version="1.0" encoding="utf-8"?>
<sst xmlns="http://schemas.openxmlformats.org/spreadsheetml/2006/main" count="336" uniqueCount="183">
  <si>
    <t xml:space="preserve">№ п/п
</t>
  </si>
  <si>
    <t>Наименование работ</t>
  </si>
  <si>
    <t>1</t>
  </si>
  <si>
    <t>1.1</t>
  </si>
  <si>
    <t>Электрическая часть</t>
  </si>
  <si>
    <t>19.1</t>
  </si>
  <si>
    <t>1.2</t>
  </si>
  <si>
    <t>Системы управления</t>
  </si>
  <si>
    <t>20</t>
  </si>
  <si>
    <t>Телекоммуникации</t>
  </si>
  <si>
    <t>20.1</t>
  </si>
  <si>
    <t>Итого</t>
  </si>
  <si>
    <t>21</t>
  </si>
  <si>
    <t>2</t>
  </si>
  <si>
    <t>22.1</t>
  </si>
  <si>
    <t>2.1</t>
  </si>
  <si>
    <t>2.2</t>
  </si>
  <si>
    <t>3</t>
  </si>
  <si>
    <t>3.1</t>
  </si>
  <si>
    <t>23.1</t>
  </si>
  <si>
    <t>3.2</t>
  </si>
  <si>
    <t>4</t>
  </si>
  <si>
    <t>4.1</t>
  </si>
  <si>
    <t>4.2</t>
  </si>
  <si>
    <t>24.1</t>
  </si>
  <si>
    <t>5.1</t>
  </si>
  <si>
    <t>6.1</t>
  </si>
  <si>
    <t>6.2</t>
  </si>
  <si>
    <t>7.1</t>
  </si>
  <si>
    <t>7.2</t>
  </si>
  <si>
    <t>7.3</t>
  </si>
  <si>
    <t>8</t>
  </si>
  <si>
    <t>8.1</t>
  </si>
  <si>
    <t>9</t>
  </si>
  <si>
    <t>9.1</t>
  </si>
  <si>
    <t>9.2</t>
  </si>
  <si>
    <t>12</t>
  </si>
  <si>
    <t>12.1</t>
  </si>
  <si>
    <t>12.2</t>
  </si>
  <si>
    <t>13</t>
  </si>
  <si>
    <t>13.1</t>
  </si>
  <si>
    <t>13.2</t>
  </si>
  <si>
    <t>14</t>
  </si>
  <si>
    <t>14.1</t>
  </si>
  <si>
    <t>15.1</t>
  </si>
  <si>
    <t xml:space="preserve">Телекоммуникации </t>
  </si>
  <si>
    <t>16.1</t>
  </si>
  <si>
    <t>17.1</t>
  </si>
  <si>
    <t>10.1</t>
  </si>
  <si>
    <t>11</t>
  </si>
  <si>
    <t>11.1</t>
  </si>
  <si>
    <t>11.2</t>
  </si>
  <si>
    <t>18</t>
  </si>
  <si>
    <t>18.1</t>
  </si>
  <si>
    <t>19</t>
  </si>
  <si>
    <t>19.2</t>
  </si>
  <si>
    <t>21.1</t>
  </si>
  <si>
    <t>20.2</t>
  </si>
  <si>
    <t>21.2</t>
  </si>
  <si>
    <t>22</t>
  </si>
  <si>
    <t>23</t>
  </si>
  <si>
    <t>24</t>
  </si>
  <si>
    <t>25</t>
  </si>
  <si>
    <t>25.1</t>
  </si>
  <si>
    <t>26</t>
  </si>
  <si>
    <t>27</t>
  </si>
  <si>
    <t>27.1</t>
  </si>
  <si>
    <t>27.2</t>
  </si>
  <si>
    <t>28</t>
  </si>
  <si>
    <t>29</t>
  </si>
  <si>
    <t>30.1</t>
  </si>
  <si>
    <t>31</t>
  </si>
  <si>
    <t>31.1</t>
  </si>
  <si>
    <t>31.2</t>
  </si>
  <si>
    <t>Электрическая часть (заземление)</t>
  </si>
  <si>
    <t>Сводка по монтажу кабельной продукции  по объекту строительства НПС-8</t>
  </si>
  <si>
    <t>Магистральная насосная 39-003</t>
  </si>
  <si>
    <t>Площадка ССВД 39-002</t>
  </si>
  <si>
    <t>Площадка фильтров магистральных трубопроводов 39-004</t>
  </si>
  <si>
    <t>Площадка дренажных емкостей 39-005</t>
  </si>
  <si>
    <t>Площадка узла отключающих задвижек 39-006</t>
  </si>
  <si>
    <t>Площадка узла регулирования 39-008</t>
  </si>
  <si>
    <t>Отдельностоящее противордиационное укрытие 39-011</t>
  </si>
  <si>
    <t>Очистные сооружения производственнодождевых стоков 39-013</t>
  </si>
  <si>
    <t>КНС очищенных сточных вод 39-015</t>
  </si>
  <si>
    <t>СОПГ 39-017</t>
  </si>
  <si>
    <t>Очистные сооружения бытовых стоков 39-019</t>
  </si>
  <si>
    <t>Насосная станция пожаротушения 39-021</t>
  </si>
  <si>
    <t>Резервуар противопожарного запаса воды 39-022</t>
  </si>
  <si>
    <t>Здание ЗРУ и КТП 39-026</t>
  </si>
  <si>
    <t>Молниезащита 39-027</t>
  </si>
  <si>
    <t>Наружное освещение 39-028</t>
  </si>
  <si>
    <t>Операторная 39-029</t>
  </si>
  <si>
    <t>Пост охраны 39-033</t>
  </si>
  <si>
    <t>Контрольно-пропускной пункт с досмотром 39-031</t>
  </si>
  <si>
    <t>Ремонтная мастерская со стоянкой автомобилей 39-037</t>
  </si>
  <si>
    <t>Склад хранения кислорода 39-038</t>
  </si>
  <si>
    <t>Склад хранения ацетилена 39-039</t>
  </si>
  <si>
    <t>Материальный склад 39-040</t>
  </si>
  <si>
    <t>Склад ГСМ 39-041</t>
  </si>
  <si>
    <t>Станция газового пожаротушения 39-042</t>
  </si>
  <si>
    <t>Инженерные сети 39-054</t>
  </si>
  <si>
    <t>Антикоррозионная защита 39-052</t>
  </si>
  <si>
    <t>Электрические сети</t>
  </si>
  <si>
    <t>Подъездная автодорога 39-055</t>
  </si>
  <si>
    <t>14.2</t>
  </si>
  <si>
    <t>16</t>
  </si>
  <si>
    <t>17</t>
  </si>
  <si>
    <t>17.2</t>
  </si>
  <si>
    <t>17.3</t>
  </si>
  <si>
    <t>18.2</t>
  </si>
  <si>
    <t>18.3</t>
  </si>
  <si>
    <t>26.1</t>
  </si>
  <si>
    <t>28.1</t>
  </si>
  <si>
    <t>28.2</t>
  </si>
  <si>
    <t>29.1</t>
  </si>
  <si>
    <t>Смонтировано с начала строительства, м</t>
  </si>
  <si>
    <t>Смонтировано за день, м</t>
  </si>
  <si>
    <t>Остаток, м</t>
  </si>
  <si>
    <t>Административно-бытовое здание со столовой 39-030</t>
  </si>
  <si>
    <t>14.3</t>
  </si>
  <si>
    <t>Системы управления. ПС</t>
  </si>
  <si>
    <t>17.4</t>
  </si>
  <si>
    <t>Системы управления. Склад ГСМ. ПС</t>
  </si>
  <si>
    <t>2.3</t>
  </si>
  <si>
    <t>Системы управления. МНС.F&amp;G</t>
  </si>
  <si>
    <t>Системы управления. АБЗ. ПС</t>
  </si>
  <si>
    <t>Системы управления. РММ. ПС</t>
  </si>
  <si>
    <t>Системы управления. Мат.склад. ПС</t>
  </si>
  <si>
    <t>Системы управления. КПП. ПС</t>
  </si>
  <si>
    <t>Итого по участку:</t>
  </si>
  <si>
    <t xml:space="preserve">по состоянию на </t>
  </si>
  <si>
    <t>№
п/п</t>
  </si>
  <si>
    <t>План</t>
  </si>
  <si>
    <t>Факт</t>
  </si>
  <si>
    <t>Дни месяца</t>
  </si>
  <si>
    <t>Выполнено с начала месяца</t>
  </si>
  <si>
    <t xml:space="preserve"> Месяц</t>
  </si>
  <si>
    <t>Выполнено с начала строительства</t>
  </si>
  <si>
    <t>Всего по проекту</t>
  </si>
  <si>
    <t xml:space="preserve">На месяц </t>
  </si>
  <si>
    <t>Выполнено с начала</t>
  </si>
  <si>
    <t>21.3</t>
  </si>
  <si>
    <t>24.2</t>
  </si>
  <si>
    <t>26.2</t>
  </si>
  <si>
    <t>Системы управления. МНС F&amp;G</t>
  </si>
  <si>
    <t>Системы управления. Мат. Склад. ПС</t>
  </si>
  <si>
    <t>30</t>
  </si>
  <si>
    <t>30.2</t>
  </si>
  <si>
    <t>30.3</t>
  </si>
  <si>
    <t>30.4</t>
  </si>
  <si>
    <t>30.5</t>
  </si>
  <si>
    <t>30.6</t>
  </si>
  <si>
    <t>30.7</t>
  </si>
  <si>
    <t>30.8</t>
  </si>
  <si>
    <t>30.9</t>
  </si>
  <si>
    <t>Проект, м</t>
  </si>
  <si>
    <t>Выполнено, %</t>
  </si>
  <si>
    <t>За день</t>
  </si>
  <si>
    <t>32</t>
  </si>
  <si>
    <t>32.1</t>
  </si>
  <si>
    <t>Октябрь</t>
  </si>
  <si>
    <t>Проложено</t>
  </si>
  <si>
    <t>Сооружения линейной части. Площадка под оборудование 39-047</t>
  </si>
  <si>
    <t>Сооружения линейной части.Площадка узла подключения к НПС-8. 39-044</t>
  </si>
  <si>
    <t>октября 2015 г.</t>
  </si>
  <si>
    <t>33</t>
  </si>
  <si>
    <t>33.1</t>
  </si>
  <si>
    <t>Монтаж муфт</t>
  </si>
  <si>
    <t>Электрическая часть
Системы управления
Телекоммуникации</t>
  </si>
  <si>
    <t>Подключение концов кабеля</t>
  </si>
  <si>
    <t>26.10.15-01.11.2015</t>
  </si>
  <si>
    <t>Ноябрь</t>
  </si>
  <si>
    <t>Декабрь</t>
  </si>
  <si>
    <t>02.11.15-08.11.2015</t>
  </si>
  <si>
    <t>09.11.15-15.11.2015</t>
  </si>
  <si>
    <t>16.11.15-22.11.2015</t>
  </si>
  <si>
    <t>23.11.15-29.11.2015</t>
  </si>
  <si>
    <t>30.11.15-06.12.2015</t>
  </si>
  <si>
    <t>07.12.15-13.12.2015</t>
  </si>
  <si>
    <t>14.12.15-20.12.2015</t>
  </si>
  <si>
    <t>21.12.15-27.12.2015</t>
  </si>
  <si>
    <t>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</si>
</sst>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;@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22"/>
      <name val="Times New Roman"/>
      <family val="2"/>
    </font>
    <font>
      <sz val="2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color indexed="5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2" fillId="0" borderId="2">
      <alignment horizontal="center" wrapText="1"/>
    </xf>
    <xf numFmtId="0" fontId="2" fillId="0" borderId="0">
      <alignment horizontal="center"/>
    </xf>
    <xf numFmtId="0" fontId="1" fillId="0" borderId="0" applyNumberFormat="0" applyFont="0" applyFill="0" applyBorder="0" applyAlignment="0" applyProtection="0">
      <alignment vertical="top"/>
    </xf>
    <xf numFmtId="0" fontId="11" fillId="0" borderId="0"/>
  </cellStyleXfs>
  <cellXfs count="2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/>
    </xf>
    <xf numFmtId="0" fontId="10" fillId="0" borderId="0" xfId="5" applyFont="1" applyBorder="1" applyAlignment="1">
      <alignment horizontal="right"/>
    </xf>
    <xf numFmtId="17" fontId="9" fillId="0" borderId="0" xfId="5" applyNumberFormat="1" applyFont="1" applyFill="1" applyBorder="1" applyAlignment="1">
      <alignment horizontal="left" vertical="center"/>
    </xf>
    <xf numFmtId="0" fontId="1" fillId="0" borderId="0" xfId="6" applyNumberFormat="1" applyFont="1" applyFill="1" applyBorder="1" applyAlignment="1" applyProtection="1">
      <alignment vertical="top"/>
    </xf>
    <xf numFmtId="0" fontId="7" fillId="0" borderId="0" xfId="6" applyNumberFormat="1" applyFont="1" applyFill="1" applyBorder="1" applyAlignment="1" applyProtection="1">
      <alignment vertical="top"/>
    </xf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horizontal="left" vertical="center" wrapText="1"/>
    </xf>
    <xf numFmtId="0" fontId="1" fillId="0" borderId="0" xfId="6" applyNumberFormat="1" applyFont="1" applyFill="1" applyBorder="1" applyAlignment="1" applyProtection="1">
      <alignment horizontal="center" vertical="top"/>
    </xf>
    <xf numFmtId="0" fontId="1" fillId="7" borderId="0" xfId="6" applyNumberFormat="1" applyFont="1" applyFill="1" applyBorder="1" applyAlignment="1" applyProtection="1">
      <alignment vertical="top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13" fillId="0" borderId="0" xfId="6" applyNumberFormat="1" applyFont="1" applyFill="1" applyBorder="1" applyAlignment="1" applyProtection="1">
      <alignment vertical="top"/>
    </xf>
    <xf numFmtId="0" fontId="15" fillId="0" borderId="5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49" fontId="12" fillId="8" borderId="2" xfId="3" applyNumberFormat="1" applyFont="1" applyFill="1" applyBorder="1" applyAlignment="1">
      <alignment horizontal="center" vertical="center" wrapText="1"/>
    </xf>
    <xf numFmtId="49" fontId="12" fillId="8" borderId="5" xfId="3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/>
    <xf numFmtId="0" fontId="20" fillId="0" borderId="16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3" fontId="18" fillId="0" borderId="2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right" vertical="center"/>
    </xf>
    <xf numFmtId="0" fontId="2" fillId="3" borderId="8" xfId="1" applyNumberFormat="1" applyFont="1" applyFill="1" applyBorder="1" applyAlignment="1">
      <alignment horizontal="left" vertical="center" wrapText="1"/>
    </xf>
    <xf numFmtId="0" fontId="18" fillId="0" borderId="8" xfId="0" applyNumberFormat="1" applyFont="1" applyBorder="1" applyAlignment="1">
      <alignment horizontal="center" vertical="center"/>
    </xf>
    <xf numFmtId="0" fontId="2" fillId="3" borderId="2" xfId="1" applyNumberFormat="1" applyFont="1" applyFill="1" applyBorder="1" applyAlignment="1">
      <alignment vertical="center" wrapText="1"/>
    </xf>
    <xf numFmtId="0" fontId="22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>
      <alignment horizontal="left" vertical="center" wrapText="1"/>
    </xf>
    <xf numFmtId="3" fontId="17" fillId="6" borderId="2" xfId="0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left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17" fillId="4" borderId="2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left" vertical="center" wrapText="1"/>
    </xf>
    <xf numFmtId="0" fontId="2" fillId="3" borderId="3" xfId="1" applyNumberFormat="1" applyFont="1" applyFill="1" applyBorder="1" applyAlignment="1">
      <alignment horizontal="right" vertical="center" wrapText="1"/>
    </xf>
    <xf numFmtId="3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2" fillId="3" borderId="8" xfId="1" applyNumberFormat="1" applyFont="1" applyFill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center" vertical="center"/>
    </xf>
    <xf numFmtId="49" fontId="2" fillId="3" borderId="2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center" vertical="center"/>
    </xf>
    <xf numFmtId="0" fontId="20" fillId="0" borderId="20" xfId="0" applyFont="1" applyBorder="1"/>
    <xf numFmtId="49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6" xfId="1" applyNumberFormat="1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5" borderId="16" xfId="1" applyNumberFormat="1" applyFont="1" applyFill="1" applyBorder="1" applyAlignment="1">
      <alignment horizontal="center"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 vertical="center" wrapText="1"/>
    </xf>
    <xf numFmtId="0" fontId="20" fillId="0" borderId="16" xfId="0" applyFont="1" applyBorder="1"/>
    <xf numFmtId="49" fontId="2" fillId="3" borderId="18" xfId="1" applyNumberFormat="1" applyFont="1" applyFill="1" applyBorder="1" applyAlignment="1">
      <alignment horizontal="center" vertical="center" wrapText="1"/>
    </xf>
    <xf numFmtId="3" fontId="17" fillId="6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0" fontId="24" fillId="0" borderId="24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 shrinkToFit="1"/>
    </xf>
    <xf numFmtId="164" fontId="19" fillId="0" borderId="17" xfId="0" applyNumberFormat="1" applyFont="1" applyBorder="1" applyAlignment="1">
      <alignment horizontal="center" vertical="center"/>
    </xf>
    <xf numFmtId="164" fontId="19" fillId="0" borderId="19" xfId="0" applyNumberFormat="1" applyFont="1" applyBorder="1" applyAlignment="1">
      <alignment horizontal="center" vertical="center"/>
    </xf>
    <xf numFmtId="0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3" fontId="23" fillId="0" borderId="26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 wrapText="1"/>
      <protection locked="0"/>
    </xf>
    <xf numFmtId="0" fontId="17" fillId="0" borderId="27" xfId="2" applyFont="1" applyFill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/>
    </xf>
    <xf numFmtId="0" fontId="26" fillId="0" borderId="0" xfId="6" applyNumberFormat="1" applyFont="1" applyFill="1" applyBorder="1" applyAlignment="1" applyProtection="1">
      <alignment vertical="top"/>
    </xf>
    <xf numFmtId="0" fontId="26" fillId="0" borderId="0" xfId="6" applyNumberFormat="1" applyFont="1" applyFill="1" applyBorder="1" applyAlignment="1" applyProtection="1">
      <alignment horizontal="center" vertical="top"/>
    </xf>
    <xf numFmtId="0" fontId="26" fillId="0" borderId="0" xfId="6" applyNumberFormat="1" applyFont="1" applyFill="1" applyBorder="1" applyAlignment="1" applyProtection="1">
      <alignment horizontal="center" vertical="center"/>
    </xf>
    <xf numFmtId="0" fontId="26" fillId="0" borderId="0" xfId="6" applyNumberFormat="1" applyFont="1" applyFill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0" fillId="0" borderId="0" xfId="0" applyFont="1" applyFill="1"/>
    <xf numFmtId="0" fontId="18" fillId="0" borderId="0" xfId="0" applyFont="1" applyFill="1" applyBorder="1" applyAlignment="1">
      <alignment horizontal="center" vertical="center" wrapText="1" shrinkToFit="1"/>
    </xf>
    <xf numFmtId="0" fontId="18" fillId="0" borderId="14" xfId="0" applyNumberFormat="1" applyFont="1" applyBorder="1" applyAlignment="1">
      <alignment horizontal="center" vertical="center"/>
    </xf>
    <xf numFmtId="0" fontId="12" fillId="0" borderId="17" xfId="3" applyNumberFormat="1" applyFont="1" applyFill="1" applyBorder="1" applyAlignment="1">
      <alignment horizontal="center" vertical="center" wrapText="1"/>
    </xf>
    <xf numFmtId="49" fontId="15" fillId="8" borderId="16" xfId="3" applyNumberFormat="1" applyFont="1" applyFill="1" applyBorder="1" applyAlignment="1">
      <alignment horizontal="center" vertical="center"/>
    </xf>
    <xf numFmtId="0" fontId="12" fillId="0" borderId="0" xfId="6" applyNumberFormat="1" applyFont="1" applyFill="1" applyBorder="1" applyAlignment="1" applyProtection="1">
      <alignment vertical="top"/>
    </xf>
    <xf numFmtId="164" fontId="18" fillId="0" borderId="27" xfId="0" applyNumberFormat="1" applyFont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/>
    </xf>
    <xf numFmtId="164" fontId="18" fillId="0" borderId="17" xfId="0" applyNumberFormat="1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26" xfId="0" applyNumberFormat="1" applyFont="1" applyBorder="1" applyAlignment="1">
      <alignment horizontal="center"/>
    </xf>
    <xf numFmtId="0" fontId="2" fillId="3" borderId="34" xfId="1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Fill="1" applyBorder="1"/>
    <xf numFmtId="0" fontId="3" fillId="0" borderId="0" xfId="0" applyFont="1" applyFill="1" applyBorder="1"/>
    <xf numFmtId="0" fontId="20" fillId="0" borderId="30" xfId="0" applyFont="1" applyFill="1" applyBorder="1" applyAlignment="1">
      <alignment horizontal="left" vertical="center"/>
    </xf>
    <xf numFmtId="3" fontId="18" fillId="0" borderId="31" xfId="0" applyNumberFormat="1" applyFont="1" applyFill="1" applyBorder="1" applyAlignment="1">
      <alignment horizontal="center" vertical="center"/>
    </xf>
    <xf numFmtId="2" fontId="18" fillId="0" borderId="32" xfId="0" applyNumberFormat="1" applyFont="1" applyFill="1" applyBorder="1" applyAlignment="1">
      <alignment horizontal="center"/>
    </xf>
    <xf numFmtId="0" fontId="15" fillId="0" borderId="2" xfId="5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 applyProtection="1">
      <alignment vertical="top"/>
    </xf>
    <xf numFmtId="0" fontId="17" fillId="0" borderId="0" xfId="6" applyNumberFormat="1" applyFont="1" applyFill="1" applyBorder="1" applyAlignment="1" applyProtection="1">
      <alignment vertical="top"/>
    </xf>
    <xf numFmtId="0" fontId="15" fillId="0" borderId="2" xfId="5" applyNumberFormat="1" applyFont="1" applyFill="1" applyBorder="1" applyAlignment="1">
      <alignment horizontal="center" vertical="center" wrapText="1"/>
    </xf>
    <xf numFmtId="0" fontId="26" fillId="0" borderId="0" xfId="6" applyNumberFormat="1" applyFont="1" applyFill="1" applyBorder="1" applyAlignment="1" applyProtection="1">
      <alignment vertical="center" wrapText="1"/>
    </xf>
    <xf numFmtId="165" fontId="12" fillId="0" borderId="0" xfId="5" applyNumberFormat="1" applyFont="1" applyFill="1" applyBorder="1" applyAlignment="1">
      <alignment horizontal="center"/>
    </xf>
    <xf numFmtId="165" fontId="27" fillId="0" borderId="7" xfId="3" applyNumberFormat="1" applyFont="1" applyFill="1" applyBorder="1" applyAlignment="1">
      <alignment horizontal="center" vertical="center" wrapText="1"/>
    </xf>
    <xf numFmtId="49" fontId="15" fillId="8" borderId="2" xfId="3" applyNumberFormat="1" applyFont="1" applyFill="1" applyBorder="1" applyAlignment="1">
      <alignment horizontal="center" vertical="center" wrapText="1"/>
    </xf>
    <xf numFmtId="0" fontId="15" fillId="0" borderId="2" xfId="3" applyNumberFormat="1" applyFont="1" applyFill="1" applyBorder="1" applyAlignment="1">
      <alignment horizontal="center" vertical="center" wrapText="1"/>
    </xf>
    <xf numFmtId="0" fontId="5" fillId="0" borderId="35" xfId="5" applyNumberFormat="1" applyFont="1" applyFill="1" applyBorder="1" applyAlignment="1" applyProtection="1">
      <alignment horizontal="center" vertical="center"/>
    </xf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165" fontId="27" fillId="0" borderId="28" xfId="3" applyNumberFormat="1" applyFont="1" applyFill="1" applyBorder="1" applyAlignment="1">
      <alignment horizontal="center" vertical="center" wrapText="1"/>
    </xf>
    <xf numFmtId="49" fontId="15" fillId="8" borderId="17" xfId="3" applyNumberFormat="1" applyFont="1" applyFill="1" applyBorder="1" applyAlignment="1">
      <alignment horizontal="center" vertical="center" wrapText="1"/>
    </xf>
    <xf numFmtId="0" fontId="15" fillId="0" borderId="17" xfId="3" applyNumberFormat="1" applyFont="1" applyFill="1" applyBorder="1" applyAlignment="1">
      <alignment horizontal="center" vertical="center" wrapText="1"/>
    </xf>
    <xf numFmtId="0" fontId="15" fillId="0" borderId="8" xfId="3" applyNumberFormat="1" applyFont="1" applyFill="1" applyBorder="1" applyAlignment="1">
      <alignment horizontal="center" vertical="center" wrapText="1"/>
    </xf>
    <xf numFmtId="0" fontId="15" fillId="0" borderId="19" xfId="3" applyNumberFormat="1" applyFont="1" applyFill="1" applyBorder="1" applyAlignment="1">
      <alignment horizontal="center" vertical="center" wrapText="1"/>
    </xf>
    <xf numFmtId="0" fontId="28" fillId="0" borderId="0" xfId="5" applyNumberFormat="1" applyFont="1" applyFill="1" applyBorder="1" applyAlignment="1" applyProtection="1">
      <alignment horizontal="center" vertical="center"/>
    </xf>
    <xf numFmtId="0" fontId="16" fillId="0" borderId="0" xfId="3" applyFont="1" applyBorder="1" applyAlignment="1">
      <alignment vertical="center"/>
    </xf>
    <xf numFmtId="0" fontId="12" fillId="0" borderId="36" xfId="3" applyNumberFormat="1" applyFont="1" applyFill="1" applyBorder="1" applyAlignment="1">
      <alignment horizontal="center" vertical="center" wrapText="1"/>
    </xf>
    <xf numFmtId="0" fontId="17" fillId="0" borderId="17" xfId="1" applyNumberFormat="1" applyFont="1" applyFill="1" applyBorder="1" applyAlignment="1">
      <alignment horizontal="center" vertical="center" wrapText="1"/>
    </xf>
    <xf numFmtId="0" fontId="14" fillId="8" borderId="17" xfId="6" applyNumberFormat="1" applyFont="1" applyFill="1" applyBorder="1" applyAlignment="1" applyProtection="1">
      <alignment horizontal="left" vertical="center"/>
    </xf>
    <xf numFmtId="0" fontId="12" fillId="0" borderId="19" xfId="3" applyNumberFormat="1" applyFont="1" applyFill="1" applyBorder="1" applyAlignment="1">
      <alignment horizontal="center" vertical="center" wrapText="1"/>
    </xf>
    <xf numFmtId="165" fontId="29" fillId="0" borderId="7" xfId="3" applyNumberFormat="1" applyFont="1" applyFill="1" applyBorder="1" applyAlignment="1">
      <alignment horizontal="center" vertical="center" wrapText="1"/>
    </xf>
    <xf numFmtId="0" fontId="16" fillId="0" borderId="21" xfId="3" applyNumberFormat="1" applyFont="1" applyBorder="1" applyAlignment="1">
      <alignment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9" borderId="2" xfId="6" applyNumberFormat="1" applyFont="1" applyFill="1" applyBorder="1" applyAlignment="1" applyProtection="1">
      <alignment horizontal="center" vertical="center"/>
    </xf>
    <xf numFmtId="0" fontId="15" fillId="9" borderId="2" xfId="5" applyNumberFormat="1" applyFont="1" applyFill="1" applyBorder="1" applyAlignment="1">
      <alignment horizontal="center" vertical="center" wrapText="1"/>
    </xf>
    <xf numFmtId="0" fontId="17" fillId="5" borderId="3" xfId="1" applyNumberFormat="1" applyFont="1" applyFill="1" applyBorder="1" applyAlignment="1">
      <alignment horizontal="left" vertical="center" wrapText="1"/>
    </xf>
    <xf numFmtId="0" fontId="17" fillId="5" borderId="4" xfId="1" applyNumberFormat="1" applyFont="1" applyFill="1" applyBorder="1" applyAlignment="1">
      <alignment horizontal="left" vertical="center" wrapText="1"/>
    </xf>
    <xf numFmtId="0" fontId="17" fillId="5" borderId="23" xfId="1" applyNumberFormat="1" applyFont="1" applyFill="1" applyBorder="1" applyAlignment="1">
      <alignment horizontal="left" vertical="center" wrapText="1"/>
    </xf>
    <xf numFmtId="165" fontId="25" fillId="0" borderId="21" xfId="0" applyNumberFormat="1" applyFont="1" applyBorder="1" applyAlignment="1">
      <alignment horizontal="center" vertical="center" wrapText="1" shrinkToFit="1"/>
    </xf>
    <xf numFmtId="165" fontId="25" fillId="0" borderId="9" xfId="0" applyNumberFormat="1" applyFont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left"/>
    </xf>
    <xf numFmtId="0" fontId="18" fillId="5" borderId="4" xfId="0" applyFont="1" applyFill="1" applyBorder="1" applyAlignment="1">
      <alignment horizontal="left"/>
    </xf>
    <xf numFmtId="0" fontId="18" fillId="5" borderId="23" xfId="0" applyFont="1" applyFill="1" applyBorder="1" applyAlignment="1">
      <alignment horizontal="left"/>
    </xf>
    <xf numFmtId="0" fontId="17" fillId="5" borderId="3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17" fillId="5" borderId="23" xfId="0" applyFont="1" applyFill="1" applyBorder="1" applyAlignment="1">
      <alignment horizontal="left" vertical="center" wrapText="1"/>
    </xf>
    <xf numFmtId="0" fontId="12" fillId="0" borderId="2" xfId="6" applyNumberFormat="1" applyFont="1" applyFill="1" applyBorder="1" applyAlignment="1" applyProtection="1">
      <alignment horizontal="center" vertical="center"/>
    </xf>
    <xf numFmtId="0" fontId="12" fillId="0" borderId="1" xfId="6" applyNumberFormat="1" applyFont="1" applyFill="1" applyBorder="1" applyAlignment="1" applyProtection="1">
      <alignment horizontal="center" vertical="center"/>
    </xf>
    <xf numFmtId="0" fontId="12" fillId="0" borderId="7" xfId="6" applyNumberFormat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0" fontId="12" fillId="0" borderId="1" xfId="9" applyNumberFormat="1" applyFont="1" applyFill="1" applyBorder="1" applyAlignment="1" applyProtection="1">
      <alignment horizontal="center" vertical="center" wrapText="1"/>
    </xf>
    <xf numFmtId="0" fontId="12" fillId="0" borderId="7" xfId="9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12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left" vertical="center" wrapText="1"/>
    </xf>
    <xf numFmtId="49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1" applyNumberFormat="1" applyFont="1" applyFill="1" applyBorder="1" applyAlignment="1">
      <alignment horizontal="left" vertical="center" wrapText="1"/>
    </xf>
    <xf numFmtId="0" fontId="12" fillId="3" borderId="7" xfId="1" applyNumberFormat="1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9" xfId="1" applyNumberFormat="1" applyFont="1" applyFill="1" applyBorder="1" applyAlignment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7" fillId="0" borderId="33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5" fillId="0" borderId="4" xfId="4" applyNumberFormat="1" applyFont="1" applyFill="1" applyBorder="1" applyAlignment="1" applyProtection="1">
      <alignment horizontal="center" vertical="top"/>
    </xf>
    <xf numFmtId="0" fontId="15" fillId="0" borderId="5" xfId="4" applyNumberFormat="1" applyFont="1" applyFill="1" applyBorder="1" applyAlignment="1" applyProtection="1">
      <alignment horizontal="center" vertical="top"/>
    </xf>
    <xf numFmtId="0" fontId="15" fillId="0" borderId="2" xfId="5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right" wrapText="1"/>
    </xf>
    <xf numFmtId="0" fontId="12" fillId="0" borderId="0" xfId="5" applyNumberFormat="1" applyFont="1" applyFill="1" applyBorder="1" applyAlignment="1">
      <alignment horizontal="left"/>
    </xf>
    <xf numFmtId="0" fontId="17" fillId="0" borderId="13" xfId="1" applyNumberFormat="1" applyFont="1" applyFill="1" applyBorder="1" applyAlignment="1">
      <alignment horizontal="center" vertical="center" wrapText="1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1" applyNumberFormat="1" applyFont="1" applyFill="1" applyBorder="1" applyAlignment="1">
      <alignment horizontal="center" vertical="center" wrapText="1"/>
    </xf>
    <xf numFmtId="0" fontId="12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6" applyNumberFormat="1" applyFont="1" applyFill="1" applyBorder="1" applyAlignment="1" applyProtection="1">
      <alignment horizontal="center" vertical="center"/>
    </xf>
    <xf numFmtId="0" fontId="15" fillId="0" borderId="4" xfId="6" applyNumberFormat="1" applyFont="1" applyFill="1" applyBorder="1" applyAlignment="1" applyProtection="1">
      <alignment horizontal="center" vertical="center"/>
    </xf>
    <xf numFmtId="0" fontId="15" fillId="0" borderId="5" xfId="6" applyNumberFormat="1" applyFont="1" applyFill="1" applyBorder="1" applyAlignment="1" applyProtection="1">
      <alignment horizontal="center" vertical="center"/>
    </xf>
    <xf numFmtId="0" fontId="12" fillId="0" borderId="0" xfId="6" applyNumberFormat="1" applyFont="1" applyFill="1" applyBorder="1" applyAlignment="1" applyProtection="1">
      <alignment horizontal="left"/>
    </xf>
    <xf numFmtId="0" fontId="15" fillId="0" borderId="37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</cellXfs>
  <cellStyles count="11">
    <cellStyle name="ЛокСмета" xfId="7"/>
    <cellStyle name="Обычный" xfId="0" builtinId="0"/>
    <cellStyle name="Обычный 2" xfId="3"/>
    <cellStyle name="Обычный_08.Приложение 8.Суточный" xfId="1"/>
    <cellStyle name="Обычный_21. Приложение 21. График мобилизации ресурсов" xfId="2"/>
    <cellStyle name="Обычный_ВЭС" xfId="6"/>
    <cellStyle name="Обычный_Копия График СМГ ВЛ-10 КК   декабрь 2011 (3)" xfId="5"/>
    <cellStyle name="Обычный_СМГ на январь ВЭС откор." xfId="4"/>
    <cellStyle name="Обычный_СТК декабрь ВЭС  3 участка" xfId="9"/>
    <cellStyle name="Стиль 1" xfId="10"/>
    <cellStyle name="Титул" xfId="8"/>
  </cellStyles>
  <dxfs count="41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  <border>
        <vertical/>
        <horizontal/>
      </border>
    </dxf>
  </dxfs>
  <tableStyles count="0" defaultTableStyle="TableStyleMedium9" defaultPivotStyle="PivotStyleLight16"/>
  <colors>
    <mruColors>
      <color rgb="FFFF33CC"/>
      <color rgb="FFFFCC99"/>
    </mruColors>
  </colors>
  <extLst>
    <ext xmlns:x14="http://schemas.microsoft.com/office/spreadsheetml/2009/9/main" uri="{46F421CA-312F-682f-3DD2-61675219B42D}">
      <x14:dxfs count="26"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4;&#1086;&#1076;&#1082;&#1072;%20&#1053;&#1055;&#1057;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еля (3)"/>
      <sheetName val="сводка"/>
      <sheetName val="Сводная таблица"/>
      <sheetName val="кабеля"/>
      <sheetName val="Лист1"/>
      <sheetName val="кабеля (2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view="pageBreakPreview" zoomScale="115" zoomScaleSheetLayoutView="115" workbookViewId="0">
      <pane ySplit="10" topLeftCell="A11" activePane="bottomLeft" state="frozen"/>
      <selection pane="bottomLeft" activeCell="L5" sqref="L5"/>
    </sheetView>
  </sheetViews>
  <sheetFormatPr defaultRowHeight="15.75" x14ac:dyDescent="0.25"/>
  <cols>
    <col min="1" max="1" width="6" style="1" customWidth="1"/>
    <col min="2" max="2" width="31.28515625" style="1" customWidth="1"/>
    <col min="3" max="3" width="8.140625" style="1" customWidth="1"/>
    <col min="4" max="6" width="8.5703125" style="1" customWidth="1"/>
    <col min="7" max="7" width="6.42578125" style="73" customWidth="1"/>
    <col min="8" max="8" width="6" style="1" customWidth="1"/>
    <col min="9" max="9" width="31.28515625" style="1" customWidth="1"/>
    <col min="10" max="10" width="8.140625" style="1" customWidth="1"/>
    <col min="11" max="12" width="8.5703125" style="1" customWidth="1"/>
    <col min="13" max="13" width="11.28515625" style="1" bestFit="1" customWidth="1"/>
    <col min="14" max="14" width="5.7109375" style="1" customWidth="1"/>
    <col min="15" max="16384" width="9.140625" style="1"/>
  </cols>
  <sheetData>
    <row r="1" spans="1:14" ht="30" customHeight="1" thickBot="1" x14ac:dyDescent="0.3">
      <c r="A1" s="151" t="s">
        <v>75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4" ht="15" customHeight="1" thickBot="1" x14ac:dyDescent="0.3">
      <c r="A2" s="52"/>
      <c r="B2" s="53"/>
      <c r="C2" s="54"/>
      <c r="D2" s="54"/>
      <c r="E2" s="54"/>
      <c r="F2" s="24"/>
      <c r="H2" s="24"/>
      <c r="I2" s="24"/>
      <c r="J2" s="24"/>
      <c r="K2" s="24"/>
      <c r="L2" s="24"/>
    </row>
    <row r="3" spans="1:14" ht="18.75" customHeight="1" thickBot="1" x14ac:dyDescent="0.3">
      <c r="A3" s="55"/>
      <c r="B3" s="88" t="s">
        <v>130</v>
      </c>
      <c r="C3" s="89">
        <f>SUM(C14,C19,C23,C27,C29,C33,C38,C40,C44,C46,C50,C54,C58,C63,C65,C67,J16,J21,J25,J29,J34,J36,J38,J42,J44,J48,J52,J56,J58,J69,J73)</f>
        <v>238584.5</v>
      </c>
      <c r="D3" s="89" t="e">
        <f t="shared" ref="D3:F3" si="0">SUM(D14,D19,D23,D27,D29,D33,D38,D40,D44,D46,D50,D54,D58,D63,D65,D67,K16,K21,K25,K29,K34,K36,K38,K42,K44,K48,K52,K56,K58,K69,K73)</f>
        <v>#REF!</v>
      </c>
      <c r="E3" s="89" t="e">
        <f t="shared" si="0"/>
        <v>#REF!</v>
      </c>
      <c r="F3" s="89" t="e">
        <f t="shared" si="0"/>
        <v>#REF!</v>
      </c>
      <c r="G3" s="101" t="e">
        <f>(D3/C3)*100</f>
        <v>#REF!</v>
      </c>
      <c r="H3" s="24"/>
      <c r="I3" s="24"/>
      <c r="J3" s="24"/>
      <c r="K3" s="24"/>
      <c r="L3" s="146">
        <f>'График до конца года'!D2</f>
        <v>42323</v>
      </c>
      <c r="M3" s="147"/>
      <c r="N3" s="94">
        <v>2015</v>
      </c>
    </row>
    <row r="4" spans="1:14" ht="15" customHeight="1" thickBot="1" x14ac:dyDescent="0.3">
      <c r="A4" s="84"/>
      <c r="B4" s="85"/>
      <c r="C4" s="85"/>
      <c r="D4" s="85"/>
      <c r="E4" s="85"/>
      <c r="H4" s="24"/>
      <c r="I4" s="24"/>
      <c r="J4" s="24"/>
      <c r="K4" s="24"/>
      <c r="L4" s="24"/>
      <c r="M4" s="24"/>
      <c r="N4" s="24"/>
    </row>
    <row r="5" spans="1:14" ht="15" customHeight="1" x14ac:dyDescent="0.25">
      <c r="A5" s="22" t="s">
        <v>11</v>
      </c>
      <c r="B5" s="23" t="s">
        <v>4</v>
      </c>
      <c r="C5" s="97">
        <f>SUM(C12,C16,C21,C25,C29,C31,C35,C40,C42,C48,C52,C56,C60,C65,C67,J12,J18,J23,J27,J31,J36,J38,J40,J44,J46,J50,J54,J58,J60,J71)</f>
        <v>137174</v>
      </c>
      <c r="D5" s="97" t="e">
        <f t="shared" ref="D5:F5" si="1">SUM(D12,D16,D21,D25,D29,D31,D35,D40,D42,D48,D52,D56,D60,D65,D67,K12,K18,K23,K27,K31,K36,K38,K40,K44,K46,K50,K54,K58,K60,K71)</f>
        <v>#REF!</v>
      </c>
      <c r="E5" s="97" t="e">
        <f t="shared" si="1"/>
        <v>#REF!</v>
      </c>
      <c r="F5" s="97" t="e">
        <f t="shared" si="1"/>
        <v>#REF!</v>
      </c>
      <c r="G5" s="102" t="e">
        <f t="shared" ref="G5:G9" si="2">(D5/C5)*100</f>
        <v>#REF!</v>
      </c>
      <c r="H5" s="24"/>
      <c r="I5" s="24"/>
      <c r="J5" s="24"/>
      <c r="K5" s="24"/>
      <c r="L5" s="24"/>
      <c r="M5" s="24"/>
      <c r="N5" s="24"/>
    </row>
    <row r="6" spans="1:14" ht="15" customHeight="1" thickBot="1" x14ac:dyDescent="0.3">
      <c r="A6" s="25" t="s">
        <v>11</v>
      </c>
      <c r="B6" s="26" t="s">
        <v>7</v>
      </c>
      <c r="C6" s="27">
        <f>SUM(C13,C17,C22,C26,C32,C36,C43,C46,C49,C53,C57,C61,C62,J13,J14,J19,J32,J47,J51,J55,J61,J62,J63,J64,J65,J66,J67)</f>
        <v>96507</v>
      </c>
      <c r="D6" s="27" t="e">
        <f t="shared" ref="D6:F6" si="3">SUM(D13,D17,D22,D26,D32,D36,D43,D46,D49,D53,D57,D61,D62,K13,K14,K19,K32,K47,K51,K55,K61,K62,K63,K64,K65,K66,K67)</f>
        <v>#REF!</v>
      </c>
      <c r="E6" s="27" t="e">
        <f t="shared" si="3"/>
        <v>#REF!</v>
      </c>
      <c r="F6" s="27" t="e">
        <f t="shared" si="3"/>
        <v>#REF!</v>
      </c>
      <c r="G6" s="103" t="e">
        <f t="shared" si="2"/>
        <v>#REF!</v>
      </c>
      <c r="H6" s="24"/>
      <c r="I6" s="24"/>
      <c r="J6" s="24"/>
      <c r="K6" s="24"/>
      <c r="L6" s="24"/>
      <c r="M6" s="24"/>
      <c r="N6" s="24"/>
    </row>
    <row r="7" spans="1:14" ht="15" customHeight="1" thickBot="1" x14ac:dyDescent="0.3">
      <c r="A7" s="25" t="s">
        <v>11</v>
      </c>
      <c r="B7" s="26" t="s">
        <v>9</v>
      </c>
      <c r="C7" s="27">
        <f>SUM(C18,C37,J15,J20,J24,J28,J33,J41,J68)</f>
        <v>4443.5</v>
      </c>
      <c r="D7" s="27" t="e">
        <f t="shared" ref="D7:F7" si="4">SUM(D18,D37,K15,K20,K24,K28,K33,K41,K68)</f>
        <v>#REF!</v>
      </c>
      <c r="E7" s="27" t="e">
        <f t="shared" si="4"/>
        <v>#REF!</v>
      </c>
      <c r="F7" s="27" t="e">
        <f t="shared" si="4"/>
        <v>#REF!</v>
      </c>
      <c r="G7" s="103" t="e">
        <f t="shared" si="2"/>
        <v>#REF!</v>
      </c>
      <c r="H7" s="95"/>
      <c r="I7" s="112" t="s">
        <v>170</v>
      </c>
      <c r="J7" s="113">
        <v>6174</v>
      </c>
      <c r="K7" s="113">
        <f>'График до конца года'!E33</f>
        <v>1572</v>
      </c>
      <c r="L7" s="113" t="e">
        <f>'График до конца года'!CI33</f>
        <v>#REF!</v>
      </c>
      <c r="M7" s="113">
        <f>J7-K7</f>
        <v>4602</v>
      </c>
      <c r="N7" s="114">
        <f t="shared" ref="N7" si="5">(K7/J7)*100</f>
        <v>25.461613216715257</v>
      </c>
    </row>
    <row r="8" spans="1:14" ht="15" customHeight="1" thickBot="1" x14ac:dyDescent="0.3">
      <c r="A8" s="28" t="s">
        <v>11</v>
      </c>
      <c r="B8" s="29" t="s">
        <v>103</v>
      </c>
      <c r="C8" s="30">
        <f>J72</f>
        <v>460</v>
      </c>
      <c r="D8" s="30">
        <f t="shared" ref="D8:F8" si="6">K72</f>
        <v>460</v>
      </c>
      <c r="E8" s="30" t="e">
        <f t="shared" si="6"/>
        <v>#REF!</v>
      </c>
      <c r="F8" s="30">
        <f t="shared" si="6"/>
        <v>0</v>
      </c>
      <c r="G8" s="104">
        <f t="shared" si="2"/>
        <v>100</v>
      </c>
      <c r="H8" s="95"/>
      <c r="I8" s="112" t="s">
        <v>168</v>
      </c>
      <c r="J8" s="113">
        <v>112</v>
      </c>
      <c r="K8" s="113">
        <f>'График до конца года'!E36</f>
        <v>84</v>
      </c>
      <c r="L8" s="113">
        <f>'График до конца года'!CI37</f>
        <v>0</v>
      </c>
      <c r="M8" s="113">
        <f>J8-K8</f>
        <v>28</v>
      </c>
      <c r="N8" s="114">
        <f t="shared" ref="N8" si="7">(K8/J8)*100</f>
        <v>75</v>
      </c>
    </row>
    <row r="9" spans="1:14" ht="15" customHeight="1" thickBot="1" x14ac:dyDescent="0.3">
      <c r="A9" s="109"/>
      <c r="B9" s="108"/>
      <c r="C9" s="86">
        <f>C5+C6+C7+C8</f>
        <v>238584.5</v>
      </c>
      <c r="D9" s="86" t="e">
        <f t="shared" ref="D9:F9" si="8">D5+D6+D7+D8</f>
        <v>#REF!</v>
      </c>
      <c r="E9" s="86" t="e">
        <f t="shared" si="8"/>
        <v>#REF!</v>
      </c>
      <c r="F9" s="86" t="e">
        <f t="shared" si="8"/>
        <v>#REF!</v>
      </c>
      <c r="G9" s="107" t="e">
        <f t="shared" si="2"/>
        <v>#REF!</v>
      </c>
      <c r="H9" s="95"/>
      <c r="I9" s="110"/>
      <c r="J9" s="110"/>
      <c r="K9" s="110"/>
      <c r="L9" s="96"/>
      <c r="M9" s="110"/>
      <c r="N9" s="111"/>
    </row>
    <row r="10" spans="1:14" s="73" customFormat="1" ht="45.75" customHeight="1" x14ac:dyDescent="0.15">
      <c r="A10" s="75" t="s">
        <v>0</v>
      </c>
      <c r="B10" s="76" t="s">
        <v>1</v>
      </c>
      <c r="C10" s="76" t="s">
        <v>156</v>
      </c>
      <c r="D10" s="76" t="s">
        <v>116</v>
      </c>
      <c r="E10" s="76" t="s">
        <v>117</v>
      </c>
      <c r="F10" s="77" t="s">
        <v>118</v>
      </c>
      <c r="G10" s="78" t="s">
        <v>157</v>
      </c>
      <c r="H10" s="75" t="s">
        <v>0</v>
      </c>
      <c r="I10" s="76" t="s">
        <v>1</v>
      </c>
      <c r="J10" s="76" t="s">
        <v>156</v>
      </c>
      <c r="K10" s="76" t="s">
        <v>116</v>
      </c>
      <c r="L10" s="76" t="s">
        <v>117</v>
      </c>
      <c r="M10" s="76" t="s">
        <v>118</v>
      </c>
      <c r="N10" s="78" t="s">
        <v>157</v>
      </c>
    </row>
    <row r="11" spans="1:14" ht="15" customHeight="1" x14ac:dyDescent="0.25">
      <c r="A11" s="56" t="s">
        <v>2</v>
      </c>
      <c r="B11" s="148" t="s">
        <v>77</v>
      </c>
      <c r="C11" s="149"/>
      <c r="D11" s="149"/>
      <c r="E11" s="149"/>
      <c r="F11" s="149"/>
      <c r="G11" s="150"/>
      <c r="H11" s="70" t="s">
        <v>107</v>
      </c>
      <c r="I11" s="148" t="s">
        <v>92</v>
      </c>
      <c r="J11" s="149"/>
      <c r="K11" s="149"/>
      <c r="L11" s="149"/>
      <c r="M11" s="149"/>
      <c r="N11" s="150"/>
    </row>
    <row r="12" spans="1:14" ht="15" customHeight="1" x14ac:dyDescent="0.25">
      <c r="A12" s="57" t="s">
        <v>3</v>
      </c>
      <c r="B12" s="31" t="s">
        <v>4</v>
      </c>
      <c r="C12" s="32">
        <v>1194</v>
      </c>
      <c r="D12" s="33" t="e">
        <f>'График до конца года'!#REF!</f>
        <v>#REF!</v>
      </c>
      <c r="E12" s="34" t="e">
        <f>'График до конца года'!#REF!</f>
        <v>#REF!</v>
      </c>
      <c r="F12" s="68" t="e">
        <f t="shared" ref="F12:F13" si="9">C12-D12</f>
        <v>#REF!</v>
      </c>
      <c r="G12" s="79" t="e">
        <f t="shared" ref="G12:G14" si="10">(D12/C12)*100</f>
        <v>#REF!</v>
      </c>
      <c r="H12" s="57" t="s">
        <v>47</v>
      </c>
      <c r="I12" s="35" t="s">
        <v>4</v>
      </c>
      <c r="J12" s="36">
        <v>3932</v>
      </c>
      <c r="K12" s="33" t="e">
        <f>'График до конца года'!#REF!</f>
        <v>#REF!</v>
      </c>
      <c r="L12" s="34" t="e">
        <f>'График до конца года'!#REF!</f>
        <v>#REF!</v>
      </c>
      <c r="M12" s="81" t="e">
        <f t="shared" ref="M12:M15" si="11">J12-K12</f>
        <v>#REF!</v>
      </c>
      <c r="N12" s="79" t="e">
        <f t="shared" ref="N12:N16" si="12">(K12/J12)*100</f>
        <v>#REF!</v>
      </c>
    </row>
    <row r="13" spans="1:14" ht="15" customHeight="1" x14ac:dyDescent="0.25">
      <c r="A13" s="57" t="s">
        <v>6</v>
      </c>
      <c r="B13" s="31" t="s">
        <v>7</v>
      </c>
      <c r="C13" s="32">
        <v>761</v>
      </c>
      <c r="D13" s="33" t="e">
        <f>'График до конца года'!#REF!</f>
        <v>#REF!</v>
      </c>
      <c r="E13" s="34" t="e">
        <f>'График до конца года'!#REF!</f>
        <v>#REF!</v>
      </c>
      <c r="F13" s="68" t="e">
        <f t="shared" si="9"/>
        <v>#REF!</v>
      </c>
      <c r="G13" s="79" t="e">
        <f t="shared" si="10"/>
        <v>#REF!</v>
      </c>
      <c r="H13" s="57" t="s">
        <v>108</v>
      </c>
      <c r="I13" s="40" t="s">
        <v>7</v>
      </c>
      <c r="J13" s="32">
        <v>701</v>
      </c>
      <c r="K13" s="33" t="e">
        <f>'График до конца года'!#REF!</f>
        <v>#REF!</v>
      </c>
      <c r="L13" s="34" t="e">
        <f>'График до конца года'!#REF!</f>
        <v>#REF!</v>
      </c>
      <c r="M13" s="81" t="e">
        <f t="shared" si="11"/>
        <v>#REF!</v>
      </c>
      <c r="N13" s="79" t="e">
        <f t="shared" si="12"/>
        <v>#REF!</v>
      </c>
    </row>
    <row r="14" spans="1:14" ht="15" customHeight="1" x14ac:dyDescent="0.25">
      <c r="A14" s="55"/>
      <c r="B14" s="37" t="s">
        <v>11</v>
      </c>
      <c r="C14" s="38">
        <f>C12+C13</f>
        <v>1955</v>
      </c>
      <c r="D14" s="39" t="e">
        <f>D12+D13</f>
        <v>#REF!</v>
      </c>
      <c r="E14" s="39" t="e">
        <f t="shared" ref="E14:F14" si="13">E12+E13</f>
        <v>#REF!</v>
      </c>
      <c r="F14" s="39" t="e">
        <f t="shared" si="13"/>
        <v>#REF!</v>
      </c>
      <c r="G14" s="79" t="e">
        <f t="shared" si="10"/>
        <v>#REF!</v>
      </c>
      <c r="H14" s="57" t="s">
        <v>109</v>
      </c>
      <c r="I14" s="40" t="s">
        <v>121</v>
      </c>
      <c r="J14" s="32">
        <v>1138</v>
      </c>
      <c r="K14" s="33" t="e">
        <f>'График до конца года'!#REF!</f>
        <v>#REF!</v>
      </c>
      <c r="L14" s="34" t="e">
        <f>'График до конца года'!#REF!</f>
        <v>#REF!</v>
      </c>
      <c r="M14" s="81" t="e">
        <f t="shared" si="11"/>
        <v>#REF!</v>
      </c>
      <c r="N14" s="79" t="e">
        <f t="shared" si="12"/>
        <v>#REF!</v>
      </c>
    </row>
    <row r="15" spans="1:14" ht="15" customHeight="1" x14ac:dyDescent="0.25">
      <c r="A15" s="58" t="s">
        <v>13</v>
      </c>
      <c r="B15" s="148" t="s">
        <v>76</v>
      </c>
      <c r="C15" s="149"/>
      <c r="D15" s="149"/>
      <c r="E15" s="149"/>
      <c r="F15" s="149"/>
      <c r="G15" s="150"/>
      <c r="H15" s="57" t="s">
        <v>122</v>
      </c>
      <c r="I15" s="40" t="s">
        <v>9</v>
      </c>
      <c r="J15" s="36">
        <v>1021</v>
      </c>
      <c r="K15" s="33" t="e">
        <f>'График до конца года'!#REF!</f>
        <v>#REF!</v>
      </c>
      <c r="L15" s="34" t="e">
        <f>'График до конца года'!#REF!</f>
        <v>#REF!</v>
      </c>
      <c r="M15" s="81" t="e">
        <f t="shared" si="11"/>
        <v>#REF!</v>
      </c>
      <c r="N15" s="79" t="e">
        <f t="shared" si="12"/>
        <v>#REF!</v>
      </c>
    </row>
    <row r="16" spans="1:14" ht="15" customHeight="1" x14ac:dyDescent="0.25">
      <c r="A16" s="57" t="s">
        <v>15</v>
      </c>
      <c r="B16" s="31" t="s">
        <v>4</v>
      </c>
      <c r="C16" s="32">
        <v>1891</v>
      </c>
      <c r="D16" s="33" t="e">
        <f>'График до конца года'!#REF!</f>
        <v>#REF!</v>
      </c>
      <c r="E16" s="34" t="e">
        <f>'График до конца года'!#REF!</f>
        <v>#REF!</v>
      </c>
      <c r="F16" s="68" t="e">
        <f>C16-D16</f>
        <v>#REF!</v>
      </c>
      <c r="G16" s="79" t="e">
        <f t="shared" ref="G16:G19" si="14">(D16/C16)*100</f>
        <v>#REF!</v>
      </c>
      <c r="H16" s="57"/>
      <c r="I16" s="37" t="s">
        <v>11</v>
      </c>
      <c r="J16" s="27">
        <f>J12+J13+J14+J15</f>
        <v>6792</v>
      </c>
      <c r="K16" s="82" t="e">
        <f>K12+K13+K14+K15</f>
        <v>#REF!</v>
      </c>
      <c r="L16" s="82" t="e">
        <f t="shared" ref="L16:M16" si="15">L12+L13+L14+L15</f>
        <v>#REF!</v>
      </c>
      <c r="M16" s="82" t="e">
        <f t="shared" si="15"/>
        <v>#REF!</v>
      </c>
      <c r="N16" s="79" t="e">
        <f t="shared" si="12"/>
        <v>#REF!</v>
      </c>
    </row>
    <row r="17" spans="1:14" ht="15" customHeight="1" x14ac:dyDescent="0.25">
      <c r="A17" s="57" t="s">
        <v>16</v>
      </c>
      <c r="B17" s="31" t="s">
        <v>7</v>
      </c>
      <c r="C17" s="32">
        <v>41626</v>
      </c>
      <c r="D17" s="33" t="e">
        <f>'График до конца года'!#REF!</f>
        <v>#REF!</v>
      </c>
      <c r="E17" s="34" t="e">
        <f>'График до конца года'!#REF!</f>
        <v>#REF!</v>
      </c>
      <c r="F17" s="68" t="e">
        <f t="shared" ref="F17:F18" si="16">C17-D17</f>
        <v>#REF!</v>
      </c>
      <c r="G17" s="79" t="e">
        <f t="shared" si="14"/>
        <v>#REF!</v>
      </c>
      <c r="H17" s="70" t="s">
        <v>52</v>
      </c>
      <c r="I17" s="148" t="s">
        <v>119</v>
      </c>
      <c r="J17" s="149"/>
      <c r="K17" s="149"/>
      <c r="L17" s="149"/>
      <c r="M17" s="149"/>
      <c r="N17" s="150"/>
    </row>
    <row r="18" spans="1:14" ht="15" customHeight="1" x14ac:dyDescent="0.25">
      <c r="A18" s="57" t="s">
        <v>124</v>
      </c>
      <c r="B18" s="31" t="s">
        <v>9</v>
      </c>
      <c r="C18" s="32">
        <v>265</v>
      </c>
      <c r="D18" s="33" t="e">
        <f>'График до конца года'!#REF!</f>
        <v>#REF!</v>
      </c>
      <c r="E18" s="34" t="e">
        <f>'График до конца года'!#REF!</f>
        <v>#REF!</v>
      </c>
      <c r="F18" s="68" t="e">
        <f t="shared" si="16"/>
        <v>#REF!</v>
      </c>
      <c r="G18" s="79" t="e">
        <f t="shared" si="14"/>
        <v>#REF!</v>
      </c>
      <c r="H18" s="57" t="s">
        <v>53</v>
      </c>
      <c r="I18" s="35" t="s">
        <v>4</v>
      </c>
      <c r="J18" s="36">
        <v>4873</v>
      </c>
      <c r="K18" s="33" t="e">
        <f>'График до конца года'!#REF!</f>
        <v>#REF!</v>
      </c>
      <c r="L18" s="34" t="e">
        <f>'График до конца года'!#REF!</f>
        <v>#REF!</v>
      </c>
      <c r="M18" s="81" t="e">
        <f t="shared" ref="M18:M20" si="17">J18-K18</f>
        <v>#REF!</v>
      </c>
      <c r="N18" s="79" t="e">
        <f t="shared" ref="N18:N21" si="18">(K18/J18)*100</f>
        <v>#REF!</v>
      </c>
    </row>
    <row r="19" spans="1:14" ht="15" customHeight="1" x14ac:dyDescent="0.25">
      <c r="A19" s="55"/>
      <c r="B19" s="37" t="s">
        <v>11</v>
      </c>
      <c r="C19" s="38">
        <f>C16+C17+C18</f>
        <v>43782</v>
      </c>
      <c r="D19" s="39" t="e">
        <f>D16+D17+D18</f>
        <v>#REF!</v>
      </c>
      <c r="E19" s="39" t="e">
        <f t="shared" ref="E19:F19" si="19">E16+E17+E18</f>
        <v>#REF!</v>
      </c>
      <c r="F19" s="39" t="e">
        <f t="shared" si="19"/>
        <v>#REF!</v>
      </c>
      <c r="G19" s="79" t="e">
        <f t="shared" si="14"/>
        <v>#REF!</v>
      </c>
      <c r="H19" s="57" t="s">
        <v>110</v>
      </c>
      <c r="I19" s="35" t="s">
        <v>7</v>
      </c>
      <c r="J19" s="36">
        <v>430</v>
      </c>
      <c r="K19" s="33" t="e">
        <f>'График до конца года'!#REF!</f>
        <v>#REF!</v>
      </c>
      <c r="L19" s="34" t="e">
        <f>'График до конца года'!#REF!</f>
        <v>#REF!</v>
      </c>
      <c r="M19" s="81" t="e">
        <f t="shared" si="17"/>
        <v>#REF!</v>
      </c>
      <c r="N19" s="79" t="e">
        <f t="shared" si="18"/>
        <v>#REF!</v>
      </c>
    </row>
    <row r="20" spans="1:14" ht="15" customHeight="1" x14ac:dyDescent="0.25">
      <c r="A20" s="59" t="s">
        <v>17</v>
      </c>
      <c r="B20" s="154" t="s">
        <v>78</v>
      </c>
      <c r="C20" s="155"/>
      <c r="D20" s="155"/>
      <c r="E20" s="155"/>
      <c r="F20" s="155"/>
      <c r="G20" s="156"/>
      <c r="H20" s="57" t="s">
        <v>111</v>
      </c>
      <c r="I20" s="35" t="s">
        <v>9</v>
      </c>
      <c r="J20" s="36">
        <v>96.5</v>
      </c>
      <c r="K20" s="33" t="e">
        <f>'График до конца года'!#REF!</f>
        <v>#REF!</v>
      </c>
      <c r="L20" s="34" t="e">
        <f>'График до конца года'!#REF!</f>
        <v>#REF!</v>
      </c>
      <c r="M20" s="81" t="e">
        <f t="shared" si="17"/>
        <v>#REF!</v>
      </c>
      <c r="N20" s="79" t="e">
        <f t="shared" si="18"/>
        <v>#REF!</v>
      </c>
    </row>
    <row r="21" spans="1:14" ht="15" customHeight="1" x14ac:dyDescent="0.25">
      <c r="A21" s="57" t="s">
        <v>18</v>
      </c>
      <c r="B21" s="31" t="s">
        <v>4</v>
      </c>
      <c r="C21" s="41">
        <v>314</v>
      </c>
      <c r="D21" s="33" t="e">
        <f>'График до конца года'!#REF!</f>
        <v>#REF!</v>
      </c>
      <c r="E21" s="34" t="e">
        <f>'График до конца года'!#REF!</f>
        <v>#REF!</v>
      </c>
      <c r="F21" s="68" t="e">
        <f t="shared" ref="F21:F22" si="20">C21-D21</f>
        <v>#REF!</v>
      </c>
      <c r="G21" s="79" t="e">
        <f t="shared" ref="G21:G23" si="21">(D21/C21)*100</f>
        <v>#REF!</v>
      </c>
      <c r="H21" s="57"/>
      <c r="I21" s="37" t="s">
        <v>11</v>
      </c>
      <c r="J21" s="42">
        <f>J18+J19+J20</f>
        <v>5399.5</v>
      </c>
      <c r="K21" s="82" t="e">
        <f>K18+K19+K20</f>
        <v>#REF!</v>
      </c>
      <c r="L21" s="82" t="e">
        <f t="shared" ref="L21:M21" si="22">L18+L19+L20</f>
        <v>#REF!</v>
      </c>
      <c r="M21" s="82" t="e">
        <f t="shared" si="22"/>
        <v>#REF!</v>
      </c>
      <c r="N21" s="79" t="e">
        <f t="shared" si="18"/>
        <v>#REF!</v>
      </c>
    </row>
    <row r="22" spans="1:14" ht="15" customHeight="1" x14ac:dyDescent="0.25">
      <c r="A22" s="57" t="s">
        <v>20</v>
      </c>
      <c r="B22" s="31" t="s">
        <v>7</v>
      </c>
      <c r="C22" s="41">
        <v>1840</v>
      </c>
      <c r="D22" s="33" t="e">
        <f>'График до конца года'!#REF!</f>
        <v>#REF!</v>
      </c>
      <c r="E22" s="34" t="e">
        <f>'График до конца года'!#REF!</f>
        <v>#REF!</v>
      </c>
      <c r="F22" s="68" t="e">
        <f t="shared" si="20"/>
        <v>#REF!</v>
      </c>
      <c r="G22" s="79" t="e">
        <f t="shared" si="21"/>
        <v>#REF!</v>
      </c>
      <c r="H22" s="70" t="s">
        <v>54</v>
      </c>
      <c r="I22" s="148" t="s">
        <v>94</v>
      </c>
      <c r="J22" s="149"/>
      <c r="K22" s="149"/>
      <c r="L22" s="149"/>
      <c r="M22" s="149"/>
      <c r="N22" s="150"/>
    </row>
    <row r="23" spans="1:14" ht="15" customHeight="1" x14ac:dyDescent="0.25">
      <c r="A23" s="55"/>
      <c r="B23" s="37" t="s">
        <v>11</v>
      </c>
      <c r="C23" s="42">
        <f>C21+C22</f>
        <v>2154</v>
      </c>
      <c r="D23" s="39" t="e">
        <f>D21+D22</f>
        <v>#REF!</v>
      </c>
      <c r="E23" s="39" t="e">
        <f t="shared" ref="E23" si="23">E21+E22</f>
        <v>#REF!</v>
      </c>
      <c r="F23" s="39" t="e">
        <f t="shared" ref="F23" si="24">F21+F22</f>
        <v>#REF!</v>
      </c>
      <c r="G23" s="79" t="e">
        <f t="shared" si="21"/>
        <v>#REF!</v>
      </c>
      <c r="H23" s="57" t="s">
        <v>5</v>
      </c>
      <c r="I23" s="35" t="s">
        <v>4</v>
      </c>
      <c r="J23" s="36">
        <v>525</v>
      </c>
      <c r="K23" s="33" t="e">
        <f>'График до конца года'!#REF!</f>
        <v>#REF!</v>
      </c>
      <c r="L23" s="34" t="e">
        <f>'График до конца года'!#REF!</f>
        <v>#REF!</v>
      </c>
      <c r="M23" s="81" t="e">
        <f t="shared" ref="M23:M24" si="25">J23-K23</f>
        <v>#REF!</v>
      </c>
      <c r="N23" s="79" t="e">
        <f t="shared" ref="N23:N25" si="26">(K23/J23)*100</f>
        <v>#REF!</v>
      </c>
    </row>
    <row r="24" spans="1:14" ht="15" customHeight="1" x14ac:dyDescent="0.25">
      <c r="A24" s="59" t="s">
        <v>21</v>
      </c>
      <c r="B24" s="143" t="s">
        <v>79</v>
      </c>
      <c r="C24" s="144"/>
      <c r="D24" s="144"/>
      <c r="E24" s="144"/>
      <c r="F24" s="144"/>
      <c r="G24" s="145"/>
      <c r="H24" s="57" t="s">
        <v>55</v>
      </c>
      <c r="I24" s="35" t="s">
        <v>9</v>
      </c>
      <c r="J24" s="36">
        <v>20</v>
      </c>
      <c r="K24" s="33" t="e">
        <f>'График до конца года'!#REF!</f>
        <v>#REF!</v>
      </c>
      <c r="L24" s="34" t="e">
        <f>'График до конца года'!#REF!</f>
        <v>#REF!</v>
      </c>
      <c r="M24" s="81" t="e">
        <f t="shared" si="25"/>
        <v>#REF!</v>
      </c>
      <c r="N24" s="79" t="e">
        <f t="shared" si="26"/>
        <v>#REF!</v>
      </c>
    </row>
    <row r="25" spans="1:14" ht="15" customHeight="1" x14ac:dyDescent="0.25">
      <c r="A25" s="57" t="s">
        <v>22</v>
      </c>
      <c r="B25" s="31" t="s">
        <v>4</v>
      </c>
      <c r="C25" s="36">
        <v>149</v>
      </c>
      <c r="D25" s="33" t="e">
        <f>'График до конца года'!#REF!</f>
        <v>#REF!</v>
      </c>
      <c r="E25" s="34" t="e">
        <f>'График до конца года'!#REF!</f>
        <v>#REF!</v>
      </c>
      <c r="F25" s="68" t="e">
        <f t="shared" ref="F25:F26" si="27">C25-D25</f>
        <v>#REF!</v>
      </c>
      <c r="G25" s="79" t="e">
        <f>(D25/C25)*100</f>
        <v>#REF!</v>
      </c>
      <c r="H25" s="71"/>
      <c r="I25" s="37" t="s">
        <v>11</v>
      </c>
      <c r="J25" s="42">
        <f>J23+J24</f>
        <v>545</v>
      </c>
      <c r="K25" s="82" t="e">
        <f>K23+K24</f>
        <v>#REF!</v>
      </c>
      <c r="L25" s="82" t="e">
        <f t="shared" ref="L25:M25" si="28">L23+L24</f>
        <v>#REF!</v>
      </c>
      <c r="M25" s="82" t="e">
        <f t="shared" si="28"/>
        <v>#REF!</v>
      </c>
      <c r="N25" s="79" t="e">
        <f t="shared" si="26"/>
        <v>#REF!</v>
      </c>
    </row>
    <row r="26" spans="1:14" ht="15" customHeight="1" x14ac:dyDescent="0.25">
      <c r="A26" s="57" t="s">
        <v>23</v>
      </c>
      <c r="B26" s="31" t="s">
        <v>7</v>
      </c>
      <c r="C26" s="36">
        <v>2016</v>
      </c>
      <c r="D26" s="33" t="e">
        <f>'График до конца года'!#REF!</f>
        <v>#REF!</v>
      </c>
      <c r="E26" s="34" t="e">
        <f>'График до конца года'!#REF!</f>
        <v>#REF!</v>
      </c>
      <c r="F26" s="68" t="e">
        <f t="shared" si="27"/>
        <v>#REF!</v>
      </c>
      <c r="G26" s="79" t="e">
        <f t="shared" ref="G26:G27" si="29">(D26/C26)*100</f>
        <v>#REF!</v>
      </c>
      <c r="H26" s="70" t="s">
        <v>8</v>
      </c>
      <c r="I26" s="148" t="s">
        <v>93</v>
      </c>
      <c r="J26" s="149"/>
      <c r="K26" s="149"/>
      <c r="L26" s="149"/>
      <c r="M26" s="149"/>
      <c r="N26" s="150"/>
    </row>
    <row r="27" spans="1:14" ht="15" customHeight="1" x14ac:dyDescent="0.25">
      <c r="A27" s="55"/>
      <c r="B27" s="37" t="s">
        <v>11</v>
      </c>
      <c r="C27" s="42">
        <f>C25+C26</f>
        <v>2165</v>
      </c>
      <c r="D27" s="39" t="e">
        <f>D25+D26</f>
        <v>#REF!</v>
      </c>
      <c r="E27" s="39" t="e">
        <f t="shared" ref="E27" si="30">E25+E26</f>
        <v>#REF!</v>
      </c>
      <c r="F27" s="39" t="e">
        <f t="shared" ref="F27" si="31">F25+F26</f>
        <v>#REF!</v>
      </c>
      <c r="G27" s="79" t="e">
        <f t="shared" si="29"/>
        <v>#REF!</v>
      </c>
      <c r="H27" s="71" t="s">
        <v>10</v>
      </c>
      <c r="I27" s="35" t="s">
        <v>4</v>
      </c>
      <c r="J27" s="36">
        <v>145</v>
      </c>
      <c r="K27" s="33" t="e">
        <f>'График до конца года'!#REF!</f>
        <v>#REF!</v>
      </c>
      <c r="L27" s="34" t="e">
        <f>'График до конца года'!#REF!</f>
        <v>#REF!</v>
      </c>
      <c r="M27" s="81" t="e">
        <f t="shared" ref="M27:M28" si="32">J27-K27</f>
        <v>#REF!</v>
      </c>
      <c r="N27" s="79" t="e">
        <f t="shared" ref="N27:N29" si="33">(K27/J27)*100</f>
        <v>#REF!</v>
      </c>
    </row>
    <row r="28" spans="1:14" ht="15" customHeight="1" x14ac:dyDescent="0.25">
      <c r="A28" s="60">
        <v>5</v>
      </c>
      <c r="B28" s="148" t="s">
        <v>80</v>
      </c>
      <c r="C28" s="149"/>
      <c r="D28" s="149"/>
      <c r="E28" s="149"/>
      <c r="F28" s="149"/>
      <c r="G28" s="150"/>
      <c r="H28" s="71" t="s">
        <v>57</v>
      </c>
      <c r="I28" s="35" t="s">
        <v>9</v>
      </c>
      <c r="J28" s="36">
        <v>1</v>
      </c>
      <c r="K28" s="33" t="e">
        <f>'График до конца года'!#REF!</f>
        <v>#REF!</v>
      </c>
      <c r="L28" s="34" t="e">
        <f>'График до конца года'!#REF!</f>
        <v>#REF!</v>
      </c>
      <c r="M28" s="81" t="e">
        <f t="shared" si="32"/>
        <v>#REF!</v>
      </c>
      <c r="N28" s="79" t="e">
        <f t="shared" si="33"/>
        <v>#REF!</v>
      </c>
    </row>
    <row r="29" spans="1:14" ht="15" customHeight="1" x14ac:dyDescent="0.25">
      <c r="A29" s="57" t="s">
        <v>25</v>
      </c>
      <c r="B29" s="43" t="s">
        <v>4</v>
      </c>
      <c r="C29" s="36">
        <v>330</v>
      </c>
      <c r="D29" s="33" t="e">
        <f>'График до конца года'!#REF!</f>
        <v>#REF!</v>
      </c>
      <c r="E29" s="34" t="e">
        <f>'График до конца года'!#REF!</f>
        <v>#REF!</v>
      </c>
      <c r="F29" s="68" t="e">
        <f t="shared" ref="F29" si="34">C29-D29</f>
        <v>#REF!</v>
      </c>
      <c r="G29" s="79" t="e">
        <f>(D29/C29)*100</f>
        <v>#REF!</v>
      </c>
      <c r="H29" s="71"/>
      <c r="I29" s="37" t="s">
        <v>11</v>
      </c>
      <c r="J29" s="42">
        <f>J27+J28</f>
        <v>146</v>
      </c>
      <c r="K29" s="82" t="e">
        <f>K27+K28</f>
        <v>#REF!</v>
      </c>
      <c r="L29" s="82" t="e">
        <f t="shared" ref="L29:M29" si="35">L27+L28</f>
        <v>#REF!</v>
      </c>
      <c r="M29" s="82" t="e">
        <f t="shared" si="35"/>
        <v>#REF!</v>
      </c>
      <c r="N29" s="79" t="e">
        <f t="shared" si="33"/>
        <v>#REF!</v>
      </c>
    </row>
    <row r="30" spans="1:14" ht="15" customHeight="1" x14ac:dyDescent="0.25">
      <c r="A30" s="60">
        <v>6</v>
      </c>
      <c r="B30" s="148" t="s">
        <v>81</v>
      </c>
      <c r="C30" s="149"/>
      <c r="D30" s="149"/>
      <c r="E30" s="149"/>
      <c r="F30" s="149"/>
      <c r="G30" s="150"/>
      <c r="H30" s="58" t="s">
        <v>12</v>
      </c>
      <c r="I30" s="148" t="s">
        <v>95</v>
      </c>
      <c r="J30" s="149"/>
      <c r="K30" s="149"/>
      <c r="L30" s="149"/>
      <c r="M30" s="149"/>
      <c r="N30" s="150"/>
    </row>
    <row r="31" spans="1:14" ht="15" customHeight="1" x14ac:dyDescent="0.25">
      <c r="A31" s="57" t="s">
        <v>26</v>
      </c>
      <c r="B31" s="43" t="s">
        <v>4</v>
      </c>
      <c r="C31" s="36">
        <v>352</v>
      </c>
      <c r="D31" s="33" t="e">
        <f>'График до конца года'!#REF!</f>
        <v>#REF!</v>
      </c>
      <c r="E31" s="34" t="e">
        <f>'График до конца года'!#REF!</f>
        <v>#REF!</v>
      </c>
      <c r="F31" s="68" t="e">
        <f t="shared" ref="F31:F32" si="36">C31-D31</f>
        <v>#REF!</v>
      </c>
      <c r="G31" s="79" t="e">
        <f t="shared" ref="G31:G33" si="37">(D31/C31)*100</f>
        <v>#REF!</v>
      </c>
      <c r="H31" s="57" t="s">
        <v>56</v>
      </c>
      <c r="I31" s="35" t="s">
        <v>4</v>
      </c>
      <c r="J31" s="36">
        <v>8262</v>
      </c>
      <c r="K31" s="33" t="e">
        <f>'График до конца года'!#REF!</f>
        <v>#REF!</v>
      </c>
      <c r="L31" s="34" t="e">
        <f>'График до конца года'!#REF!</f>
        <v>#REF!</v>
      </c>
      <c r="M31" s="81" t="e">
        <f t="shared" ref="M31:M33" si="38">J31-K31</f>
        <v>#REF!</v>
      </c>
      <c r="N31" s="79" t="e">
        <f t="shared" ref="N31:N34" si="39">(K31/J31)*100</f>
        <v>#REF!</v>
      </c>
    </row>
    <row r="32" spans="1:14" ht="15" customHeight="1" x14ac:dyDescent="0.25">
      <c r="A32" s="57" t="s">
        <v>27</v>
      </c>
      <c r="B32" s="43" t="s">
        <v>7</v>
      </c>
      <c r="C32" s="32">
        <v>3666</v>
      </c>
      <c r="D32" s="33" t="e">
        <f>'График до конца года'!#REF!</f>
        <v>#REF!</v>
      </c>
      <c r="E32" s="34" t="e">
        <f>'График до конца года'!#REF!</f>
        <v>#REF!</v>
      </c>
      <c r="F32" s="68" t="e">
        <f t="shared" si="36"/>
        <v>#REF!</v>
      </c>
      <c r="G32" s="79" t="e">
        <f t="shared" si="37"/>
        <v>#REF!</v>
      </c>
      <c r="H32" s="57" t="s">
        <v>58</v>
      </c>
      <c r="I32" s="35" t="s">
        <v>7</v>
      </c>
      <c r="J32" s="32">
        <v>885</v>
      </c>
      <c r="K32" s="33" t="e">
        <f>'График до конца года'!#REF!</f>
        <v>#REF!</v>
      </c>
      <c r="L32" s="34" t="e">
        <f>'График до конца года'!#REF!</f>
        <v>#REF!</v>
      </c>
      <c r="M32" s="81" t="e">
        <f t="shared" si="38"/>
        <v>#REF!</v>
      </c>
      <c r="N32" s="79" t="e">
        <f t="shared" si="39"/>
        <v>#REF!</v>
      </c>
    </row>
    <row r="33" spans="1:14" ht="15" customHeight="1" x14ac:dyDescent="0.25">
      <c r="A33" s="57"/>
      <c r="B33" s="44" t="s">
        <v>11</v>
      </c>
      <c r="C33" s="45">
        <f>C31+C32</f>
        <v>4018</v>
      </c>
      <c r="D33" s="39" t="e">
        <f>D31+D32</f>
        <v>#REF!</v>
      </c>
      <c r="E33" s="39" t="e">
        <f t="shared" ref="E33" si="40">E31+E32</f>
        <v>#REF!</v>
      </c>
      <c r="F33" s="39" t="e">
        <f t="shared" ref="F33" si="41">F31+F32</f>
        <v>#REF!</v>
      </c>
      <c r="G33" s="79" t="e">
        <f t="shared" si="37"/>
        <v>#REF!</v>
      </c>
      <c r="H33" s="57" t="s">
        <v>142</v>
      </c>
      <c r="I33" s="35" t="s">
        <v>9</v>
      </c>
      <c r="J33" s="36">
        <v>173</v>
      </c>
      <c r="K33" s="33" t="e">
        <f>'График до конца года'!#REF!</f>
        <v>#REF!</v>
      </c>
      <c r="L33" s="34" t="e">
        <f>'График до конца года'!#REF!</f>
        <v>#REF!</v>
      </c>
      <c r="M33" s="81" t="e">
        <f t="shared" si="38"/>
        <v>#REF!</v>
      </c>
      <c r="N33" s="79" t="e">
        <f t="shared" si="39"/>
        <v>#REF!</v>
      </c>
    </row>
    <row r="34" spans="1:14" ht="15" customHeight="1" x14ac:dyDescent="0.25">
      <c r="A34" s="60">
        <v>7</v>
      </c>
      <c r="B34" s="148" t="s">
        <v>82</v>
      </c>
      <c r="C34" s="149"/>
      <c r="D34" s="149"/>
      <c r="E34" s="149"/>
      <c r="F34" s="149"/>
      <c r="G34" s="150"/>
      <c r="H34" s="83"/>
      <c r="I34" s="37" t="s">
        <v>11</v>
      </c>
      <c r="J34" s="27">
        <f>J31+J32+J33</f>
        <v>9320</v>
      </c>
      <c r="K34" s="82" t="e">
        <f>K31+K32+K33</f>
        <v>#REF!</v>
      </c>
      <c r="L34" s="82" t="e">
        <f t="shared" ref="L34:M34" si="42">L31+L32+L33</f>
        <v>#REF!</v>
      </c>
      <c r="M34" s="82" t="e">
        <f t="shared" si="42"/>
        <v>#REF!</v>
      </c>
      <c r="N34" s="79" t="e">
        <f t="shared" si="39"/>
        <v>#REF!</v>
      </c>
    </row>
    <row r="35" spans="1:14" ht="15" customHeight="1" x14ac:dyDescent="0.25">
      <c r="A35" s="57" t="s">
        <v>28</v>
      </c>
      <c r="B35" s="43" t="s">
        <v>4</v>
      </c>
      <c r="C35" s="32">
        <v>285</v>
      </c>
      <c r="D35" s="33" t="e">
        <f>'График до конца года'!#REF!</f>
        <v>#REF!</v>
      </c>
      <c r="E35" s="34" t="e">
        <f>'График до конца года'!#REF!</f>
        <v>#REF!</v>
      </c>
      <c r="F35" s="68" t="e">
        <f t="shared" ref="F35:F37" si="43">C35-D35</f>
        <v>#REF!</v>
      </c>
      <c r="G35" s="79" t="e">
        <f t="shared" ref="G35:G38" si="44">(D35/C35)*100</f>
        <v>#REF!</v>
      </c>
      <c r="H35" s="70" t="s">
        <v>59</v>
      </c>
      <c r="I35" s="148" t="s">
        <v>96</v>
      </c>
      <c r="J35" s="149"/>
      <c r="K35" s="149"/>
      <c r="L35" s="149"/>
      <c r="M35" s="149"/>
      <c r="N35" s="150"/>
    </row>
    <row r="36" spans="1:14" ht="15" customHeight="1" x14ac:dyDescent="0.25">
      <c r="A36" s="57" t="s">
        <v>29</v>
      </c>
      <c r="B36" s="43" t="s">
        <v>7</v>
      </c>
      <c r="C36" s="36">
        <v>112</v>
      </c>
      <c r="D36" s="33" t="e">
        <f>'График до конца года'!#REF!</f>
        <v>#REF!</v>
      </c>
      <c r="E36" s="34" t="e">
        <f>'График до конца года'!#REF!</f>
        <v>#REF!</v>
      </c>
      <c r="F36" s="68" t="e">
        <f t="shared" si="43"/>
        <v>#REF!</v>
      </c>
      <c r="G36" s="79" t="e">
        <f t="shared" si="44"/>
        <v>#REF!</v>
      </c>
      <c r="H36" s="57" t="s">
        <v>14</v>
      </c>
      <c r="I36" s="35" t="s">
        <v>4</v>
      </c>
      <c r="J36" s="36">
        <v>20</v>
      </c>
      <c r="K36" s="33" t="e">
        <f>'График до конца года'!#REF!</f>
        <v>#REF!</v>
      </c>
      <c r="L36" s="34" t="e">
        <f>'График до конца года'!#REF!</f>
        <v>#REF!</v>
      </c>
      <c r="M36" s="81" t="e">
        <f t="shared" ref="M36" si="45">J36-K36</f>
        <v>#REF!</v>
      </c>
      <c r="N36" s="79" t="e">
        <f t="shared" ref="N36" si="46">(K36/J36)*100</f>
        <v>#REF!</v>
      </c>
    </row>
    <row r="37" spans="1:14" ht="15" customHeight="1" x14ac:dyDescent="0.25">
      <c r="A37" s="57" t="s">
        <v>30</v>
      </c>
      <c r="B37" s="43" t="s">
        <v>9</v>
      </c>
      <c r="C37" s="32">
        <v>20</v>
      </c>
      <c r="D37" s="33" t="e">
        <f>'График до конца года'!#REF!</f>
        <v>#REF!</v>
      </c>
      <c r="E37" s="34" t="e">
        <f>'График до конца года'!#REF!</f>
        <v>#REF!</v>
      </c>
      <c r="F37" s="68" t="e">
        <f t="shared" si="43"/>
        <v>#REF!</v>
      </c>
      <c r="G37" s="79" t="e">
        <f t="shared" si="44"/>
        <v>#REF!</v>
      </c>
      <c r="H37" s="70" t="s">
        <v>60</v>
      </c>
      <c r="I37" s="148" t="s">
        <v>97</v>
      </c>
      <c r="J37" s="149"/>
      <c r="K37" s="149"/>
      <c r="L37" s="149"/>
      <c r="M37" s="149"/>
      <c r="N37" s="150"/>
    </row>
    <row r="38" spans="1:14" ht="15" customHeight="1" x14ac:dyDescent="0.25">
      <c r="A38" s="57"/>
      <c r="B38" s="44" t="s">
        <v>11</v>
      </c>
      <c r="C38" s="42">
        <f>C35+C36+C37</f>
        <v>417</v>
      </c>
      <c r="D38" s="39" t="e">
        <f>D35+D36+D37</f>
        <v>#REF!</v>
      </c>
      <c r="E38" s="39" t="e">
        <f t="shared" ref="E38" si="47">E35+E36+E37</f>
        <v>#REF!</v>
      </c>
      <c r="F38" s="39" t="e">
        <f t="shared" ref="F38" si="48">F35+F36+F37</f>
        <v>#REF!</v>
      </c>
      <c r="G38" s="79" t="e">
        <f t="shared" si="44"/>
        <v>#REF!</v>
      </c>
      <c r="H38" s="57" t="s">
        <v>19</v>
      </c>
      <c r="I38" s="35" t="s">
        <v>4</v>
      </c>
      <c r="J38" s="32">
        <v>20</v>
      </c>
      <c r="K38" s="33" t="e">
        <f>'График до конца года'!#REF!</f>
        <v>#REF!</v>
      </c>
      <c r="L38" s="34" t="e">
        <f>'График до конца года'!#REF!</f>
        <v>#REF!</v>
      </c>
      <c r="M38" s="81" t="e">
        <f t="shared" ref="M38" si="49">J38-K38</f>
        <v>#REF!</v>
      </c>
      <c r="N38" s="79" t="e">
        <f t="shared" ref="N38" si="50">(K38/J38)*100</f>
        <v>#REF!</v>
      </c>
    </row>
    <row r="39" spans="1:14" ht="15" customHeight="1" x14ac:dyDescent="0.25">
      <c r="A39" s="61" t="s">
        <v>31</v>
      </c>
      <c r="B39" s="143" t="s">
        <v>83</v>
      </c>
      <c r="C39" s="144"/>
      <c r="D39" s="144"/>
      <c r="E39" s="144"/>
      <c r="F39" s="144"/>
      <c r="G39" s="145"/>
      <c r="H39" s="58" t="s">
        <v>61</v>
      </c>
      <c r="I39" s="148" t="s">
        <v>98</v>
      </c>
      <c r="J39" s="149"/>
      <c r="K39" s="149"/>
      <c r="L39" s="149"/>
      <c r="M39" s="149"/>
      <c r="N39" s="150"/>
    </row>
    <row r="40" spans="1:14" ht="15" customHeight="1" x14ac:dyDescent="0.25">
      <c r="A40" s="57" t="s">
        <v>32</v>
      </c>
      <c r="B40" s="43" t="s">
        <v>4</v>
      </c>
      <c r="C40" s="32">
        <v>80</v>
      </c>
      <c r="D40" s="33" t="e">
        <f>'График до конца года'!#REF!</f>
        <v>#REF!</v>
      </c>
      <c r="E40" s="34" t="e">
        <f>'График до конца года'!#REF!</f>
        <v>#REF!</v>
      </c>
      <c r="F40" s="68" t="e">
        <f t="shared" ref="F40" si="51">C40-D40</f>
        <v>#REF!</v>
      </c>
      <c r="G40" s="79" t="e">
        <f>(D40/C40)*100</f>
        <v>#REF!</v>
      </c>
      <c r="H40" s="57" t="s">
        <v>24</v>
      </c>
      <c r="I40" s="35" t="s">
        <v>4</v>
      </c>
      <c r="J40" s="36">
        <v>855</v>
      </c>
      <c r="K40" s="33" t="e">
        <f>'График до конца года'!#REF!</f>
        <v>#REF!</v>
      </c>
      <c r="L40" s="34" t="e">
        <f>'График до конца года'!#REF!</f>
        <v>#REF!</v>
      </c>
      <c r="M40" s="81" t="e">
        <f t="shared" ref="M40:M41" si="52">J40-K40</f>
        <v>#REF!</v>
      </c>
      <c r="N40" s="79" t="e">
        <f t="shared" ref="N40:N42" si="53">(K40/J40)*100</f>
        <v>#REF!</v>
      </c>
    </row>
    <row r="41" spans="1:14" ht="15" customHeight="1" x14ac:dyDescent="0.25">
      <c r="A41" s="61" t="s">
        <v>33</v>
      </c>
      <c r="B41" s="143" t="s">
        <v>84</v>
      </c>
      <c r="C41" s="144"/>
      <c r="D41" s="144"/>
      <c r="E41" s="144"/>
      <c r="F41" s="144"/>
      <c r="G41" s="145"/>
      <c r="H41" s="57" t="s">
        <v>143</v>
      </c>
      <c r="I41" s="35" t="s">
        <v>45</v>
      </c>
      <c r="J41" s="32">
        <v>37</v>
      </c>
      <c r="K41" s="33" t="e">
        <f>'График до конца года'!#REF!</f>
        <v>#REF!</v>
      </c>
      <c r="L41" s="34" t="e">
        <f>'График до конца года'!#REF!</f>
        <v>#REF!</v>
      </c>
      <c r="M41" s="81" t="e">
        <f t="shared" si="52"/>
        <v>#REF!</v>
      </c>
      <c r="N41" s="79" t="e">
        <f t="shared" si="53"/>
        <v>#REF!</v>
      </c>
    </row>
    <row r="42" spans="1:14" ht="15" customHeight="1" x14ac:dyDescent="0.25">
      <c r="A42" s="57" t="s">
        <v>34</v>
      </c>
      <c r="B42" s="43" t="s">
        <v>4</v>
      </c>
      <c r="C42" s="32">
        <v>19.5</v>
      </c>
      <c r="D42" s="33" t="e">
        <f>'График до конца года'!#REF!</f>
        <v>#REF!</v>
      </c>
      <c r="E42" s="34" t="e">
        <f>'График до конца года'!#REF!</f>
        <v>#REF!</v>
      </c>
      <c r="F42" s="68" t="e">
        <f t="shared" ref="F42:F43" si="54">C42-D42</f>
        <v>#REF!</v>
      </c>
      <c r="G42" s="79" t="e">
        <f t="shared" ref="G42:G44" si="55">(D42/C42)*100</f>
        <v>#REF!</v>
      </c>
      <c r="H42" s="72"/>
      <c r="I42" s="37" t="s">
        <v>11</v>
      </c>
      <c r="J42" s="27">
        <f>J40+J41</f>
        <v>892</v>
      </c>
      <c r="K42" s="27" t="e">
        <f t="shared" ref="K42:M42" si="56">K40+K41</f>
        <v>#REF!</v>
      </c>
      <c r="L42" s="27" t="e">
        <f t="shared" si="56"/>
        <v>#REF!</v>
      </c>
      <c r="M42" s="27" t="e">
        <f t="shared" si="56"/>
        <v>#REF!</v>
      </c>
      <c r="N42" s="79" t="e">
        <f t="shared" si="53"/>
        <v>#REF!</v>
      </c>
    </row>
    <row r="43" spans="1:14" ht="15" customHeight="1" x14ac:dyDescent="0.25">
      <c r="A43" s="57" t="s">
        <v>35</v>
      </c>
      <c r="B43" s="43" t="s">
        <v>7</v>
      </c>
      <c r="C43" s="32">
        <v>45</v>
      </c>
      <c r="D43" s="33" t="e">
        <f>'График до конца года'!#REF!</f>
        <v>#REF!</v>
      </c>
      <c r="E43" s="34" t="e">
        <f>'График до конца года'!#REF!</f>
        <v>#REF!</v>
      </c>
      <c r="F43" s="68" t="e">
        <f t="shared" si="54"/>
        <v>#REF!</v>
      </c>
      <c r="G43" s="79" t="e">
        <f t="shared" si="55"/>
        <v>#REF!</v>
      </c>
      <c r="H43" s="58" t="s">
        <v>62</v>
      </c>
      <c r="I43" s="148" t="s">
        <v>99</v>
      </c>
      <c r="J43" s="149"/>
      <c r="K43" s="149"/>
      <c r="L43" s="149"/>
      <c r="M43" s="149"/>
      <c r="N43" s="150"/>
    </row>
    <row r="44" spans="1:14" ht="15" customHeight="1" x14ac:dyDescent="0.25">
      <c r="A44" s="57"/>
      <c r="B44" s="44" t="s">
        <v>11</v>
      </c>
      <c r="C44" s="46">
        <f>C42+C43</f>
        <v>64.5</v>
      </c>
      <c r="D44" s="39" t="e">
        <f>D42+D43</f>
        <v>#REF!</v>
      </c>
      <c r="E44" s="39" t="e">
        <f t="shared" ref="E44" si="57">E42+E43</f>
        <v>#REF!</v>
      </c>
      <c r="F44" s="39" t="e">
        <f t="shared" ref="F44" si="58">F42+F43</f>
        <v>#REF!</v>
      </c>
      <c r="G44" s="79" t="e">
        <f t="shared" si="55"/>
        <v>#REF!</v>
      </c>
      <c r="H44" s="57" t="s">
        <v>63</v>
      </c>
      <c r="I44" s="35" t="s">
        <v>4</v>
      </c>
      <c r="J44" s="32">
        <v>275</v>
      </c>
      <c r="K44" s="33" t="e">
        <f>'График до конца года'!#REF!</f>
        <v>#REF!</v>
      </c>
      <c r="L44" s="34" t="e">
        <f>'График до конца года'!#REF!</f>
        <v>#REF!</v>
      </c>
      <c r="M44" s="81" t="e">
        <f t="shared" ref="M44" si="59">J44-K44</f>
        <v>#REF!</v>
      </c>
      <c r="N44" s="79" t="e">
        <f t="shared" ref="N44" si="60">(K44/J44)*100</f>
        <v>#REF!</v>
      </c>
    </row>
    <row r="45" spans="1:14" ht="15" customHeight="1" x14ac:dyDescent="0.25">
      <c r="A45" s="62">
        <v>10</v>
      </c>
      <c r="B45" s="157" t="s">
        <v>85</v>
      </c>
      <c r="C45" s="158"/>
      <c r="D45" s="158"/>
      <c r="E45" s="158"/>
      <c r="F45" s="158"/>
      <c r="G45" s="159"/>
      <c r="H45" s="70" t="s">
        <v>64</v>
      </c>
      <c r="I45" s="148" t="s">
        <v>100</v>
      </c>
      <c r="J45" s="149"/>
      <c r="K45" s="149"/>
      <c r="L45" s="149"/>
      <c r="M45" s="149"/>
      <c r="N45" s="150"/>
    </row>
    <row r="46" spans="1:14" ht="15" customHeight="1" x14ac:dyDescent="0.25">
      <c r="A46" s="63" t="s">
        <v>48</v>
      </c>
      <c r="B46" s="31" t="s">
        <v>7</v>
      </c>
      <c r="C46" s="32">
        <v>11425</v>
      </c>
      <c r="D46" s="33" t="e">
        <f>'График до конца года'!#REF!</f>
        <v>#REF!</v>
      </c>
      <c r="E46" s="34" t="e">
        <f>'График до конца года'!#REF!</f>
        <v>#REF!</v>
      </c>
      <c r="F46" s="68" t="e">
        <f t="shared" ref="F46" si="61">C46-D46</f>
        <v>#REF!</v>
      </c>
      <c r="G46" s="79" t="e">
        <f>(D46/C46)*100</f>
        <v>#REF!</v>
      </c>
      <c r="H46" s="57" t="s">
        <v>112</v>
      </c>
      <c r="I46" s="35" t="s">
        <v>4</v>
      </c>
      <c r="J46" s="36">
        <v>205</v>
      </c>
      <c r="K46" s="33" t="e">
        <f>'График до конца года'!#REF!</f>
        <v>#REF!</v>
      </c>
      <c r="L46" s="34" t="e">
        <f>'График до конца года'!#REF!</f>
        <v>#REF!</v>
      </c>
      <c r="M46" s="81" t="e">
        <f t="shared" ref="M46:M47" si="62">J46-K46</f>
        <v>#REF!</v>
      </c>
      <c r="N46" s="79" t="e">
        <f t="shared" ref="N46:N48" si="63">(K46/J46)*100</f>
        <v>#REF!</v>
      </c>
    </row>
    <row r="47" spans="1:14" ht="15" customHeight="1" x14ac:dyDescent="0.25">
      <c r="A47" s="61" t="s">
        <v>49</v>
      </c>
      <c r="B47" s="143" t="s">
        <v>86</v>
      </c>
      <c r="C47" s="144"/>
      <c r="D47" s="144"/>
      <c r="E47" s="144"/>
      <c r="F47" s="144"/>
      <c r="G47" s="145"/>
      <c r="H47" s="57" t="s">
        <v>144</v>
      </c>
      <c r="I47" s="35" t="s">
        <v>7</v>
      </c>
      <c r="J47" s="32">
        <v>465</v>
      </c>
      <c r="K47" s="33" t="e">
        <f>'График до конца года'!#REF!</f>
        <v>#REF!</v>
      </c>
      <c r="L47" s="34" t="e">
        <f>'График до конца года'!#REF!</f>
        <v>#REF!</v>
      </c>
      <c r="M47" s="81" t="e">
        <f t="shared" si="62"/>
        <v>#REF!</v>
      </c>
      <c r="N47" s="79" t="e">
        <f t="shared" si="63"/>
        <v>#REF!</v>
      </c>
    </row>
    <row r="48" spans="1:14" ht="15" customHeight="1" x14ac:dyDescent="0.25">
      <c r="A48" s="57" t="s">
        <v>50</v>
      </c>
      <c r="B48" s="43" t="s">
        <v>4</v>
      </c>
      <c r="C48" s="32">
        <v>80</v>
      </c>
      <c r="D48" s="33" t="e">
        <f>'График до конца года'!#REF!</f>
        <v>#REF!</v>
      </c>
      <c r="E48" s="34" t="e">
        <f>'График до конца года'!#REF!</f>
        <v>#REF!</v>
      </c>
      <c r="F48" s="68" t="e">
        <f t="shared" ref="F48:F49" si="64">C48-D48</f>
        <v>#REF!</v>
      </c>
      <c r="G48" s="79" t="e">
        <f t="shared" ref="G48:G50" si="65">(D48/C48)*100</f>
        <v>#REF!</v>
      </c>
      <c r="H48" s="57"/>
      <c r="I48" s="37" t="s">
        <v>11</v>
      </c>
      <c r="J48" s="27">
        <f>J46+J47</f>
        <v>670</v>
      </c>
      <c r="K48" s="27" t="e">
        <f t="shared" ref="K48:M48" si="66">K46+K47</f>
        <v>#REF!</v>
      </c>
      <c r="L48" s="27" t="e">
        <f t="shared" si="66"/>
        <v>#REF!</v>
      </c>
      <c r="M48" s="27" t="e">
        <f t="shared" si="66"/>
        <v>#REF!</v>
      </c>
      <c r="N48" s="79" t="e">
        <f t="shared" si="63"/>
        <v>#REF!</v>
      </c>
    </row>
    <row r="49" spans="1:14" ht="15" customHeight="1" x14ac:dyDescent="0.25">
      <c r="A49" s="57" t="s">
        <v>51</v>
      </c>
      <c r="B49" s="43" t="s">
        <v>7</v>
      </c>
      <c r="C49" s="32">
        <v>20</v>
      </c>
      <c r="D49" s="33" t="e">
        <f>'График до конца года'!#REF!</f>
        <v>#REF!</v>
      </c>
      <c r="E49" s="34" t="e">
        <f>'График до конца года'!#REF!</f>
        <v>#REF!</v>
      </c>
      <c r="F49" s="68" t="e">
        <f t="shared" si="64"/>
        <v>#REF!</v>
      </c>
      <c r="G49" s="79" t="e">
        <f t="shared" si="65"/>
        <v>#REF!</v>
      </c>
      <c r="H49" s="70" t="s">
        <v>65</v>
      </c>
      <c r="I49" s="148" t="s">
        <v>164</v>
      </c>
      <c r="J49" s="149"/>
      <c r="K49" s="149"/>
      <c r="L49" s="149"/>
      <c r="M49" s="149"/>
      <c r="N49" s="150"/>
    </row>
    <row r="50" spans="1:14" ht="15" customHeight="1" x14ac:dyDescent="0.25">
      <c r="A50" s="57"/>
      <c r="B50" s="44" t="s">
        <v>11</v>
      </c>
      <c r="C50" s="46">
        <f>C48+C49</f>
        <v>100</v>
      </c>
      <c r="D50" s="39" t="e">
        <f>D48+D49</f>
        <v>#REF!</v>
      </c>
      <c r="E50" s="39" t="e">
        <f t="shared" ref="E50" si="67">E48+E49</f>
        <v>#REF!</v>
      </c>
      <c r="F50" s="39" t="e">
        <f t="shared" ref="F50" si="68">F48+F49</f>
        <v>#REF!</v>
      </c>
      <c r="G50" s="79" t="e">
        <f t="shared" si="65"/>
        <v>#REF!</v>
      </c>
      <c r="H50" s="57" t="s">
        <v>66</v>
      </c>
      <c r="I50" s="35" t="s">
        <v>4</v>
      </c>
      <c r="J50" s="36">
        <v>1315</v>
      </c>
      <c r="K50" s="33" t="e">
        <f>'График до конца года'!#REF!</f>
        <v>#REF!</v>
      </c>
      <c r="L50" s="34" t="e">
        <f>'График до конца года'!#REF!</f>
        <v>#REF!</v>
      </c>
      <c r="M50" s="81" t="e">
        <f t="shared" ref="M50:M51" si="69">J50-K50</f>
        <v>#REF!</v>
      </c>
      <c r="N50" s="79" t="e">
        <f t="shared" ref="N50:N52" si="70">(K50/J50)*100</f>
        <v>#REF!</v>
      </c>
    </row>
    <row r="51" spans="1:14" ht="15" customHeight="1" x14ac:dyDescent="0.25">
      <c r="A51" s="58" t="s">
        <v>36</v>
      </c>
      <c r="B51" s="148" t="s">
        <v>87</v>
      </c>
      <c r="C51" s="149"/>
      <c r="D51" s="149"/>
      <c r="E51" s="149"/>
      <c r="F51" s="149"/>
      <c r="G51" s="150"/>
      <c r="H51" s="57" t="s">
        <v>67</v>
      </c>
      <c r="I51" s="35" t="s">
        <v>7</v>
      </c>
      <c r="J51" s="32">
        <v>2471</v>
      </c>
      <c r="K51" s="33" t="e">
        <f>'График до конца года'!#REF!</f>
        <v>#REF!</v>
      </c>
      <c r="L51" s="34" t="e">
        <f>'График до конца года'!#REF!</f>
        <v>#REF!</v>
      </c>
      <c r="M51" s="81" t="e">
        <f t="shared" si="69"/>
        <v>#REF!</v>
      </c>
      <c r="N51" s="79" t="e">
        <f t="shared" si="70"/>
        <v>#REF!</v>
      </c>
    </row>
    <row r="52" spans="1:14" ht="15" customHeight="1" x14ac:dyDescent="0.25">
      <c r="A52" s="57" t="s">
        <v>37</v>
      </c>
      <c r="B52" s="35" t="s">
        <v>4</v>
      </c>
      <c r="C52" s="32">
        <v>428</v>
      </c>
      <c r="D52" s="33" t="e">
        <f>'График до конца года'!#REF!</f>
        <v>#REF!</v>
      </c>
      <c r="E52" s="34" t="e">
        <f>'График до конца года'!#REF!</f>
        <v>#REF!</v>
      </c>
      <c r="F52" s="68" t="e">
        <f t="shared" ref="F52:F53" si="71">C52-D52</f>
        <v>#REF!</v>
      </c>
      <c r="G52" s="79" t="e">
        <f t="shared" ref="G52:G54" si="72">(D52/C52)*100</f>
        <v>#REF!</v>
      </c>
      <c r="H52" s="57"/>
      <c r="I52" s="37" t="s">
        <v>11</v>
      </c>
      <c r="J52" s="27">
        <f>J50+J51</f>
        <v>3786</v>
      </c>
      <c r="K52" s="27" t="e">
        <f t="shared" ref="K52:M52" si="73">K50+K51</f>
        <v>#REF!</v>
      </c>
      <c r="L52" s="27" t="e">
        <f t="shared" si="73"/>
        <v>#REF!</v>
      </c>
      <c r="M52" s="27" t="e">
        <f t="shared" si="73"/>
        <v>#REF!</v>
      </c>
      <c r="N52" s="79" t="e">
        <f t="shared" si="70"/>
        <v>#REF!</v>
      </c>
    </row>
    <row r="53" spans="1:14" ht="15" customHeight="1" x14ac:dyDescent="0.25">
      <c r="A53" s="57" t="s">
        <v>38</v>
      </c>
      <c r="B53" s="35" t="s">
        <v>7</v>
      </c>
      <c r="C53" s="32">
        <v>485</v>
      </c>
      <c r="D53" s="33" t="e">
        <f>'График до конца года'!#REF!</f>
        <v>#REF!</v>
      </c>
      <c r="E53" s="34" t="e">
        <f>'График до конца года'!#REF!</f>
        <v>#REF!</v>
      </c>
      <c r="F53" s="68" t="e">
        <f t="shared" si="71"/>
        <v>#REF!</v>
      </c>
      <c r="G53" s="79" t="e">
        <f t="shared" si="72"/>
        <v>#REF!</v>
      </c>
      <c r="H53" s="58" t="s">
        <v>68</v>
      </c>
      <c r="I53" s="148" t="s">
        <v>163</v>
      </c>
      <c r="J53" s="149"/>
      <c r="K53" s="149"/>
      <c r="L53" s="149"/>
      <c r="M53" s="149"/>
      <c r="N53" s="150"/>
    </row>
    <row r="54" spans="1:14" ht="15" customHeight="1" x14ac:dyDescent="0.25">
      <c r="A54" s="55"/>
      <c r="B54" s="47" t="s">
        <v>11</v>
      </c>
      <c r="C54" s="48">
        <f>C52+C53</f>
        <v>913</v>
      </c>
      <c r="D54" s="39" t="e">
        <f>D52+D53</f>
        <v>#REF!</v>
      </c>
      <c r="E54" s="39" t="e">
        <f t="shared" ref="E54" si="74">E52+E53</f>
        <v>#REF!</v>
      </c>
      <c r="F54" s="39" t="e">
        <f t="shared" ref="F54" si="75">F52+F53</f>
        <v>#REF!</v>
      </c>
      <c r="G54" s="79" t="e">
        <f t="shared" si="72"/>
        <v>#REF!</v>
      </c>
      <c r="H54" s="57" t="s">
        <v>113</v>
      </c>
      <c r="I54" s="35" t="s">
        <v>4</v>
      </c>
      <c r="J54" s="49">
        <v>375</v>
      </c>
      <c r="K54" s="33" t="e">
        <f>'График до конца года'!#REF!</f>
        <v>#REF!</v>
      </c>
      <c r="L54" s="34" t="e">
        <f>'График до конца года'!#REF!</f>
        <v>#REF!</v>
      </c>
      <c r="M54" s="81" t="e">
        <f t="shared" ref="M54:M55" si="76">J54-K54</f>
        <v>#REF!</v>
      </c>
      <c r="N54" s="79" t="e">
        <f t="shared" ref="N54:N56" si="77">(K54/J54)*100</f>
        <v>#REF!</v>
      </c>
    </row>
    <row r="55" spans="1:14" ht="15" customHeight="1" x14ac:dyDescent="0.25">
      <c r="A55" s="58" t="s">
        <v>39</v>
      </c>
      <c r="B55" s="143" t="s">
        <v>88</v>
      </c>
      <c r="C55" s="144"/>
      <c r="D55" s="144"/>
      <c r="E55" s="144"/>
      <c r="F55" s="144"/>
      <c r="G55" s="145"/>
      <c r="H55" s="57" t="s">
        <v>114</v>
      </c>
      <c r="I55" s="35" t="s">
        <v>7</v>
      </c>
      <c r="J55" s="49">
        <v>936</v>
      </c>
      <c r="K55" s="33" t="e">
        <f>'График до конца года'!#REF!</f>
        <v>#REF!</v>
      </c>
      <c r="L55" s="34" t="e">
        <f>'График до конца года'!#REF!</f>
        <v>#REF!</v>
      </c>
      <c r="M55" s="81" t="e">
        <f t="shared" si="76"/>
        <v>#REF!</v>
      </c>
      <c r="N55" s="79" t="e">
        <f t="shared" si="77"/>
        <v>#REF!</v>
      </c>
    </row>
    <row r="56" spans="1:14" ht="15" customHeight="1" x14ac:dyDescent="0.25">
      <c r="A56" s="57" t="s">
        <v>40</v>
      </c>
      <c r="B56" s="31" t="s">
        <v>4</v>
      </c>
      <c r="C56" s="49">
        <v>148</v>
      </c>
      <c r="D56" s="33" t="e">
        <f>'График до конца года'!#REF!</f>
        <v>#REF!</v>
      </c>
      <c r="E56" s="34" t="e">
        <f>'График до конца года'!#REF!</f>
        <v>#REF!</v>
      </c>
      <c r="F56" s="68" t="e">
        <f t="shared" ref="F56:F57" si="78">C56-D56</f>
        <v>#REF!</v>
      </c>
      <c r="G56" s="79" t="e">
        <f t="shared" ref="G56:G58" si="79">(D56/C56)*100</f>
        <v>#REF!</v>
      </c>
      <c r="H56" s="64"/>
      <c r="I56" s="37" t="s">
        <v>11</v>
      </c>
      <c r="J56" s="27">
        <f>J54+J55</f>
        <v>1311</v>
      </c>
      <c r="K56" s="27" t="e">
        <f t="shared" ref="K56:M56" si="80">K54+K55</f>
        <v>#REF!</v>
      </c>
      <c r="L56" s="27" t="e">
        <f t="shared" si="80"/>
        <v>#REF!</v>
      </c>
      <c r="M56" s="27" t="e">
        <f t="shared" si="80"/>
        <v>#REF!</v>
      </c>
      <c r="N56" s="79" t="e">
        <f t="shared" si="77"/>
        <v>#REF!</v>
      </c>
    </row>
    <row r="57" spans="1:14" ht="15" customHeight="1" x14ac:dyDescent="0.25">
      <c r="A57" s="57" t="s">
        <v>41</v>
      </c>
      <c r="B57" s="31" t="s">
        <v>7</v>
      </c>
      <c r="C57" s="49">
        <v>38</v>
      </c>
      <c r="D57" s="33" t="e">
        <f>'График до конца года'!#REF!</f>
        <v>#REF!</v>
      </c>
      <c r="E57" s="34" t="e">
        <f>'График до конца года'!#REF!</f>
        <v>#REF!</v>
      </c>
      <c r="F57" s="68" t="e">
        <f t="shared" si="78"/>
        <v>#REF!</v>
      </c>
      <c r="G57" s="79" t="e">
        <f t="shared" si="79"/>
        <v>#REF!</v>
      </c>
      <c r="H57" s="60">
        <v>29</v>
      </c>
      <c r="I57" s="148" t="s">
        <v>102</v>
      </c>
      <c r="J57" s="149"/>
      <c r="K57" s="149"/>
      <c r="L57" s="149"/>
      <c r="M57" s="149"/>
      <c r="N57" s="150"/>
    </row>
    <row r="58" spans="1:14" ht="15" customHeight="1" x14ac:dyDescent="0.25">
      <c r="A58" s="64"/>
      <c r="B58" s="37" t="s">
        <v>11</v>
      </c>
      <c r="C58" s="38">
        <f>C56+C57</f>
        <v>186</v>
      </c>
      <c r="D58" s="39" t="e">
        <f>D56+D57</f>
        <v>#REF!</v>
      </c>
      <c r="E58" s="39" t="e">
        <f t="shared" ref="E58" si="81">E56+E57</f>
        <v>#REF!</v>
      </c>
      <c r="F58" s="39" t="e">
        <f t="shared" ref="F58" si="82">F56+F57</f>
        <v>#REF!</v>
      </c>
      <c r="G58" s="79" t="e">
        <f t="shared" si="79"/>
        <v>#REF!</v>
      </c>
      <c r="H58" s="57" t="s">
        <v>115</v>
      </c>
      <c r="I58" s="35" t="s">
        <v>4</v>
      </c>
      <c r="J58" s="32">
        <v>3836</v>
      </c>
      <c r="K58" s="33">
        <f>'График до конца года'!E6</f>
        <v>2892</v>
      </c>
      <c r="L58" s="34" t="e">
        <f>'График до конца года'!CI6</f>
        <v>#REF!</v>
      </c>
      <c r="M58" s="81">
        <f t="shared" ref="M58" si="83">J58-K58</f>
        <v>944</v>
      </c>
      <c r="N58" s="79">
        <f t="shared" ref="N58" si="84">(K58/J58)*100</f>
        <v>75.391032325338898</v>
      </c>
    </row>
    <row r="59" spans="1:14" ht="15" customHeight="1" x14ac:dyDescent="0.25">
      <c r="A59" s="58" t="s">
        <v>42</v>
      </c>
      <c r="B59" s="143" t="s">
        <v>89</v>
      </c>
      <c r="C59" s="144"/>
      <c r="D59" s="144"/>
      <c r="E59" s="144"/>
      <c r="F59" s="144"/>
      <c r="G59" s="145"/>
      <c r="H59" s="70" t="s">
        <v>147</v>
      </c>
      <c r="I59" s="148" t="s">
        <v>101</v>
      </c>
      <c r="J59" s="149"/>
      <c r="K59" s="149"/>
      <c r="L59" s="149"/>
      <c r="M59" s="149"/>
      <c r="N59" s="150"/>
    </row>
    <row r="60" spans="1:14" ht="15" customHeight="1" x14ac:dyDescent="0.25">
      <c r="A60" s="57" t="s">
        <v>43</v>
      </c>
      <c r="B60" s="40" t="s">
        <v>4</v>
      </c>
      <c r="C60" s="49">
        <f>5821+2350</f>
        <v>8171</v>
      </c>
      <c r="D60" s="33" t="e">
        <f>'График до конца года'!#REF!</f>
        <v>#REF!</v>
      </c>
      <c r="E60" s="34" t="e">
        <f>'График до конца года'!#REF!</f>
        <v>#REF!</v>
      </c>
      <c r="F60" s="68" t="e">
        <f t="shared" ref="F60" si="85">C60-D60</f>
        <v>#REF!</v>
      </c>
      <c r="G60" s="79" t="e">
        <f t="shared" ref="G60:G63" si="86">(D60/C60)*100</f>
        <v>#REF!</v>
      </c>
      <c r="H60" s="57" t="s">
        <v>70</v>
      </c>
      <c r="I60" s="35" t="s">
        <v>4</v>
      </c>
      <c r="J60" s="36">
        <v>91674</v>
      </c>
      <c r="K60" s="33">
        <f>'График до конца года'!E9</f>
        <v>63258</v>
      </c>
      <c r="L60" s="34" t="e">
        <f>'График до конца года'!CI9</f>
        <v>#REF!</v>
      </c>
      <c r="M60" s="81">
        <f t="shared" ref="M60:M68" si="87">J60-K60</f>
        <v>28416</v>
      </c>
      <c r="N60" s="79">
        <f t="shared" ref="N60:N69" si="88">(K60/J60)*100</f>
        <v>69.003207016165973</v>
      </c>
    </row>
    <row r="61" spans="1:14" ht="15" customHeight="1" x14ac:dyDescent="0.25">
      <c r="A61" s="57" t="s">
        <v>105</v>
      </c>
      <c r="B61" s="40" t="s">
        <v>7</v>
      </c>
      <c r="C61" s="49">
        <v>2555</v>
      </c>
      <c r="D61" s="33" t="e">
        <f>'График до конца года'!#REF!</f>
        <v>#REF!</v>
      </c>
      <c r="E61" s="34" t="e">
        <f>'График до конца года'!#REF!</f>
        <v>#REF!</v>
      </c>
      <c r="F61" s="68" t="e">
        <f t="shared" ref="F61:F62" si="89">C61-D61</f>
        <v>#REF!</v>
      </c>
      <c r="G61" s="79" t="e">
        <f t="shared" si="86"/>
        <v>#REF!</v>
      </c>
      <c r="H61" s="57" t="s">
        <v>148</v>
      </c>
      <c r="I61" s="40" t="s">
        <v>7</v>
      </c>
      <c r="J61" s="32">
        <v>18204</v>
      </c>
      <c r="K61" s="33">
        <f>'График до конца года'!E11</f>
        <v>18504</v>
      </c>
      <c r="L61" s="34" t="e">
        <f>'График до конца года'!CI11</f>
        <v>#REF!</v>
      </c>
      <c r="M61" s="81">
        <f t="shared" si="87"/>
        <v>-300</v>
      </c>
      <c r="N61" s="79">
        <f t="shared" si="88"/>
        <v>101.64798945286751</v>
      </c>
    </row>
    <row r="62" spans="1:14" ht="15" customHeight="1" x14ac:dyDescent="0.25">
      <c r="A62" s="57" t="s">
        <v>120</v>
      </c>
      <c r="B62" s="40" t="s">
        <v>121</v>
      </c>
      <c r="C62" s="49">
        <v>605</v>
      </c>
      <c r="D62" s="33" t="e">
        <f>'График до конца года'!#REF!</f>
        <v>#REF!</v>
      </c>
      <c r="E62" s="34" t="e">
        <f>'График до конца года'!#REF!</f>
        <v>#REF!</v>
      </c>
      <c r="F62" s="68" t="e">
        <f t="shared" si="89"/>
        <v>#REF!</v>
      </c>
      <c r="G62" s="79" t="e">
        <f t="shared" si="86"/>
        <v>#REF!</v>
      </c>
      <c r="H62" s="57" t="s">
        <v>149</v>
      </c>
      <c r="I62" s="40" t="s">
        <v>125</v>
      </c>
      <c r="J62" s="32">
        <v>4055</v>
      </c>
      <c r="K62" s="33">
        <f>'График до конца года'!E13</f>
        <v>0</v>
      </c>
      <c r="L62" s="34" t="e">
        <f>'График до конца года'!CI13</f>
        <v>#REF!</v>
      </c>
      <c r="M62" s="81">
        <f t="shared" si="87"/>
        <v>4055</v>
      </c>
      <c r="N62" s="79">
        <f t="shared" si="88"/>
        <v>0</v>
      </c>
    </row>
    <row r="63" spans="1:14" ht="15" customHeight="1" x14ac:dyDescent="0.25">
      <c r="A63" s="64"/>
      <c r="B63" s="37" t="s">
        <v>11</v>
      </c>
      <c r="C63" s="38">
        <f>C60+C61+C62</f>
        <v>11331</v>
      </c>
      <c r="D63" s="39" t="e">
        <f>D60+D61+D62</f>
        <v>#REF!</v>
      </c>
      <c r="E63" s="39" t="e">
        <f>E60+E61+E62</f>
        <v>#REF!</v>
      </c>
      <c r="F63" s="39" t="e">
        <f>F60+F61+F62</f>
        <v>#REF!</v>
      </c>
      <c r="G63" s="79" t="e">
        <f t="shared" si="86"/>
        <v>#REF!</v>
      </c>
      <c r="H63" s="57" t="s">
        <v>150</v>
      </c>
      <c r="I63" s="40" t="s">
        <v>126</v>
      </c>
      <c r="J63" s="32">
        <v>658</v>
      </c>
      <c r="K63" s="33">
        <f>'График до конца года'!E15</f>
        <v>658</v>
      </c>
      <c r="L63" s="34" t="e">
        <f>'График до конца года'!CI15</f>
        <v>#REF!</v>
      </c>
      <c r="M63" s="81">
        <f t="shared" si="87"/>
        <v>0</v>
      </c>
      <c r="N63" s="79">
        <f t="shared" si="88"/>
        <v>100</v>
      </c>
    </row>
    <row r="64" spans="1:14" ht="15" customHeight="1" x14ac:dyDescent="0.25">
      <c r="A64" s="60">
        <v>15</v>
      </c>
      <c r="B64" s="148" t="s">
        <v>90</v>
      </c>
      <c r="C64" s="149"/>
      <c r="D64" s="149"/>
      <c r="E64" s="149"/>
      <c r="F64" s="149"/>
      <c r="G64" s="150"/>
      <c r="H64" s="57" t="s">
        <v>151</v>
      </c>
      <c r="I64" s="40" t="s">
        <v>127</v>
      </c>
      <c r="J64" s="32">
        <v>892</v>
      </c>
      <c r="K64" s="33">
        <f>'График до конца года'!E17</f>
        <v>526</v>
      </c>
      <c r="L64" s="34" t="e">
        <f>'График до конца года'!CI17</f>
        <v>#REF!</v>
      </c>
      <c r="M64" s="81">
        <f t="shared" si="87"/>
        <v>366</v>
      </c>
      <c r="N64" s="79">
        <f t="shared" si="88"/>
        <v>58.968609865470853</v>
      </c>
    </row>
    <row r="65" spans="1:14" ht="15" customHeight="1" x14ac:dyDescent="0.25">
      <c r="A65" s="57" t="s">
        <v>44</v>
      </c>
      <c r="B65" s="35" t="s">
        <v>74</v>
      </c>
      <c r="C65" s="36">
        <v>4160</v>
      </c>
      <c r="D65" s="33" t="e">
        <f>'График до конца года'!#REF!</f>
        <v>#REF!</v>
      </c>
      <c r="E65" s="34" t="e">
        <f>'График до конца года'!#REF!</f>
        <v>#REF!</v>
      </c>
      <c r="F65" s="68" t="e">
        <f t="shared" ref="F65" si="90">C65-D65</f>
        <v>#REF!</v>
      </c>
      <c r="G65" s="79" t="e">
        <f>(D65/C65)*100</f>
        <v>#REF!</v>
      </c>
      <c r="H65" s="57" t="s">
        <v>152</v>
      </c>
      <c r="I65" s="40" t="s">
        <v>128</v>
      </c>
      <c r="J65" s="32">
        <v>237</v>
      </c>
      <c r="K65" s="33">
        <f>'График до конца года'!E19</f>
        <v>237</v>
      </c>
      <c r="L65" s="34" t="e">
        <f>'График до конца года'!CI19</f>
        <v>#REF!</v>
      </c>
      <c r="M65" s="81">
        <f t="shared" si="87"/>
        <v>0</v>
      </c>
      <c r="N65" s="79">
        <f t="shared" si="88"/>
        <v>100</v>
      </c>
    </row>
    <row r="66" spans="1:14" ht="15" customHeight="1" x14ac:dyDescent="0.25">
      <c r="A66" s="61" t="s">
        <v>106</v>
      </c>
      <c r="B66" s="143" t="s">
        <v>91</v>
      </c>
      <c r="C66" s="144"/>
      <c r="D66" s="144"/>
      <c r="E66" s="144"/>
      <c r="F66" s="144"/>
      <c r="G66" s="145"/>
      <c r="H66" s="57" t="s">
        <v>153</v>
      </c>
      <c r="I66" s="40" t="s">
        <v>123</v>
      </c>
      <c r="J66" s="32">
        <v>82</v>
      </c>
      <c r="K66" s="33">
        <f>'График до конца года'!E21</f>
        <v>65</v>
      </c>
      <c r="L66" s="34" t="e">
        <f>'График до конца года'!CI21</f>
        <v>#REF!</v>
      </c>
      <c r="M66" s="81">
        <f t="shared" si="87"/>
        <v>17</v>
      </c>
      <c r="N66" s="79">
        <f t="shared" si="88"/>
        <v>79.268292682926827</v>
      </c>
    </row>
    <row r="67" spans="1:14" ht="15" customHeight="1" thickBot="1" x14ac:dyDescent="0.3">
      <c r="A67" s="65" t="s">
        <v>46</v>
      </c>
      <c r="B67" s="29" t="s">
        <v>4</v>
      </c>
      <c r="C67" s="66">
        <v>2980.5</v>
      </c>
      <c r="D67" s="67" t="e">
        <f>'График до конца года'!#REF!</f>
        <v>#REF!</v>
      </c>
      <c r="E67" s="106" t="e">
        <f>'График до конца года'!#REF!</f>
        <v>#REF!</v>
      </c>
      <c r="F67" s="69" t="e">
        <f t="shared" ref="F67" si="91">C67-D67</f>
        <v>#REF!</v>
      </c>
      <c r="G67" s="80" t="e">
        <f>(D67/C67)*100</f>
        <v>#REF!</v>
      </c>
      <c r="H67" s="57" t="s">
        <v>154</v>
      </c>
      <c r="I67" s="40" t="s">
        <v>129</v>
      </c>
      <c r="J67" s="32">
        <v>159</v>
      </c>
      <c r="K67" s="33">
        <f>'График до конца года'!E23</f>
        <v>159</v>
      </c>
      <c r="L67" s="34" t="e">
        <f>'График до конца года'!CI23</f>
        <v>#REF!</v>
      </c>
      <c r="M67" s="81">
        <f t="shared" si="87"/>
        <v>0</v>
      </c>
      <c r="N67" s="79">
        <f t="shared" si="88"/>
        <v>100</v>
      </c>
    </row>
    <row r="68" spans="1:14" ht="15" customHeight="1" x14ac:dyDescent="0.25">
      <c r="H68" s="57" t="s">
        <v>155</v>
      </c>
      <c r="I68" s="35" t="s">
        <v>9</v>
      </c>
      <c r="J68" s="36">
        <v>2810</v>
      </c>
      <c r="K68" s="33">
        <f>'График до конца года'!E25</f>
        <v>789</v>
      </c>
      <c r="L68" s="34" t="e">
        <f>'График до конца года'!CI25</f>
        <v>#REF!</v>
      </c>
      <c r="M68" s="81">
        <f t="shared" si="87"/>
        <v>2021</v>
      </c>
      <c r="N68" s="79">
        <f t="shared" si="88"/>
        <v>28.078291814946621</v>
      </c>
    </row>
    <row r="69" spans="1:14" ht="15" customHeight="1" x14ac:dyDescent="0.25">
      <c r="H69" s="57"/>
      <c r="I69" s="37" t="s">
        <v>11</v>
      </c>
      <c r="J69" s="27">
        <f>J60+J61+J62+J63+J64+J65+J66+J67+J68</f>
        <v>118771</v>
      </c>
      <c r="K69" s="27">
        <f t="shared" ref="K69:M69" si="92">K60+K61+K62+K63+K64+K65+K66+K67+K68</f>
        <v>84196</v>
      </c>
      <c r="L69" s="27" t="e">
        <f t="shared" si="92"/>
        <v>#REF!</v>
      </c>
      <c r="M69" s="27">
        <f t="shared" si="92"/>
        <v>34575</v>
      </c>
      <c r="N69" s="79">
        <f t="shared" si="88"/>
        <v>70.889358513441834</v>
      </c>
    </row>
    <row r="70" spans="1:14" ht="15" customHeight="1" x14ac:dyDescent="0.25">
      <c r="H70" s="70" t="s">
        <v>71</v>
      </c>
      <c r="I70" s="148" t="s">
        <v>104</v>
      </c>
      <c r="J70" s="149"/>
      <c r="K70" s="149"/>
      <c r="L70" s="149"/>
      <c r="M70" s="149"/>
      <c r="N70" s="150"/>
    </row>
    <row r="71" spans="1:14" ht="15" customHeight="1" x14ac:dyDescent="0.25">
      <c r="H71" s="57" t="s">
        <v>72</v>
      </c>
      <c r="I71" s="35" t="s">
        <v>4</v>
      </c>
      <c r="J71" s="36">
        <v>280</v>
      </c>
      <c r="K71" s="33">
        <f>'График до конца года'!E28</f>
        <v>280</v>
      </c>
      <c r="L71" s="34">
        <f>'График до конца года'!CI27</f>
        <v>0</v>
      </c>
      <c r="M71" s="81">
        <f t="shared" ref="M71:M72" si="93">J71-K71</f>
        <v>0</v>
      </c>
      <c r="N71" s="79">
        <f t="shared" ref="N71:N73" si="94">(K71/J71)*100</f>
        <v>100</v>
      </c>
    </row>
    <row r="72" spans="1:14" ht="15" customHeight="1" x14ac:dyDescent="0.25">
      <c r="H72" s="57" t="s">
        <v>73</v>
      </c>
      <c r="I72" s="35" t="s">
        <v>103</v>
      </c>
      <c r="J72" s="32">
        <v>460</v>
      </c>
      <c r="K72" s="33">
        <f>'График до конца года'!E30</f>
        <v>460</v>
      </c>
      <c r="L72" s="34" t="e">
        <f>'График до конца года'!CI28</f>
        <v>#REF!</v>
      </c>
      <c r="M72" s="81">
        <f t="shared" si="93"/>
        <v>0</v>
      </c>
      <c r="N72" s="79">
        <f t="shared" si="94"/>
        <v>100</v>
      </c>
    </row>
    <row r="73" spans="1:14" ht="15" customHeight="1" thickBot="1" x14ac:dyDescent="0.3">
      <c r="H73" s="65"/>
      <c r="I73" s="50" t="s">
        <v>11</v>
      </c>
      <c r="J73" s="51">
        <f>J71+J72</f>
        <v>740</v>
      </c>
      <c r="K73" s="51">
        <f t="shared" ref="K73:M73" si="95">K71+K72</f>
        <v>740</v>
      </c>
      <c r="L73" s="51" t="e">
        <f t="shared" si="95"/>
        <v>#REF!</v>
      </c>
      <c r="M73" s="51">
        <f t="shared" si="95"/>
        <v>0</v>
      </c>
      <c r="N73" s="80">
        <f t="shared" si="94"/>
        <v>100</v>
      </c>
    </row>
    <row r="74" spans="1:14" ht="15" customHeight="1" x14ac:dyDescent="0.25">
      <c r="H74" s="24"/>
      <c r="I74" s="24"/>
      <c r="J74" s="24"/>
      <c r="K74" s="24"/>
      <c r="L74" s="24"/>
      <c r="M74" s="24"/>
    </row>
    <row r="75" spans="1:14" ht="15" customHeight="1" x14ac:dyDescent="0.25">
      <c r="H75" s="24"/>
      <c r="I75" s="24"/>
      <c r="J75" s="24"/>
      <c r="K75" s="24"/>
      <c r="L75" s="24"/>
      <c r="M75" s="24"/>
    </row>
    <row r="76" spans="1:14" ht="15" customHeight="1" x14ac:dyDescent="0.25">
      <c r="H76" s="24"/>
      <c r="I76" s="24"/>
      <c r="J76" s="24"/>
      <c r="K76" s="24"/>
      <c r="L76" s="24"/>
      <c r="M76" s="24"/>
    </row>
    <row r="77" spans="1:14" ht="15" customHeight="1" x14ac:dyDescent="0.25">
      <c r="H77" s="24"/>
      <c r="I77" s="24"/>
      <c r="J77" s="24"/>
      <c r="K77" s="24"/>
      <c r="L77" s="24"/>
      <c r="M77" s="24"/>
    </row>
    <row r="78" spans="1:14" ht="15" customHeight="1" x14ac:dyDescent="0.25">
      <c r="H78" s="24"/>
      <c r="I78" s="24"/>
      <c r="J78" s="24"/>
      <c r="K78" s="24"/>
      <c r="L78" s="24"/>
      <c r="M78" s="24"/>
    </row>
    <row r="79" spans="1:14" ht="15" customHeight="1" x14ac:dyDescent="0.25">
      <c r="H79" s="24"/>
      <c r="I79" s="24"/>
      <c r="J79" s="24"/>
      <c r="K79" s="24"/>
      <c r="L79" s="24"/>
      <c r="M79" s="24"/>
    </row>
    <row r="80" spans="1:14" ht="15" customHeight="1" x14ac:dyDescent="0.25">
      <c r="H80" s="24"/>
      <c r="I80" s="24"/>
      <c r="J80" s="24"/>
      <c r="K80" s="24"/>
      <c r="L80" s="24"/>
      <c r="M80" s="24"/>
    </row>
    <row r="81" spans="8:13" ht="15" customHeight="1" x14ac:dyDescent="0.25">
      <c r="H81" s="24"/>
      <c r="I81" s="24"/>
      <c r="J81" s="24"/>
      <c r="K81" s="24"/>
      <c r="L81" s="24"/>
      <c r="M81" s="24"/>
    </row>
    <row r="82" spans="8:13" ht="15" customHeight="1" x14ac:dyDescent="0.25">
      <c r="H82" s="24"/>
      <c r="I82" s="24"/>
      <c r="J82" s="24"/>
      <c r="K82" s="24"/>
      <c r="L82" s="24"/>
      <c r="M82" s="24"/>
    </row>
    <row r="83" spans="8:13" ht="15" customHeight="1" x14ac:dyDescent="0.25">
      <c r="H83" s="24"/>
      <c r="I83" s="24"/>
      <c r="J83" s="24"/>
      <c r="K83" s="24"/>
      <c r="L83" s="24"/>
      <c r="M83" s="24"/>
    </row>
    <row r="84" spans="8:13" ht="15" customHeight="1" x14ac:dyDescent="0.25">
      <c r="H84" s="24"/>
      <c r="I84" s="24"/>
      <c r="J84" s="24"/>
      <c r="K84" s="24"/>
      <c r="L84" s="24"/>
      <c r="M84" s="24"/>
    </row>
    <row r="85" spans="8:13" ht="15" customHeight="1" x14ac:dyDescent="0.25">
      <c r="H85" s="24"/>
      <c r="I85" s="24"/>
      <c r="J85" s="24"/>
      <c r="K85" s="24"/>
      <c r="L85" s="24"/>
      <c r="M85" s="24"/>
    </row>
    <row r="86" spans="8:13" ht="15" customHeight="1" x14ac:dyDescent="0.25">
      <c r="H86" s="24"/>
      <c r="I86" s="24"/>
      <c r="J86" s="24"/>
      <c r="K86" s="24"/>
      <c r="L86" s="24"/>
      <c r="M86" s="24"/>
    </row>
    <row r="87" spans="8:13" ht="15" customHeight="1" x14ac:dyDescent="0.25">
      <c r="H87" s="24"/>
      <c r="I87" s="24"/>
      <c r="J87" s="24"/>
      <c r="K87" s="24"/>
      <c r="L87" s="24"/>
      <c r="M87" s="24"/>
    </row>
    <row r="88" spans="8:13" ht="15" customHeight="1" x14ac:dyDescent="0.25">
      <c r="H88" s="24"/>
      <c r="I88" s="24"/>
      <c r="J88" s="24"/>
      <c r="K88" s="24"/>
      <c r="L88" s="24"/>
      <c r="M88" s="24"/>
    </row>
    <row r="89" spans="8:13" ht="15" customHeight="1" x14ac:dyDescent="0.25">
      <c r="H89" s="24"/>
      <c r="I89" s="24"/>
      <c r="J89" s="24"/>
      <c r="K89" s="24"/>
      <c r="L89" s="24"/>
      <c r="M89" s="24"/>
    </row>
    <row r="90" spans="8:13" ht="15" customHeight="1" x14ac:dyDescent="0.25">
      <c r="H90" s="24"/>
      <c r="I90" s="24"/>
      <c r="J90" s="24"/>
      <c r="K90" s="24"/>
      <c r="L90" s="24"/>
      <c r="M90" s="24"/>
    </row>
    <row r="91" spans="8:13" ht="15" customHeight="1" x14ac:dyDescent="0.25">
      <c r="H91" s="24"/>
      <c r="I91" s="24"/>
      <c r="J91" s="24"/>
      <c r="K91" s="24"/>
      <c r="L91" s="24"/>
      <c r="M91" s="24"/>
    </row>
    <row r="92" spans="8:13" ht="15" customHeight="1" x14ac:dyDescent="0.25">
      <c r="H92" s="24"/>
      <c r="I92" s="24"/>
      <c r="J92" s="24"/>
      <c r="K92" s="24"/>
      <c r="L92" s="24"/>
      <c r="M92" s="24"/>
    </row>
    <row r="93" spans="8:13" ht="15" customHeight="1" x14ac:dyDescent="0.25"/>
    <row r="94" spans="8:13" ht="15" customHeight="1" x14ac:dyDescent="0.25"/>
    <row r="95" spans="8:13" ht="15" customHeight="1" x14ac:dyDescent="0.25"/>
    <row r="96" spans="8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:14" ht="15" customHeight="1" x14ac:dyDescent="0.25"/>
    <row r="114" spans="1:14" ht="15" customHeight="1" x14ac:dyDescent="0.25"/>
    <row r="115" spans="1:14" ht="15" customHeight="1" x14ac:dyDescent="0.25"/>
    <row r="116" spans="1:14" ht="15" customHeight="1" x14ac:dyDescent="0.25"/>
    <row r="117" spans="1:14" ht="15" customHeight="1" x14ac:dyDescent="0.25"/>
    <row r="118" spans="1:14" ht="15" customHeight="1" x14ac:dyDescent="0.25"/>
    <row r="119" spans="1:14" ht="15" customHeight="1" x14ac:dyDescent="0.25"/>
    <row r="120" spans="1:14" ht="15" customHeight="1" x14ac:dyDescent="0.25"/>
    <row r="121" spans="1:14" ht="15" customHeight="1" x14ac:dyDescent="0.25"/>
    <row r="122" spans="1:14" x14ac:dyDescent="0.25">
      <c r="H122" s="3"/>
      <c r="I122" s="3"/>
      <c r="J122" s="2"/>
      <c r="K122" s="2"/>
      <c r="L122" s="2"/>
      <c r="M122" s="2"/>
      <c r="N122" s="2"/>
    </row>
    <row r="123" spans="1:14" x14ac:dyDescent="0.25">
      <c r="H123" s="3"/>
      <c r="I123" s="3"/>
      <c r="J123" s="2"/>
      <c r="K123" s="2"/>
      <c r="L123" s="2"/>
      <c r="M123" s="2"/>
      <c r="N123" s="2"/>
    </row>
    <row r="124" spans="1:14" s="2" customFormat="1" x14ac:dyDescent="0.25">
      <c r="A124" s="1"/>
      <c r="B124" s="1"/>
      <c r="C124" s="1"/>
      <c r="D124" s="1"/>
      <c r="E124" s="1"/>
      <c r="F124" s="1"/>
      <c r="G124" s="74"/>
      <c r="H124" s="3"/>
      <c r="I124" s="3"/>
    </row>
    <row r="125" spans="1:14" s="2" customFormat="1" x14ac:dyDescent="0.25">
      <c r="A125" s="1"/>
      <c r="B125" s="1"/>
      <c r="C125" s="1"/>
      <c r="D125" s="1"/>
      <c r="E125" s="1"/>
      <c r="F125" s="1"/>
      <c r="G125" s="74"/>
    </row>
    <row r="126" spans="1:14" s="2" customFormat="1" x14ac:dyDescent="0.25">
      <c r="A126" s="1"/>
      <c r="B126" s="1"/>
      <c r="C126" s="1"/>
      <c r="D126" s="1"/>
      <c r="E126" s="1"/>
      <c r="F126" s="1"/>
      <c r="G126" s="74"/>
      <c r="H126" s="1"/>
      <c r="I126" s="1"/>
      <c r="J126" s="1"/>
      <c r="K126" s="1"/>
      <c r="L126" s="1"/>
      <c r="M126" s="1"/>
      <c r="N126" s="1"/>
    </row>
    <row r="127" spans="1:14" s="2" customFormat="1" x14ac:dyDescent="0.25">
      <c r="A127" s="1"/>
      <c r="B127" s="1"/>
      <c r="C127" s="1"/>
      <c r="D127" s="1"/>
      <c r="E127" s="1"/>
      <c r="F127" s="1"/>
      <c r="G127" s="74"/>
      <c r="H127" s="1"/>
      <c r="I127" s="1"/>
      <c r="J127" s="1"/>
      <c r="K127" s="1"/>
      <c r="L127" s="1"/>
      <c r="M127" s="1"/>
      <c r="N127" s="1"/>
    </row>
  </sheetData>
  <mergeCells count="33">
    <mergeCell ref="B45:G45"/>
    <mergeCell ref="B64:G64"/>
    <mergeCell ref="B55:G55"/>
    <mergeCell ref="I59:N59"/>
    <mergeCell ref="I30:N30"/>
    <mergeCell ref="I35:N35"/>
    <mergeCell ref="I37:N37"/>
    <mergeCell ref="I39:N39"/>
    <mergeCell ref="I43:N43"/>
    <mergeCell ref="I57:N57"/>
    <mergeCell ref="B34:G34"/>
    <mergeCell ref="I45:N45"/>
    <mergeCell ref="I49:N49"/>
    <mergeCell ref="I53:N53"/>
    <mergeCell ref="B39:G39"/>
    <mergeCell ref="B51:G51"/>
    <mergeCell ref="B47:G47"/>
    <mergeCell ref="B59:G59"/>
    <mergeCell ref="B41:G41"/>
    <mergeCell ref="L3:M3"/>
    <mergeCell ref="I70:N70"/>
    <mergeCell ref="A1:N1"/>
    <mergeCell ref="B20:G20"/>
    <mergeCell ref="B30:G30"/>
    <mergeCell ref="B28:G28"/>
    <mergeCell ref="B24:G24"/>
    <mergeCell ref="B15:G15"/>
    <mergeCell ref="I11:N11"/>
    <mergeCell ref="I17:N17"/>
    <mergeCell ref="I22:N22"/>
    <mergeCell ref="I26:N26"/>
    <mergeCell ref="B11:G11"/>
    <mergeCell ref="B66:G66"/>
  </mergeCells>
  <conditionalFormatting sqref="F26">
    <cfRule type="cellIs" dxfId="40" priority="4" operator="lessThan">
      <formula>0</formula>
    </cfRule>
  </conditionalFormatting>
  <conditionalFormatting sqref="F27">
    <cfRule type="cellIs" dxfId="39" priority="3" operator="lessThan">
      <formula>0</formula>
    </cfRule>
  </conditionalFormatting>
  <conditionalFormatting sqref="F14">
    <cfRule type="cellIs" dxfId="38" priority="2" operator="lessThan">
      <formula>0</formula>
    </cfRule>
  </conditionalFormatting>
  <conditionalFormatting sqref="F23">
    <cfRule type="cellIs" dxfId="37" priority="1" operator="lessThan">
      <formula>0</formula>
    </cfRule>
  </conditionalFormatting>
  <pageMargins left="0.23622047244094491" right="0.23622047244094491" top="0.59055118110236227" bottom="0.19685039370078741" header="0" footer="0"/>
  <pageSetup paperSize="9" scale="6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stopIfTrue="1" id="{8830A4DE-B028-4CD0-B6E3-2ACAAC4AD89D}">
            <xm:f>'\[Сводка НПС-3.xls]кабеля (3)'!#REF!&gt;$E16</xm:f>
            <x14:dxf>
              <fill>
                <patternFill>
                  <bgColor indexed="43"/>
                </patternFill>
              </fill>
            </x14:dxf>
          </x14:cfRule>
          <xm:sqref>B16:B17</xm:sqref>
        </x14:conditionalFormatting>
        <x14:conditionalFormatting xmlns:xm="http://schemas.microsoft.com/office/excel/2006/main">
          <x14:cfRule type="expression" priority="67" stopIfTrue="1" id="{1F311FBE-E726-448A-A9D3-0D359EB53252}">
            <xm:f>'\[Сводка НПС-3.xls]кабеля (3)'!#REF!&gt;$D18</xm:f>
            <x14:dxf>
              <fill>
                <patternFill>
                  <bgColor indexed="43"/>
                </patternFill>
              </fill>
            </x14:dxf>
          </x14:cfRule>
          <xm:sqref>C18:E18</xm:sqref>
        </x14:conditionalFormatting>
        <x14:conditionalFormatting xmlns:xm="http://schemas.microsoft.com/office/excel/2006/main">
          <x14:cfRule type="expression" priority="66" stopIfTrue="1" id="{3F90DF74-AC1A-411F-B84F-5B87645FFE86}">
            <xm:f>'\[Сводка НПС-3.xls]кабеля (3)'!#REF!&gt;$D16</xm:f>
            <x14:dxf>
              <fill>
                <patternFill>
                  <bgColor indexed="43"/>
                </patternFill>
              </fill>
            </x14:dxf>
          </x14:cfRule>
          <xm:sqref>C16:E16</xm:sqref>
        </x14:conditionalFormatting>
        <x14:conditionalFormatting xmlns:xm="http://schemas.microsoft.com/office/excel/2006/main">
          <x14:cfRule type="expression" priority="65" stopIfTrue="1" id="{3FA47AB4-70A8-413C-9B8D-E4FE6E9DA268}">
            <xm:f>'\[Сводка НПС-3.xls]кабеля (3)'!#REF!&gt;$D17</xm:f>
            <x14:dxf>
              <fill>
                <patternFill>
                  <bgColor indexed="43"/>
                </patternFill>
              </fill>
            </x14:dxf>
          </x14:cfRule>
          <xm:sqref>C17:E17</xm:sqref>
        </x14:conditionalFormatting>
        <x14:conditionalFormatting xmlns:xm="http://schemas.microsoft.com/office/excel/2006/main">
          <x14:cfRule type="expression" priority="64" stopIfTrue="1" id="{269CC047-57E0-460A-98D4-2AA446A33CA1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C27:E27 C23:E23 C25:E25 C38:E38 C46:E46</xm:sqref>
        </x14:conditionalFormatting>
        <x14:conditionalFormatting xmlns:xm="http://schemas.microsoft.com/office/excel/2006/main">
          <x14:cfRule type="expression" priority="62" stopIfTrue="1" id="{B16BC98B-B250-485C-A512-0A87B7E827E3}">
            <xm:f>'\[Сводка НПС-3.xls]кабеля (3)'!#REF!&gt;$E21</xm:f>
            <x14:dxf>
              <fill>
                <patternFill>
                  <bgColor indexed="43"/>
                </patternFill>
              </fill>
            </x14:dxf>
          </x14:cfRule>
          <xm:sqref>B21:B22</xm:sqref>
        </x14:conditionalFormatting>
        <x14:conditionalFormatting xmlns:xm="http://schemas.microsoft.com/office/excel/2006/main">
          <x14:cfRule type="expression" priority="61" stopIfTrue="1" id="{4AFC1ECB-3CA8-4274-9334-042E0394C4BF}">
            <xm:f>'\[Сводка НПС-3.xls]кабеля (3)'!#REF!&gt;$E22</xm:f>
            <x14:dxf>
              <fill>
                <patternFill>
                  <bgColor indexed="43"/>
                </patternFill>
              </fill>
            </x14:dxf>
          </x14:cfRule>
          <xm:sqref>C22:E22</xm:sqref>
        </x14:conditionalFormatting>
        <x14:conditionalFormatting xmlns:xm="http://schemas.microsoft.com/office/excel/2006/main">
          <x14:cfRule type="expression" priority="60" stopIfTrue="1" id="{F5B36E26-5BED-428E-B9AE-806516F2CCA3}">
            <xm:f>'\[Сводка НПС-3.xls]кабеля (3)'!#REF!&gt;$E21</xm:f>
            <x14:dxf>
              <fill>
                <patternFill>
                  <bgColor indexed="43"/>
                </patternFill>
              </fill>
            </x14:dxf>
          </x14:cfRule>
          <xm:sqref>C21:E21</xm:sqref>
        </x14:conditionalFormatting>
        <x14:conditionalFormatting xmlns:xm="http://schemas.microsoft.com/office/excel/2006/main">
          <x14:cfRule type="expression" priority="58" stopIfTrue="1" id="{2315AD05-B7DC-4D17-A743-A91CEE538C3C}">
            <xm:f>'\[Сводка НПС-3.xls]кабеля (3)'!#REF!&gt;$E25</xm:f>
            <x14:dxf>
              <fill>
                <patternFill>
                  <bgColor indexed="43"/>
                </patternFill>
              </fill>
            </x14:dxf>
          </x14:cfRule>
          <xm:sqref>B25:B26</xm:sqref>
        </x14:conditionalFormatting>
        <x14:conditionalFormatting xmlns:xm="http://schemas.microsoft.com/office/excel/2006/main">
          <x14:cfRule type="expression" priority="57" stopIfTrue="1" id="{403C1B44-9437-4B76-A326-1B1F1B55A24A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C26:E26</xm:sqref>
        </x14:conditionalFormatting>
        <x14:conditionalFormatting xmlns:xm="http://schemas.microsoft.com/office/excel/2006/main">
          <x14:cfRule type="expression" priority="55" stopIfTrue="1" id="{717CE8D0-B4D0-48B4-A415-A7CADE33025A}">
            <xm:f>'\[Сводка НПС-3.xls]кабеля (3)'!#REF!&gt;$E29</xm:f>
            <x14:dxf>
              <fill>
                <patternFill>
                  <bgColor indexed="43"/>
                </patternFill>
              </fill>
            </x14:dxf>
          </x14:cfRule>
          <xm:sqref>C29:E29</xm:sqref>
        </x14:conditionalFormatting>
        <x14:conditionalFormatting xmlns:xm="http://schemas.microsoft.com/office/excel/2006/main">
          <x14:cfRule type="expression" priority="54" stopIfTrue="1" id="{C3BC5BCF-E870-4B2C-B346-F9AE137CBEE9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C31:E33 C37:E37 C65:E65 C67:E67</xm:sqref>
        </x14:conditionalFormatting>
        <x14:conditionalFormatting xmlns:xm="http://schemas.microsoft.com/office/excel/2006/main">
          <x14:cfRule type="expression" priority="49" stopIfTrue="1" id="{9369BCC4-BB67-45F7-BB65-F76EF3484E89}">
            <xm:f>'\[Сводка НПС-3.xls]кабеля (3)'!#REF!&gt;$E35</xm:f>
            <x14:dxf>
              <fill>
                <patternFill>
                  <bgColor indexed="43"/>
                </patternFill>
              </fill>
            </x14:dxf>
          </x14:cfRule>
          <xm:sqref>C35:E35</xm:sqref>
        </x14:conditionalFormatting>
        <x14:conditionalFormatting xmlns:xm="http://schemas.microsoft.com/office/excel/2006/main">
          <x14:cfRule type="expression" priority="48" stopIfTrue="1" id="{8ED64540-2FE4-46B5-A6B8-DC66B55CB334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C36:E36</xm:sqref>
        </x14:conditionalFormatting>
        <x14:conditionalFormatting xmlns:xm="http://schemas.microsoft.com/office/excel/2006/main">
          <x14:cfRule type="expression" priority="47" stopIfTrue="1" id="{9911535C-6645-43E8-BCC1-C90040C7D85B}">
            <xm:f>'\[Сводка НПС-3.xls]кабеля (3)'!#REF!&gt;$E40</xm:f>
            <x14:dxf>
              <fill>
                <patternFill>
                  <bgColor indexed="43"/>
                </patternFill>
              </fill>
            </x14:dxf>
          </x14:cfRule>
          <xm:sqref>C40:E40 C42:E44 C48:E50</xm:sqref>
        </x14:conditionalFormatting>
        <x14:conditionalFormatting xmlns:xm="http://schemas.microsoft.com/office/excel/2006/main">
          <x14:cfRule type="expression" priority="46" stopIfTrue="1" id="{69D84AD8-BB5A-40A6-93FC-7E92E486316F}">
            <xm:f>'\[Сводка НПС-3.xls]кабеля (3)'!#REF!&gt;$D52</xm:f>
            <x14:dxf>
              <fill>
                <patternFill>
                  <bgColor indexed="43"/>
                </patternFill>
              </fill>
            </x14:dxf>
          </x14:cfRule>
          <xm:sqref>C52:E53</xm:sqref>
        </x14:conditionalFormatting>
        <x14:conditionalFormatting xmlns:xm="http://schemas.microsoft.com/office/excel/2006/main">
          <x14:cfRule type="expression" priority="44" stopIfTrue="1" id="{CF1A74FE-DF64-4A84-B985-D90A87E571AA}">
            <xm:f>'\[Сводка НПС-3.xls]кабеля (3)'!#REF!&gt;$D60</xm:f>
            <x14:dxf>
              <fill>
                <patternFill>
                  <bgColor indexed="43"/>
                </patternFill>
              </fill>
            </x14:dxf>
          </x14:cfRule>
          <xm:sqref>D60:E60</xm:sqref>
        </x14:conditionalFormatting>
        <x14:conditionalFormatting xmlns:xm="http://schemas.microsoft.com/office/excel/2006/main">
          <x14:cfRule type="expression" priority="78" stopIfTrue="1" id="{5F016863-832A-49B9-BE66-0965035801FE}">
            <xm:f>'\[Сводка НПС-3.xls]кабеля (3)'!#REF!&gt;$D56</xm:f>
            <x14:dxf>
              <fill>
                <patternFill>
                  <bgColor indexed="43"/>
                </patternFill>
              </fill>
            </x14:dxf>
          </x14:cfRule>
          <xm:sqref>D56:E57</xm:sqref>
        </x14:conditionalFormatting>
        <x14:conditionalFormatting xmlns:xm="http://schemas.microsoft.com/office/excel/2006/main">
          <x14:cfRule type="expression" priority="8" stopIfTrue="1" id="{6CF6B83F-CFA5-4C30-B92D-E37AB29B76B9}">
            <xm:f>'\[Сводка НПС-3.xls]кабеля (3)'!#REF!&gt;$D18</xm:f>
            <x14:dxf>
              <fill>
                <patternFill>
                  <bgColor indexed="43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7" stopIfTrue="1" id="{4CF06BA1-B61C-4921-8C98-6C2F9C15C4B5}">
            <xm:f>'\[Сводка НПС-3.xls]кабеля (3)'!#REF!&gt;$D16</xm:f>
            <x14:dxf>
              <fill>
                <patternFill>
                  <bgColor indexed="43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expression" priority="6" stopIfTrue="1" id="{05CABA2D-2EA6-44D3-9E5A-FE92DDF1AA63}">
            <xm:f>'\[Сводка НПС-3.xls]кабеля (3)'!#REF!&gt;$D17</xm:f>
            <x14:dxf>
              <fill>
                <patternFill>
                  <bgColor indexed="43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expression" priority="5" stopIfTrue="1" id="{44EDF789-EB73-4F19-83A9-A39882625A17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79" stopIfTrue="1" id="{9D26BE86-2BA5-4B07-B337-7F446AF781EE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expression" priority="80" stopIfTrue="1" id="{6DF12BA5-9CBF-479A-9F3A-A37832A209EB}">
            <xm:f>'\[Сводка НПС-3.xls]кабеля (3)'!#REF!&gt;$E35</xm:f>
            <x14:dxf>
              <fill>
                <patternFill>
                  <bgColor indexed="43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expression" priority="81" stopIfTrue="1" id="{1C59A447-B79D-45B2-8366-A78759E5980F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expression" priority="82" stopIfTrue="1" id="{D1572763-E8AF-4ADD-AAA7-FA0C676BD8F5}">
            <xm:f>'\[Сводка НПС-3.xls]кабеля (3)'!#REF!&gt;$D52</xm:f>
            <x14:dxf>
              <fill>
                <patternFill>
                  <bgColor indexed="43"/>
                </patternFill>
              </fill>
            </x14:dxf>
          </x14:cfRule>
          <xm:sqref>F52:F53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802"/>
  <sheetViews>
    <sheetView tabSelected="1" view="pageBreakPreview" zoomScale="55" zoomScaleNormal="70" zoomScaleSheetLayoutView="55" workbookViewId="0">
      <pane ySplit="4" topLeftCell="A5" activePane="bottomLeft" state="frozen"/>
      <selection pane="bottomLeft" activeCell="R16" sqref="R16"/>
    </sheetView>
  </sheetViews>
  <sheetFormatPr defaultRowHeight="20.25" x14ac:dyDescent="0.25"/>
  <cols>
    <col min="1" max="1" width="9.140625" style="10" customWidth="1"/>
    <col min="2" max="2" width="32" style="11" customWidth="1"/>
    <col min="3" max="3" width="18.42578125" style="8" customWidth="1"/>
    <col min="4" max="4" width="11.85546875" style="8" customWidth="1"/>
    <col min="5" max="5" width="11" style="12" customWidth="1"/>
    <col min="6" max="6" width="10.5703125" style="12" customWidth="1"/>
    <col min="7" max="7" width="10.85546875" style="12" customWidth="1"/>
    <col min="8" max="8" width="10.42578125" style="12" customWidth="1"/>
    <col min="9" max="9" width="11" style="12" customWidth="1"/>
    <col min="10" max="10" width="7.28515625" style="8" customWidth="1"/>
    <col min="11" max="11" width="7.140625" style="8" customWidth="1"/>
    <col min="12" max="12" width="7.140625" style="13" customWidth="1"/>
    <col min="13" max="17" width="7.140625" style="8" customWidth="1"/>
    <col min="18" max="18" width="21.42578125" style="9" customWidth="1"/>
    <col min="19" max="19" width="7.140625" style="13" customWidth="1"/>
    <col min="20" max="23" width="7.140625" style="8" customWidth="1"/>
    <col min="24" max="24" width="7.140625" style="13" customWidth="1"/>
    <col min="25" max="25" width="7.140625" style="8" customWidth="1"/>
    <col min="26" max="26" width="21.42578125" style="9" customWidth="1"/>
    <col min="27" max="32" width="7.140625" style="8" customWidth="1"/>
    <col min="33" max="33" width="10.28515625" style="8" customWidth="1"/>
    <col min="34" max="34" width="21.42578125" style="9" customWidth="1"/>
    <col min="35" max="41" width="7.140625" style="8" hidden="1" customWidth="1"/>
    <col min="42" max="42" width="21.42578125" style="9" customWidth="1"/>
    <col min="43" max="48" width="7.140625" style="8" hidden="1" customWidth="1"/>
    <col min="49" max="49" width="8.28515625" style="8" hidden="1" customWidth="1"/>
    <col min="50" max="50" width="21.42578125" style="9" customWidth="1"/>
    <col min="51" max="52" width="7.140625" style="8" hidden="1" customWidth="1"/>
    <col min="53" max="53" width="7.140625" style="13" hidden="1" customWidth="1"/>
    <col min="54" max="56" width="7.140625" style="8" hidden="1" customWidth="1"/>
    <col min="57" max="57" width="9.5703125" style="8" hidden="1" customWidth="1"/>
    <col min="58" max="58" width="21.42578125" style="9" hidden="1" customWidth="1"/>
    <col min="59" max="59" width="7.140625" style="13" hidden="1" customWidth="1"/>
    <col min="60" max="64" width="7.140625" style="8" hidden="1" customWidth="1"/>
    <col min="65" max="65" width="8.5703125" style="8" hidden="1" customWidth="1"/>
    <col min="66" max="66" width="21.42578125" style="9" hidden="1" customWidth="1"/>
    <col min="67" max="72" width="7.140625" style="8" hidden="1" customWidth="1"/>
    <col min="73" max="73" width="9.28515625" style="8" hidden="1" customWidth="1"/>
    <col min="74" max="74" width="21.42578125" style="9" hidden="1" customWidth="1"/>
    <col min="75" max="80" width="7.140625" style="8" hidden="1" customWidth="1"/>
    <col min="81" max="81" width="8.140625" style="8" hidden="1" customWidth="1"/>
    <col min="82" max="82" width="21.42578125" style="9" customWidth="1"/>
    <col min="83" max="83" width="7.140625" style="8" customWidth="1"/>
    <col min="84" max="86" width="9.28515625" style="100" customWidth="1"/>
    <col min="87" max="87" width="12.5703125" style="116" customWidth="1"/>
    <col min="88" max="92" width="9.28515625" style="116" bestFit="1" customWidth="1"/>
    <col min="93" max="94" width="9.28515625" style="8" bestFit="1" customWidth="1"/>
    <col min="95" max="95" width="17.28515625" style="8" bestFit="1" customWidth="1"/>
    <col min="96" max="96" width="9.28515625" style="8" bestFit="1" customWidth="1"/>
    <col min="97" max="297" width="9.140625" style="8"/>
    <col min="298" max="298" width="13.5703125" style="8" customWidth="1"/>
    <col min="299" max="299" width="20.7109375" style="8" customWidth="1"/>
    <col min="300" max="300" width="57.7109375" style="8" customWidth="1"/>
    <col min="301" max="301" width="19.42578125" style="8" customWidth="1"/>
    <col min="302" max="302" width="20.5703125" style="8" customWidth="1"/>
    <col min="303" max="304" width="17.28515625" style="8" customWidth="1"/>
    <col min="305" max="305" width="17.7109375" style="8" customWidth="1"/>
    <col min="306" max="307" width="17.28515625" style="8" customWidth="1"/>
    <col min="308" max="308" width="21.7109375" style="8" customWidth="1"/>
    <col min="309" max="339" width="12.42578125" style="8" customWidth="1"/>
    <col min="340" max="340" width="17.85546875" style="8" customWidth="1"/>
    <col min="341" max="342" width="20.5703125" style="8" customWidth="1"/>
    <col min="343" max="343" width="19.5703125" style="8" customWidth="1"/>
    <col min="344" max="553" width="9.140625" style="8"/>
    <col min="554" max="554" width="13.5703125" style="8" customWidth="1"/>
    <col min="555" max="555" width="20.7109375" style="8" customWidth="1"/>
    <col min="556" max="556" width="57.7109375" style="8" customWidth="1"/>
    <col min="557" max="557" width="19.42578125" style="8" customWidth="1"/>
    <col min="558" max="558" width="20.5703125" style="8" customWidth="1"/>
    <col min="559" max="560" width="17.28515625" style="8" customWidth="1"/>
    <col min="561" max="561" width="17.7109375" style="8" customWidth="1"/>
    <col min="562" max="563" width="17.28515625" style="8" customWidth="1"/>
    <col min="564" max="564" width="21.7109375" style="8" customWidth="1"/>
    <col min="565" max="595" width="12.42578125" style="8" customWidth="1"/>
    <col min="596" max="596" width="17.85546875" style="8" customWidth="1"/>
    <col min="597" max="598" width="20.5703125" style="8" customWidth="1"/>
    <col min="599" max="599" width="19.5703125" style="8" customWidth="1"/>
    <col min="600" max="809" width="9.140625" style="8"/>
    <col min="810" max="810" width="13.5703125" style="8" customWidth="1"/>
    <col min="811" max="811" width="20.7109375" style="8" customWidth="1"/>
    <col min="812" max="812" width="57.7109375" style="8" customWidth="1"/>
    <col min="813" max="813" width="19.42578125" style="8" customWidth="1"/>
    <col min="814" max="814" width="20.5703125" style="8" customWidth="1"/>
    <col min="815" max="816" width="17.28515625" style="8" customWidth="1"/>
    <col min="817" max="817" width="17.7109375" style="8" customWidth="1"/>
    <col min="818" max="819" width="17.28515625" style="8" customWidth="1"/>
    <col min="820" max="820" width="21.7109375" style="8" customWidth="1"/>
    <col min="821" max="851" width="12.42578125" style="8" customWidth="1"/>
    <col min="852" max="852" width="17.85546875" style="8" customWidth="1"/>
    <col min="853" max="854" width="20.5703125" style="8" customWidth="1"/>
    <col min="855" max="855" width="19.5703125" style="8" customWidth="1"/>
    <col min="856" max="1065" width="9.140625" style="8"/>
    <col min="1066" max="1066" width="13.5703125" style="8" customWidth="1"/>
    <col min="1067" max="1067" width="20.7109375" style="8" customWidth="1"/>
    <col min="1068" max="1068" width="57.7109375" style="8" customWidth="1"/>
    <col min="1069" max="1069" width="19.42578125" style="8" customWidth="1"/>
    <col min="1070" max="1070" width="20.5703125" style="8" customWidth="1"/>
    <col min="1071" max="1072" width="17.28515625" style="8" customWidth="1"/>
    <col min="1073" max="1073" width="17.7109375" style="8" customWidth="1"/>
    <col min="1074" max="1075" width="17.28515625" style="8" customWidth="1"/>
    <col min="1076" max="1076" width="21.7109375" style="8" customWidth="1"/>
    <col min="1077" max="1107" width="12.42578125" style="8" customWidth="1"/>
    <col min="1108" max="1108" width="17.85546875" style="8" customWidth="1"/>
    <col min="1109" max="1110" width="20.5703125" style="8" customWidth="1"/>
    <col min="1111" max="1111" width="19.5703125" style="8" customWidth="1"/>
    <col min="1112" max="1321" width="9.140625" style="8"/>
    <col min="1322" max="1322" width="13.5703125" style="8" customWidth="1"/>
    <col min="1323" max="1323" width="20.7109375" style="8" customWidth="1"/>
    <col min="1324" max="1324" width="57.7109375" style="8" customWidth="1"/>
    <col min="1325" max="1325" width="19.42578125" style="8" customWidth="1"/>
    <col min="1326" max="1326" width="20.5703125" style="8" customWidth="1"/>
    <col min="1327" max="1328" width="17.28515625" style="8" customWidth="1"/>
    <col min="1329" max="1329" width="17.7109375" style="8" customWidth="1"/>
    <col min="1330" max="1331" width="17.28515625" style="8" customWidth="1"/>
    <col min="1332" max="1332" width="21.7109375" style="8" customWidth="1"/>
    <col min="1333" max="1363" width="12.42578125" style="8" customWidth="1"/>
    <col min="1364" max="1364" width="17.85546875" style="8" customWidth="1"/>
    <col min="1365" max="1366" width="20.5703125" style="8" customWidth="1"/>
    <col min="1367" max="1367" width="19.5703125" style="8" customWidth="1"/>
    <col min="1368" max="1577" width="9.140625" style="8"/>
    <col min="1578" max="1578" width="13.5703125" style="8" customWidth="1"/>
    <col min="1579" max="1579" width="20.7109375" style="8" customWidth="1"/>
    <col min="1580" max="1580" width="57.7109375" style="8" customWidth="1"/>
    <col min="1581" max="1581" width="19.42578125" style="8" customWidth="1"/>
    <col min="1582" max="1582" width="20.5703125" style="8" customWidth="1"/>
    <col min="1583" max="1584" width="17.28515625" style="8" customWidth="1"/>
    <col min="1585" max="1585" width="17.7109375" style="8" customWidth="1"/>
    <col min="1586" max="1587" width="17.28515625" style="8" customWidth="1"/>
    <col min="1588" max="1588" width="21.7109375" style="8" customWidth="1"/>
    <col min="1589" max="1619" width="12.42578125" style="8" customWidth="1"/>
    <col min="1620" max="1620" width="17.85546875" style="8" customWidth="1"/>
    <col min="1621" max="1622" width="20.5703125" style="8" customWidth="1"/>
    <col min="1623" max="1623" width="19.5703125" style="8" customWidth="1"/>
    <col min="1624" max="1833" width="9.140625" style="8"/>
    <col min="1834" max="1834" width="13.5703125" style="8" customWidth="1"/>
    <col min="1835" max="1835" width="20.7109375" style="8" customWidth="1"/>
    <col min="1836" max="1836" width="57.7109375" style="8" customWidth="1"/>
    <col min="1837" max="1837" width="19.42578125" style="8" customWidth="1"/>
    <col min="1838" max="1838" width="20.5703125" style="8" customWidth="1"/>
    <col min="1839" max="1840" width="17.28515625" style="8" customWidth="1"/>
    <col min="1841" max="1841" width="17.7109375" style="8" customWidth="1"/>
    <col min="1842" max="1843" width="17.28515625" style="8" customWidth="1"/>
    <col min="1844" max="1844" width="21.7109375" style="8" customWidth="1"/>
    <col min="1845" max="1875" width="12.42578125" style="8" customWidth="1"/>
    <col min="1876" max="1876" width="17.85546875" style="8" customWidth="1"/>
    <col min="1877" max="1878" width="20.5703125" style="8" customWidth="1"/>
    <col min="1879" max="1879" width="19.5703125" style="8" customWidth="1"/>
    <col min="1880" max="2089" width="9.140625" style="8"/>
    <col min="2090" max="2090" width="13.5703125" style="8" customWidth="1"/>
    <col min="2091" max="2091" width="20.7109375" style="8" customWidth="1"/>
    <col min="2092" max="2092" width="57.7109375" style="8" customWidth="1"/>
    <col min="2093" max="2093" width="19.42578125" style="8" customWidth="1"/>
    <col min="2094" max="2094" width="20.5703125" style="8" customWidth="1"/>
    <col min="2095" max="2096" width="17.28515625" style="8" customWidth="1"/>
    <col min="2097" max="2097" width="17.7109375" style="8" customWidth="1"/>
    <col min="2098" max="2099" width="17.28515625" style="8" customWidth="1"/>
    <col min="2100" max="2100" width="21.7109375" style="8" customWidth="1"/>
    <col min="2101" max="2131" width="12.42578125" style="8" customWidth="1"/>
    <col min="2132" max="2132" width="17.85546875" style="8" customWidth="1"/>
    <col min="2133" max="2134" width="20.5703125" style="8" customWidth="1"/>
    <col min="2135" max="2135" width="19.5703125" style="8" customWidth="1"/>
    <col min="2136" max="2345" width="9.140625" style="8"/>
    <col min="2346" max="2346" width="13.5703125" style="8" customWidth="1"/>
    <col min="2347" max="2347" width="20.7109375" style="8" customWidth="1"/>
    <col min="2348" max="2348" width="57.7109375" style="8" customWidth="1"/>
    <col min="2349" max="2349" width="19.42578125" style="8" customWidth="1"/>
    <col min="2350" max="2350" width="20.5703125" style="8" customWidth="1"/>
    <col min="2351" max="2352" width="17.28515625" style="8" customWidth="1"/>
    <col min="2353" max="2353" width="17.7109375" style="8" customWidth="1"/>
    <col min="2354" max="2355" width="17.28515625" style="8" customWidth="1"/>
    <col min="2356" max="2356" width="21.7109375" style="8" customWidth="1"/>
    <col min="2357" max="2387" width="12.42578125" style="8" customWidth="1"/>
    <col min="2388" max="2388" width="17.85546875" style="8" customWidth="1"/>
    <col min="2389" max="2390" width="20.5703125" style="8" customWidth="1"/>
    <col min="2391" max="2391" width="19.5703125" style="8" customWidth="1"/>
    <col min="2392" max="2601" width="9.140625" style="8"/>
    <col min="2602" max="2602" width="13.5703125" style="8" customWidth="1"/>
    <col min="2603" max="2603" width="20.7109375" style="8" customWidth="1"/>
    <col min="2604" max="2604" width="57.7109375" style="8" customWidth="1"/>
    <col min="2605" max="2605" width="19.42578125" style="8" customWidth="1"/>
    <col min="2606" max="2606" width="20.5703125" style="8" customWidth="1"/>
    <col min="2607" max="2608" width="17.28515625" style="8" customWidth="1"/>
    <col min="2609" max="2609" width="17.7109375" style="8" customWidth="1"/>
    <col min="2610" max="2611" width="17.28515625" style="8" customWidth="1"/>
    <col min="2612" max="2612" width="21.7109375" style="8" customWidth="1"/>
    <col min="2613" max="2643" width="12.42578125" style="8" customWidth="1"/>
    <col min="2644" max="2644" width="17.85546875" style="8" customWidth="1"/>
    <col min="2645" max="2646" width="20.5703125" style="8" customWidth="1"/>
    <col min="2647" max="2647" width="19.5703125" style="8" customWidth="1"/>
    <col min="2648" max="2857" width="9.140625" style="8"/>
    <col min="2858" max="2858" width="13.5703125" style="8" customWidth="1"/>
    <col min="2859" max="2859" width="20.7109375" style="8" customWidth="1"/>
    <col min="2860" max="2860" width="57.7109375" style="8" customWidth="1"/>
    <col min="2861" max="2861" width="19.42578125" style="8" customWidth="1"/>
    <col min="2862" max="2862" width="20.5703125" style="8" customWidth="1"/>
    <col min="2863" max="2864" width="17.28515625" style="8" customWidth="1"/>
    <col min="2865" max="2865" width="17.7109375" style="8" customWidth="1"/>
    <col min="2866" max="2867" width="17.28515625" style="8" customWidth="1"/>
    <col min="2868" max="2868" width="21.7109375" style="8" customWidth="1"/>
    <col min="2869" max="2899" width="12.42578125" style="8" customWidth="1"/>
    <col min="2900" max="2900" width="17.85546875" style="8" customWidth="1"/>
    <col min="2901" max="2902" width="20.5703125" style="8" customWidth="1"/>
    <col min="2903" max="2903" width="19.5703125" style="8" customWidth="1"/>
    <col min="2904" max="3113" width="9.140625" style="8"/>
    <col min="3114" max="3114" width="13.5703125" style="8" customWidth="1"/>
    <col min="3115" max="3115" width="20.7109375" style="8" customWidth="1"/>
    <col min="3116" max="3116" width="57.7109375" style="8" customWidth="1"/>
    <col min="3117" max="3117" width="19.42578125" style="8" customWidth="1"/>
    <col min="3118" max="3118" width="20.5703125" style="8" customWidth="1"/>
    <col min="3119" max="3120" width="17.28515625" style="8" customWidth="1"/>
    <col min="3121" max="3121" width="17.7109375" style="8" customWidth="1"/>
    <col min="3122" max="3123" width="17.28515625" style="8" customWidth="1"/>
    <col min="3124" max="3124" width="21.7109375" style="8" customWidth="1"/>
    <col min="3125" max="3155" width="12.42578125" style="8" customWidth="1"/>
    <col min="3156" max="3156" width="17.85546875" style="8" customWidth="1"/>
    <col min="3157" max="3158" width="20.5703125" style="8" customWidth="1"/>
    <col min="3159" max="3159" width="19.5703125" style="8" customWidth="1"/>
    <col min="3160" max="3369" width="9.140625" style="8"/>
    <col min="3370" max="3370" width="13.5703125" style="8" customWidth="1"/>
    <col min="3371" max="3371" width="20.7109375" style="8" customWidth="1"/>
    <col min="3372" max="3372" width="57.7109375" style="8" customWidth="1"/>
    <col min="3373" max="3373" width="19.42578125" style="8" customWidth="1"/>
    <col min="3374" max="3374" width="20.5703125" style="8" customWidth="1"/>
    <col min="3375" max="3376" width="17.28515625" style="8" customWidth="1"/>
    <col min="3377" max="3377" width="17.7109375" style="8" customWidth="1"/>
    <col min="3378" max="3379" width="17.28515625" style="8" customWidth="1"/>
    <col min="3380" max="3380" width="21.7109375" style="8" customWidth="1"/>
    <col min="3381" max="3411" width="12.42578125" style="8" customWidth="1"/>
    <col min="3412" max="3412" width="17.85546875" style="8" customWidth="1"/>
    <col min="3413" max="3414" width="20.5703125" style="8" customWidth="1"/>
    <col min="3415" max="3415" width="19.5703125" style="8" customWidth="1"/>
    <col min="3416" max="3625" width="9.140625" style="8"/>
    <col min="3626" max="3626" width="13.5703125" style="8" customWidth="1"/>
    <col min="3627" max="3627" width="20.7109375" style="8" customWidth="1"/>
    <col min="3628" max="3628" width="57.7109375" style="8" customWidth="1"/>
    <col min="3629" max="3629" width="19.42578125" style="8" customWidth="1"/>
    <col min="3630" max="3630" width="20.5703125" style="8" customWidth="1"/>
    <col min="3631" max="3632" width="17.28515625" style="8" customWidth="1"/>
    <col min="3633" max="3633" width="17.7109375" style="8" customWidth="1"/>
    <col min="3634" max="3635" width="17.28515625" style="8" customWidth="1"/>
    <col min="3636" max="3636" width="21.7109375" style="8" customWidth="1"/>
    <col min="3637" max="3667" width="12.42578125" style="8" customWidth="1"/>
    <col min="3668" max="3668" width="17.85546875" style="8" customWidth="1"/>
    <col min="3669" max="3670" width="20.5703125" style="8" customWidth="1"/>
    <col min="3671" max="3671" width="19.5703125" style="8" customWidth="1"/>
    <col min="3672" max="3881" width="9.140625" style="8"/>
    <col min="3882" max="3882" width="13.5703125" style="8" customWidth="1"/>
    <col min="3883" max="3883" width="20.7109375" style="8" customWidth="1"/>
    <col min="3884" max="3884" width="57.7109375" style="8" customWidth="1"/>
    <col min="3885" max="3885" width="19.42578125" style="8" customWidth="1"/>
    <col min="3886" max="3886" width="20.5703125" style="8" customWidth="1"/>
    <col min="3887" max="3888" width="17.28515625" style="8" customWidth="1"/>
    <col min="3889" max="3889" width="17.7109375" style="8" customWidth="1"/>
    <col min="3890" max="3891" width="17.28515625" style="8" customWidth="1"/>
    <col min="3892" max="3892" width="21.7109375" style="8" customWidth="1"/>
    <col min="3893" max="3923" width="12.42578125" style="8" customWidth="1"/>
    <col min="3924" max="3924" width="17.85546875" style="8" customWidth="1"/>
    <col min="3925" max="3926" width="20.5703125" style="8" customWidth="1"/>
    <col min="3927" max="3927" width="19.5703125" style="8" customWidth="1"/>
    <col min="3928" max="4137" width="9.140625" style="8"/>
    <col min="4138" max="4138" width="13.5703125" style="8" customWidth="1"/>
    <col min="4139" max="4139" width="20.7109375" style="8" customWidth="1"/>
    <col min="4140" max="4140" width="57.7109375" style="8" customWidth="1"/>
    <col min="4141" max="4141" width="19.42578125" style="8" customWidth="1"/>
    <col min="4142" max="4142" width="20.5703125" style="8" customWidth="1"/>
    <col min="4143" max="4144" width="17.28515625" style="8" customWidth="1"/>
    <col min="4145" max="4145" width="17.7109375" style="8" customWidth="1"/>
    <col min="4146" max="4147" width="17.28515625" style="8" customWidth="1"/>
    <col min="4148" max="4148" width="21.7109375" style="8" customWidth="1"/>
    <col min="4149" max="4179" width="12.42578125" style="8" customWidth="1"/>
    <col min="4180" max="4180" width="17.85546875" style="8" customWidth="1"/>
    <col min="4181" max="4182" width="20.5703125" style="8" customWidth="1"/>
    <col min="4183" max="4183" width="19.5703125" style="8" customWidth="1"/>
    <col min="4184" max="4393" width="9.140625" style="8"/>
    <col min="4394" max="4394" width="13.5703125" style="8" customWidth="1"/>
    <col min="4395" max="4395" width="20.7109375" style="8" customWidth="1"/>
    <col min="4396" max="4396" width="57.7109375" style="8" customWidth="1"/>
    <col min="4397" max="4397" width="19.42578125" style="8" customWidth="1"/>
    <col min="4398" max="4398" width="20.5703125" style="8" customWidth="1"/>
    <col min="4399" max="4400" width="17.28515625" style="8" customWidth="1"/>
    <col min="4401" max="4401" width="17.7109375" style="8" customWidth="1"/>
    <col min="4402" max="4403" width="17.28515625" style="8" customWidth="1"/>
    <col min="4404" max="4404" width="21.7109375" style="8" customWidth="1"/>
    <col min="4405" max="4435" width="12.42578125" style="8" customWidth="1"/>
    <col min="4436" max="4436" width="17.85546875" style="8" customWidth="1"/>
    <col min="4437" max="4438" width="20.5703125" style="8" customWidth="1"/>
    <col min="4439" max="4439" width="19.5703125" style="8" customWidth="1"/>
    <col min="4440" max="4649" width="9.140625" style="8"/>
    <col min="4650" max="4650" width="13.5703125" style="8" customWidth="1"/>
    <col min="4651" max="4651" width="20.7109375" style="8" customWidth="1"/>
    <col min="4652" max="4652" width="57.7109375" style="8" customWidth="1"/>
    <col min="4653" max="4653" width="19.42578125" style="8" customWidth="1"/>
    <col min="4654" max="4654" width="20.5703125" style="8" customWidth="1"/>
    <col min="4655" max="4656" width="17.28515625" style="8" customWidth="1"/>
    <col min="4657" max="4657" width="17.7109375" style="8" customWidth="1"/>
    <col min="4658" max="4659" width="17.28515625" style="8" customWidth="1"/>
    <col min="4660" max="4660" width="21.7109375" style="8" customWidth="1"/>
    <col min="4661" max="4691" width="12.42578125" style="8" customWidth="1"/>
    <col min="4692" max="4692" width="17.85546875" style="8" customWidth="1"/>
    <col min="4693" max="4694" width="20.5703125" style="8" customWidth="1"/>
    <col min="4695" max="4695" width="19.5703125" style="8" customWidth="1"/>
    <col min="4696" max="4905" width="9.140625" style="8"/>
    <col min="4906" max="4906" width="13.5703125" style="8" customWidth="1"/>
    <col min="4907" max="4907" width="20.7109375" style="8" customWidth="1"/>
    <col min="4908" max="4908" width="57.7109375" style="8" customWidth="1"/>
    <col min="4909" max="4909" width="19.42578125" style="8" customWidth="1"/>
    <col min="4910" max="4910" width="20.5703125" style="8" customWidth="1"/>
    <col min="4911" max="4912" width="17.28515625" style="8" customWidth="1"/>
    <col min="4913" max="4913" width="17.7109375" style="8" customWidth="1"/>
    <col min="4914" max="4915" width="17.28515625" style="8" customWidth="1"/>
    <col min="4916" max="4916" width="21.7109375" style="8" customWidth="1"/>
    <col min="4917" max="4947" width="12.42578125" style="8" customWidth="1"/>
    <col min="4948" max="4948" width="17.85546875" style="8" customWidth="1"/>
    <col min="4949" max="4950" width="20.5703125" style="8" customWidth="1"/>
    <col min="4951" max="4951" width="19.5703125" style="8" customWidth="1"/>
    <col min="4952" max="5161" width="9.140625" style="8"/>
    <col min="5162" max="5162" width="13.5703125" style="8" customWidth="1"/>
    <col min="5163" max="5163" width="20.7109375" style="8" customWidth="1"/>
    <col min="5164" max="5164" width="57.7109375" style="8" customWidth="1"/>
    <col min="5165" max="5165" width="19.42578125" style="8" customWidth="1"/>
    <col min="5166" max="5166" width="20.5703125" style="8" customWidth="1"/>
    <col min="5167" max="5168" width="17.28515625" style="8" customWidth="1"/>
    <col min="5169" max="5169" width="17.7109375" style="8" customWidth="1"/>
    <col min="5170" max="5171" width="17.28515625" style="8" customWidth="1"/>
    <col min="5172" max="5172" width="21.7109375" style="8" customWidth="1"/>
    <col min="5173" max="5203" width="12.42578125" style="8" customWidth="1"/>
    <col min="5204" max="5204" width="17.85546875" style="8" customWidth="1"/>
    <col min="5205" max="5206" width="20.5703125" style="8" customWidth="1"/>
    <col min="5207" max="5207" width="19.5703125" style="8" customWidth="1"/>
    <col min="5208" max="5417" width="9.140625" style="8"/>
    <col min="5418" max="5418" width="13.5703125" style="8" customWidth="1"/>
    <col min="5419" max="5419" width="20.7109375" style="8" customWidth="1"/>
    <col min="5420" max="5420" width="57.7109375" style="8" customWidth="1"/>
    <col min="5421" max="5421" width="19.42578125" style="8" customWidth="1"/>
    <col min="5422" max="5422" width="20.5703125" style="8" customWidth="1"/>
    <col min="5423" max="5424" width="17.28515625" style="8" customWidth="1"/>
    <col min="5425" max="5425" width="17.7109375" style="8" customWidth="1"/>
    <col min="5426" max="5427" width="17.28515625" style="8" customWidth="1"/>
    <col min="5428" max="5428" width="21.7109375" style="8" customWidth="1"/>
    <col min="5429" max="5459" width="12.42578125" style="8" customWidth="1"/>
    <col min="5460" max="5460" width="17.85546875" style="8" customWidth="1"/>
    <col min="5461" max="5462" width="20.5703125" style="8" customWidth="1"/>
    <col min="5463" max="5463" width="19.5703125" style="8" customWidth="1"/>
    <col min="5464" max="5673" width="9.140625" style="8"/>
    <col min="5674" max="5674" width="13.5703125" style="8" customWidth="1"/>
    <col min="5675" max="5675" width="20.7109375" style="8" customWidth="1"/>
    <col min="5676" max="5676" width="57.7109375" style="8" customWidth="1"/>
    <col min="5677" max="5677" width="19.42578125" style="8" customWidth="1"/>
    <col min="5678" max="5678" width="20.5703125" style="8" customWidth="1"/>
    <col min="5679" max="5680" width="17.28515625" style="8" customWidth="1"/>
    <col min="5681" max="5681" width="17.7109375" style="8" customWidth="1"/>
    <col min="5682" max="5683" width="17.28515625" style="8" customWidth="1"/>
    <col min="5684" max="5684" width="21.7109375" style="8" customWidth="1"/>
    <col min="5685" max="5715" width="12.42578125" style="8" customWidth="1"/>
    <col min="5716" max="5716" width="17.85546875" style="8" customWidth="1"/>
    <col min="5717" max="5718" width="20.5703125" style="8" customWidth="1"/>
    <col min="5719" max="5719" width="19.5703125" style="8" customWidth="1"/>
    <col min="5720" max="5929" width="9.140625" style="8"/>
    <col min="5930" max="5930" width="13.5703125" style="8" customWidth="1"/>
    <col min="5931" max="5931" width="20.7109375" style="8" customWidth="1"/>
    <col min="5932" max="5932" width="57.7109375" style="8" customWidth="1"/>
    <col min="5933" max="5933" width="19.42578125" style="8" customWidth="1"/>
    <col min="5934" max="5934" width="20.5703125" style="8" customWidth="1"/>
    <col min="5935" max="5936" width="17.28515625" style="8" customWidth="1"/>
    <col min="5937" max="5937" width="17.7109375" style="8" customWidth="1"/>
    <col min="5938" max="5939" width="17.28515625" style="8" customWidth="1"/>
    <col min="5940" max="5940" width="21.7109375" style="8" customWidth="1"/>
    <col min="5941" max="5971" width="12.42578125" style="8" customWidth="1"/>
    <col min="5972" max="5972" width="17.85546875" style="8" customWidth="1"/>
    <col min="5973" max="5974" width="20.5703125" style="8" customWidth="1"/>
    <col min="5975" max="5975" width="19.5703125" style="8" customWidth="1"/>
    <col min="5976" max="6185" width="9.140625" style="8"/>
    <col min="6186" max="6186" width="13.5703125" style="8" customWidth="1"/>
    <col min="6187" max="6187" width="20.7109375" style="8" customWidth="1"/>
    <col min="6188" max="6188" width="57.7109375" style="8" customWidth="1"/>
    <col min="6189" max="6189" width="19.42578125" style="8" customWidth="1"/>
    <col min="6190" max="6190" width="20.5703125" style="8" customWidth="1"/>
    <col min="6191" max="6192" width="17.28515625" style="8" customWidth="1"/>
    <col min="6193" max="6193" width="17.7109375" style="8" customWidth="1"/>
    <col min="6194" max="6195" width="17.28515625" style="8" customWidth="1"/>
    <col min="6196" max="6196" width="21.7109375" style="8" customWidth="1"/>
    <col min="6197" max="6227" width="12.42578125" style="8" customWidth="1"/>
    <col min="6228" max="6228" width="17.85546875" style="8" customWidth="1"/>
    <col min="6229" max="6230" width="20.5703125" style="8" customWidth="1"/>
    <col min="6231" max="6231" width="19.5703125" style="8" customWidth="1"/>
    <col min="6232" max="6441" width="9.140625" style="8"/>
    <col min="6442" max="6442" width="13.5703125" style="8" customWidth="1"/>
    <col min="6443" max="6443" width="20.7109375" style="8" customWidth="1"/>
    <col min="6444" max="6444" width="57.7109375" style="8" customWidth="1"/>
    <col min="6445" max="6445" width="19.42578125" style="8" customWidth="1"/>
    <col min="6446" max="6446" width="20.5703125" style="8" customWidth="1"/>
    <col min="6447" max="6448" width="17.28515625" style="8" customWidth="1"/>
    <col min="6449" max="6449" width="17.7109375" style="8" customWidth="1"/>
    <col min="6450" max="6451" width="17.28515625" style="8" customWidth="1"/>
    <col min="6452" max="6452" width="21.7109375" style="8" customWidth="1"/>
    <col min="6453" max="6483" width="12.42578125" style="8" customWidth="1"/>
    <col min="6484" max="6484" width="17.85546875" style="8" customWidth="1"/>
    <col min="6485" max="6486" width="20.5703125" style="8" customWidth="1"/>
    <col min="6487" max="6487" width="19.5703125" style="8" customWidth="1"/>
    <col min="6488" max="6697" width="9.140625" style="8"/>
    <col min="6698" max="6698" width="13.5703125" style="8" customWidth="1"/>
    <col min="6699" max="6699" width="20.7109375" style="8" customWidth="1"/>
    <col min="6700" max="6700" width="57.7109375" style="8" customWidth="1"/>
    <col min="6701" max="6701" width="19.42578125" style="8" customWidth="1"/>
    <col min="6702" max="6702" width="20.5703125" style="8" customWidth="1"/>
    <col min="6703" max="6704" width="17.28515625" style="8" customWidth="1"/>
    <col min="6705" max="6705" width="17.7109375" style="8" customWidth="1"/>
    <col min="6706" max="6707" width="17.28515625" style="8" customWidth="1"/>
    <col min="6708" max="6708" width="21.7109375" style="8" customWidth="1"/>
    <col min="6709" max="6739" width="12.42578125" style="8" customWidth="1"/>
    <col min="6740" max="6740" width="17.85546875" style="8" customWidth="1"/>
    <col min="6741" max="6742" width="20.5703125" style="8" customWidth="1"/>
    <col min="6743" max="6743" width="19.5703125" style="8" customWidth="1"/>
    <col min="6744" max="6953" width="9.140625" style="8"/>
    <col min="6954" max="6954" width="13.5703125" style="8" customWidth="1"/>
    <col min="6955" max="6955" width="20.7109375" style="8" customWidth="1"/>
    <col min="6956" max="6956" width="57.7109375" style="8" customWidth="1"/>
    <col min="6957" max="6957" width="19.42578125" style="8" customWidth="1"/>
    <col min="6958" max="6958" width="20.5703125" style="8" customWidth="1"/>
    <col min="6959" max="6960" width="17.28515625" style="8" customWidth="1"/>
    <col min="6961" max="6961" width="17.7109375" style="8" customWidth="1"/>
    <col min="6962" max="6963" width="17.28515625" style="8" customWidth="1"/>
    <col min="6964" max="6964" width="21.7109375" style="8" customWidth="1"/>
    <col min="6965" max="6995" width="12.42578125" style="8" customWidth="1"/>
    <col min="6996" max="6996" width="17.85546875" style="8" customWidth="1"/>
    <col min="6997" max="6998" width="20.5703125" style="8" customWidth="1"/>
    <col min="6999" max="6999" width="19.5703125" style="8" customWidth="1"/>
    <col min="7000" max="7209" width="9.140625" style="8"/>
    <col min="7210" max="7210" width="13.5703125" style="8" customWidth="1"/>
    <col min="7211" max="7211" width="20.7109375" style="8" customWidth="1"/>
    <col min="7212" max="7212" width="57.7109375" style="8" customWidth="1"/>
    <col min="7213" max="7213" width="19.42578125" style="8" customWidth="1"/>
    <col min="7214" max="7214" width="20.5703125" style="8" customWidth="1"/>
    <col min="7215" max="7216" width="17.28515625" style="8" customWidth="1"/>
    <col min="7217" max="7217" width="17.7109375" style="8" customWidth="1"/>
    <col min="7218" max="7219" width="17.28515625" style="8" customWidth="1"/>
    <col min="7220" max="7220" width="21.7109375" style="8" customWidth="1"/>
    <col min="7221" max="7251" width="12.42578125" style="8" customWidth="1"/>
    <col min="7252" max="7252" width="17.85546875" style="8" customWidth="1"/>
    <col min="7253" max="7254" width="20.5703125" style="8" customWidth="1"/>
    <col min="7255" max="7255" width="19.5703125" style="8" customWidth="1"/>
    <col min="7256" max="7465" width="9.140625" style="8"/>
    <col min="7466" max="7466" width="13.5703125" style="8" customWidth="1"/>
    <col min="7467" max="7467" width="20.7109375" style="8" customWidth="1"/>
    <col min="7468" max="7468" width="57.7109375" style="8" customWidth="1"/>
    <col min="7469" max="7469" width="19.42578125" style="8" customWidth="1"/>
    <col min="7470" max="7470" width="20.5703125" style="8" customWidth="1"/>
    <col min="7471" max="7472" width="17.28515625" style="8" customWidth="1"/>
    <col min="7473" max="7473" width="17.7109375" style="8" customWidth="1"/>
    <col min="7474" max="7475" width="17.28515625" style="8" customWidth="1"/>
    <col min="7476" max="7476" width="21.7109375" style="8" customWidth="1"/>
    <col min="7477" max="7507" width="12.42578125" style="8" customWidth="1"/>
    <col min="7508" max="7508" width="17.85546875" style="8" customWidth="1"/>
    <col min="7509" max="7510" width="20.5703125" style="8" customWidth="1"/>
    <col min="7511" max="7511" width="19.5703125" style="8" customWidth="1"/>
    <col min="7512" max="7721" width="9.140625" style="8"/>
    <col min="7722" max="7722" width="13.5703125" style="8" customWidth="1"/>
    <col min="7723" max="7723" width="20.7109375" style="8" customWidth="1"/>
    <col min="7724" max="7724" width="57.7109375" style="8" customWidth="1"/>
    <col min="7725" max="7725" width="19.42578125" style="8" customWidth="1"/>
    <col min="7726" max="7726" width="20.5703125" style="8" customWidth="1"/>
    <col min="7727" max="7728" width="17.28515625" style="8" customWidth="1"/>
    <col min="7729" max="7729" width="17.7109375" style="8" customWidth="1"/>
    <col min="7730" max="7731" width="17.28515625" style="8" customWidth="1"/>
    <col min="7732" max="7732" width="21.7109375" style="8" customWidth="1"/>
    <col min="7733" max="7763" width="12.42578125" style="8" customWidth="1"/>
    <col min="7764" max="7764" width="17.85546875" style="8" customWidth="1"/>
    <col min="7765" max="7766" width="20.5703125" style="8" customWidth="1"/>
    <col min="7767" max="7767" width="19.5703125" style="8" customWidth="1"/>
    <col min="7768" max="7977" width="9.140625" style="8"/>
    <col min="7978" max="7978" width="13.5703125" style="8" customWidth="1"/>
    <col min="7979" max="7979" width="20.7109375" style="8" customWidth="1"/>
    <col min="7980" max="7980" width="57.7109375" style="8" customWidth="1"/>
    <col min="7981" max="7981" width="19.42578125" style="8" customWidth="1"/>
    <col min="7982" max="7982" width="20.5703125" style="8" customWidth="1"/>
    <col min="7983" max="7984" width="17.28515625" style="8" customWidth="1"/>
    <col min="7985" max="7985" width="17.7109375" style="8" customWidth="1"/>
    <col min="7986" max="7987" width="17.28515625" style="8" customWidth="1"/>
    <col min="7988" max="7988" width="21.7109375" style="8" customWidth="1"/>
    <col min="7989" max="8019" width="12.42578125" style="8" customWidth="1"/>
    <col min="8020" max="8020" width="17.85546875" style="8" customWidth="1"/>
    <col min="8021" max="8022" width="20.5703125" style="8" customWidth="1"/>
    <col min="8023" max="8023" width="19.5703125" style="8" customWidth="1"/>
    <col min="8024" max="8233" width="9.140625" style="8"/>
    <col min="8234" max="8234" width="13.5703125" style="8" customWidth="1"/>
    <col min="8235" max="8235" width="20.7109375" style="8" customWidth="1"/>
    <col min="8236" max="8236" width="57.7109375" style="8" customWidth="1"/>
    <col min="8237" max="8237" width="19.42578125" style="8" customWidth="1"/>
    <col min="8238" max="8238" width="20.5703125" style="8" customWidth="1"/>
    <col min="8239" max="8240" width="17.28515625" style="8" customWidth="1"/>
    <col min="8241" max="8241" width="17.7109375" style="8" customWidth="1"/>
    <col min="8242" max="8243" width="17.28515625" style="8" customWidth="1"/>
    <col min="8244" max="8244" width="21.7109375" style="8" customWidth="1"/>
    <col min="8245" max="8275" width="12.42578125" style="8" customWidth="1"/>
    <col min="8276" max="8276" width="17.85546875" style="8" customWidth="1"/>
    <col min="8277" max="8278" width="20.5703125" style="8" customWidth="1"/>
    <col min="8279" max="8279" width="19.5703125" style="8" customWidth="1"/>
    <col min="8280" max="8489" width="9.140625" style="8"/>
    <col min="8490" max="8490" width="13.5703125" style="8" customWidth="1"/>
    <col min="8491" max="8491" width="20.7109375" style="8" customWidth="1"/>
    <col min="8492" max="8492" width="57.7109375" style="8" customWidth="1"/>
    <col min="8493" max="8493" width="19.42578125" style="8" customWidth="1"/>
    <col min="8494" max="8494" width="20.5703125" style="8" customWidth="1"/>
    <col min="8495" max="8496" width="17.28515625" style="8" customWidth="1"/>
    <col min="8497" max="8497" width="17.7109375" style="8" customWidth="1"/>
    <col min="8498" max="8499" width="17.28515625" style="8" customWidth="1"/>
    <col min="8500" max="8500" width="21.7109375" style="8" customWidth="1"/>
    <col min="8501" max="8531" width="12.42578125" style="8" customWidth="1"/>
    <col min="8532" max="8532" width="17.85546875" style="8" customWidth="1"/>
    <col min="8533" max="8534" width="20.5703125" style="8" customWidth="1"/>
    <col min="8535" max="8535" width="19.5703125" style="8" customWidth="1"/>
    <col min="8536" max="8745" width="9.140625" style="8"/>
    <col min="8746" max="8746" width="13.5703125" style="8" customWidth="1"/>
    <col min="8747" max="8747" width="20.7109375" style="8" customWidth="1"/>
    <col min="8748" max="8748" width="57.7109375" style="8" customWidth="1"/>
    <col min="8749" max="8749" width="19.42578125" style="8" customWidth="1"/>
    <col min="8750" max="8750" width="20.5703125" style="8" customWidth="1"/>
    <col min="8751" max="8752" width="17.28515625" style="8" customWidth="1"/>
    <col min="8753" max="8753" width="17.7109375" style="8" customWidth="1"/>
    <col min="8754" max="8755" width="17.28515625" style="8" customWidth="1"/>
    <col min="8756" max="8756" width="21.7109375" style="8" customWidth="1"/>
    <col min="8757" max="8787" width="12.42578125" style="8" customWidth="1"/>
    <col min="8788" max="8788" width="17.85546875" style="8" customWidth="1"/>
    <col min="8789" max="8790" width="20.5703125" style="8" customWidth="1"/>
    <col min="8791" max="8791" width="19.5703125" style="8" customWidth="1"/>
    <col min="8792" max="9001" width="9.140625" style="8"/>
    <col min="9002" max="9002" width="13.5703125" style="8" customWidth="1"/>
    <col min="9003" max="9003" width="20.7109375" style="8" customWidth="1"/>
    <col min="9004" max="9004" width="57.7109375" style="8" customWidth="1"/>
    <col min="9005" max="9005" width="19.42578125" style="8" customWidth="1"/>
    <col min="9006" max="9006" width="20.5703125" style="8" customWidth="1"/>
    <col min="9007" max="9008" width="17.28515625" style="8" customWidth="1"/>
    <col min="9009" max="9009" width="17.7109375" style="8" customWidth="1"/>
    <col min="9010" max="9011" width="17.28515625" style="8" customWidth="1"/>
    <col min="9012" max="9012" width="21.7109375" style="8" customWidth="1"/>
    <col min="9013" max="9043" width="12.42578125" style="8" customWidth="1"/>
    <col min="9044" max="9044" width="17.85546875" style="8" customWidth="1"/>
    <col min="9045" max="9046" width="20.5703125" style="8" customWidth="1"/>
    <col min="9047" max="9047" width="19.5703125" style="8" customWidth="1"/>
    <col min="9048" max="9257" width="9.140625" style="8"/>
    <col min="9258" max="9258" width="13.5703125" style="8" customWidth="1"/>
    <col min="9259" max="9259" width="20.7109375" style="8" customWidth="1"/>
    <col min="9260" max="9260" width="57.7109375" style="8" customWidth="1"/>
    <col min="9261" max="9261" width="19.42578125" style="8" customWidth="1"/>
    <col min="9262" max="9262" width="20.5703125" style="8" customWidth="1"/>
    <col min="9263" max="9264" width="17.28515625" style="8" customWidth="1"/>
    <col min="9265" max="9265" width="17.7109375" style="8" customWidth="1"/>
    <col min="9266" max="9267" width="17.28515625" style="8" customWidth="1"/>
    <col min="9268" max="9268" width="21.7109375" style="8" customWidth="1"/>
    <col min="9269" max="9299" width="12.42578125" style="8" customWidth="1"/>
    <col min="9300" max="9300" width="17.85546875" style="8" customWidth="1"/>
    <col min="9301" max="9302" width="20.5703125" style="8" customWidth="1"/>
    <col min="9303" max="9303" width="19.5703125" style="8" customWidth="1"/>
    <col min="9304" max="9513" width="9.140625" style="8"/>
    <col min="9514" max="9514" width="13.5703125" style="8" customWidth="1"/>
    <col min="9515" max="9515" width="20.7109375" style="8" customWidth="1"/>
    <col min="9516" max="9516" width="57.7109375" style="8" customWidth="1"/>
    <col min="9517" max="9517" width="19.42578125" style="8" customWidth="1"/>
    <col min="9518" max="9518" width="20.5703125" style="8" customWidth="1"/>
    <col min="9519" max="9520" width="17.28515625" style="8" customWidth="1"/>
    <col min="9521" max="9521" width="17.7109375" style="8" customWidth="1"/>
    <col min="9522" max="9523" width="17.28515625" style="8" customWidth="1"/>
    <col min="9524" max="9524" width="21.7109375" style="8" customWidth="1"/>
    <col min="9525" max="9555" width="12.42578125" style="8" customWidth="1"/>
    <col min="9556" max="9556" width="17.85546875" style="8" customWidth="1"/>
    <col min="9557" max="9558" width="20.5703125" style="8" customWidth="1"/>
    <col min="9559" max="9559" width="19.5703125" style="8" customWidth="1"/>
    <col min="9560" max="9769" width="9.140625" style="8"/>
    <col min="9770" max="9770" width="13.5703125" style="8" customWidth="1"/>
    <col min="9771" max="9771" width="20.7109375" style="8" customWidth="1"/>
    <col min="9772" max="9772" width="57.7109375" style="8" customWidth="1"/>
    <col min="9773" max="9773" width="19.42578125" style="8" customWidth="1"/>
    <col min="9774" max="9774" width="20.5703125" style="8" customWidth="1"/>
    <col min="9775" max="9776" width="17.28515625" style="8" customWidth="1"/>
    <col min="9777" max="9777" width="17.7109375" style="8" customWidth="1"/>
    <col min="9778" max="9779" width="17.28515625" style="8" customWidth="1"/>
    <col min="9780" max="9780" width="21.7109375" style="8" customWidth="1"/>
    <col min="9781" max="9811" width="12.42578125" style="8" customWidth="1"/>
    <col min="9812" max="9812" width="17.85546875" style="8" customWidth="1"/>
    <col min="9813" max="9814" width="20.5703125" style="8" customWidth="1"/>
    <col min="9815" max="9815" width="19.5703125" style="8" customWidth="1"/>
    <col min="9816" max="10025" width="9.140625" style="8"/>
    <col min="10026" max="10026" width="13.5703125" style="8" customWidth="1"/>
    <col min="10027" max="10027" width="20.7109375" style="8" customWidth="1"/>
    <col min="10028" max="10028" width="57.7109375" style="8" customWidth="1"/>
    <col min="10029" max="10029" width="19.42578125" style="8" customWidth="1"/>
    <col min="10030" max="10030" width="20.5703125" style="8" customWidth="1"/>
    <col min="10031" max="10032" width="17.28515625" style="8" customWidth="1"/>
    <col min="10033" max="10033" width="17.7109375" style="8" customWidth="1"/>
    <col min="10034" max="10035" width="17.28515625" style="8" customWidth="1"/>
    <col min="10036" max="10036" width="21.7109375" style="8" customWidth="1"/>
    <col min="10037" max="10067" width="12.42578125" style="8" customWidth="1"/>
    <col min="10068" max="10068" width="17.85546875" style="8" customWidth="1"/>
    <col min="10069" max="10070" width="20.5703125" style="8" customWidth="1"/>
    <col min="10071" max="10071" width="19.5703125" style="8" customWidth="1"/>
    <col min="10072" max="10281" width="9.140625" style="8"/>
    <col min="10282" max="10282" width="13.5703125" style="8" customWidth="1"/>
    <col min="10283" max="10283" width="20.7109375" style="8" customWidth="1"/>
    <col min="10284" max="10284" width="57.7109375" style="8" customWidth="1"/>
    <col min="10285" max="10285" width="19.42578125" style="8" customWidth="1"/>
    <col min="10286" max="10286" width="20.5703125" style="8" customWidth="1"/>
    <col min="10287" max="10288" width="17.28515625" style="8" customWidth="1"/>
    <col min="10289" max="10289" width="17.7109375" style="8" customWidth="1"/>
    <col min="10290" max="10291" width="17.28515625" style="8" customWidth="1"/>
    <col min="10292" max="10292" width="21.7109375" style="8" customWidth="1"/>
    <col min="10293" max="10323" width="12.42578125" style="8" customWidth="1"/>
    <col min="10324" max="10324" width="17.85546875" style="8" customWidth="1"/>
    <col min="10325" max="10326" width="20.5703125" style="8" customWidth="1"/>
    <col min="10327" max="10327" width="19.5703125" style="8" customWidth="1"/>
    <col min="10328" max="10537" width="9.140625" style="8"/>
    <col min="10538" max="10538" width="13.5703125" style="8" customWidth="1"/>
    <col min="10539" max="10539" width="20.7109375" style="8" customWidth="1"/>
    <col min="10540" max="10540" width="57.7109375" style="8" customWidth="1"/>
    <col min="10541" max="10541" width="19.42578125" style="8" customWidth="1"/>
    <col min="10542" max="10542" width="20.5703125" style="8" customWidth="1"/>
    <col min="10543" max="10544" width="17.28515625" style="8" customWidth="1"/>
    <col min="10545" max="10545" width="17.7109375" style="8" customWidth="1"/>
    <col min="10546" max="10547" width="17.28515625" style="8" customWidth="1"/>
    <col min="10548" max="10548" width="21.7109375" style="8" customWidth="1"/>
    <col min="10549" max="10579" width="12.42578125" style="8" customWidth="1"/>
    <col min="10580" max="10580" width="17.85546875" style="8" customWidth="1"/>
    <col min="10581" max="10582" width="20.5703125" style="8" customWidth="1"/>
    <col min="10583" max="10583" width="19.5703125" style="8" customWidth="1"/>
    <col min="10584" max="10793" width="9.140625" style="8"/>
    <col min="10794" max="10794" width="13.5703125" style="8" customWidth="1"/>
    <col min="10795" max="10795" width="20.7109375" style="8" customWidth="1"/>
    <col min="10796" max="10796" width="57.7109375" style="8" customWidth="1"/>
    <col min="10797" max="10797" width="19.42578125" style="8" customWidth="1"/>
    <col min="10798" max="10798" width="20.5703125" style="8" customWidth="1"/>
    <col min="10799" max="10800" width="17.28515625" style="8" customWidth="1"/>
    <col min="10801" max="10801" width="17.7109375" style="8" customWidth="1"/>
    <col min="10802" max="10803" width="17.28515625" style="8" customWidth="1"/>
    <col min="10804" max="10804" width="21.7109375" style="8" customWidth="1"/>
    <col min="10805" max="10835" width="12.42578125" style="8" customWidth="1"/>
    <col min="10836" max="10836" width="17.85546875" style="8" customWidth="1"/>
    <col min="10837" max="10838" width="20.5703125" style="8" customWidth="1"/>
    <col min="10839" max="10839" width="19.5703125" style="8" customWidth="1"/>
    <col min="10840" max="11049" width="9.140625" style="8"/>
    <col min="11050" max="11050" width="13.5703125" style="8" customWidth="1"/>
    <col min="11051" max="11051" width="20.7109375" style="8" customWidth="1"/>
    <col min="11052" max="11052" width="57.7109375" style="8" customWidth="1"/>
    <col min="11053" max="11053" width="19.42578125" style="8" customWidth="1"/>
    <col min="11054" max="11054" width="20.5703125" style="8" customWidth="1"/>
    <col min="11055" max="11056" width="17.28515625" style="8" customWidth="1"/>
    <col min="11057" max="11057" width="17.7109375" style="8" customWidth="1"/>
    <col min="11058" max="11059" width="17.28515625" style="8" customWidth="1"/>
    <col min="11060" max="11060" width="21.7109375" style="8" customWidth="1"/>
    <col min="11061" max="11091" width="12.42578125" style="8" customWidth="1"/>
    <col min="11092" max="11092" width="17.85546875" style="8" customWidth="1"/>
    <col min="11093" max="11094" width="20.5703125" style="8" customWidth="1"/>
    <col min="11095" max="11095" width="19.5703125" style="8" customWidth="1"/>
    <col min="11096" max="11305" width="9.140625" style="8"/>
    <col min="11306" max="11306" width="13.5703125" style="8" customWidth="1"/>
    <col min="11307" max="11307" width="20.7109375" style="8" customWidth="1"/>
    <col min="11308" max="11308" width="57.7109375" style="8" customWidth="1"/>
    <col min="11309" max="11309" width="19.42578125" style="8" customWidth="1"/>
    <col min="11310" max="11310" width="20.5703125" style="8" customWidth="1"/>
    <col min="11311" max="11312" width="17.28515625" style="8" customWidth="1"/>
    <col min="11313" max="11313" width="17.7109375" style="8" customWidth="1"/>
    <col min="11314" max="11315" width="17.28515625" style="8" customWidth="1"/>
    <col min="11316" max="11316" width="21.7109375" style="8" customWidth="1"/>
    <col min="11317" max="11347" width="12.42578125" style="8" customWidth="1"/>
    <col min="11348" max="11348" width="17.85546875" style="8" customWidth="1"/>
    <col min="11349" max="11350" width="20.5703125" style="8" customWidth="1"/>
    <col min="11351" max="11351" width="19.5703125" style="8" customWidth="1"/>
    <col min="11352" max="11561" width="9.140625" style="8"/>
    <col min="11562" max="11562" width="13.5703125" style="8" customWidth="1"/>
    <col min="11563" max="11563" width="20.7109375" style="8" customWidth="1"/>
    <col min="11564" max="11564" width="57.7109375" style="8" customWidth="1"/>
    <col min="11565" max="11565" width="19.42578125" style="8" customWidth="1"/>
    <col min="11566" max="11566" width="20.5703125" style="8" customWidth="1"/>
    <col min="11567" max="11568" width="17.28515625" style="8" customWidth="1"/>
    <col min="11569" max="11569" width="17.7109375" style="8" customWidth="1"/>
    <col min="11570" max="11571" width="17.28515625" style="8" customWidth="1"/>
    <col min="11572" max="11572" width="21.7109375" style="8" customWidth="1"/>
    <col min="11573" max="11603" width="12.42578125" style="8" customWidth="1"/>
    <col min="11604" max="11604" width="17.85546875" style="8" customWidth="1"/>
    <col min="11605" max="11606" width="20.5703125" style="8" customWidth="1"/>
    <col min="11607" max="11607" width="19.5703125" style="8" customWidth="1"/>
    <col min="11608" max="11817" width="9.140625" style="8"/>
    <col min="11818" max="11818" width="13.5703125" style="8" customWidth="1"/>
    <col min="11819" max="11819" width="20.7109375" style="8" customWidth="1"/>
    <col min="11820" max="11820" width="57.7109375" style="8" customWidth="1"/>
    <col min="11821" max="11821" width="19.42578125" style="8" customWidth="1"/>
    <col min="11822" max="11822" width="20.5703125" style="8" customWidth="1"/>
    <col min="11823" max="11824" width="17.28515625" style="8" customWidth="1"/>
    <col min="11825" max="11825" width="17.7109375" style="8" customWidth="1"/>
    <col min="11826" max="11827" width="17.28515625" style="8" customWidth="1"/>
    <col min="11828" max="11828" width="21.7109375" style="8" customWidth="1"/>
    <col min="11829" max="11859" width="12.42578125" style="8" customWidth="1"/>
    <col min="11860" max="11860" width="17.85546875" style="8" customWidth="1"/>
    <col min="11861" max="11862" width="20.5703125" style="8" customWidth="1"/>
    <col min="11863" max="11863" width="19.5703125" style="8" customWidth="1"/>
    <col min="11864" max="12073" width="9.140625" style="8"/>
    <col min="12074" max="12074" width="13.5703125" style="8" customWidth="1"/>
    <col min="12075" max="12075" width="20.7109375" style="8" customWidth="1"/>
    <col min="12076" max="12076" width="57.7109375" style="8" customWidth="1"/>
    <col min="12077" max="12077" width="19.42578125" style="8" customWidth="1"/>
    <col min="12078" max="12078" width="20.5703125" style="8" customWidth="1"/>
    <col min="12079" max="12080" width="17.28515625" style="8" customWidth="1"/>
    <col min="12081" max="12081" width="17.7109375" style="8" customWidth="1"/>
    <col min="12082" max="12083" width="17.28515625" style="8" customWidth="1"/>
    <col min="12084" max="12084" width="21.7109375" style="8" customWidth="1"/>
    <col min="12085" max="12115" width="12.42578125" style="8" customWidth="1"/>
    <col min="12116" max="12116" width="17.85546875" style="8" customWidth="1"/>
    <col min="12117" max="12118" width="20.5703125" style="8" customWidth="1"/>
    <col min="12119" max="12119" width="19.5703125" style="8" customWidth="1"/>
    <col min="12120" max="12329" width="9.140625" style="8"/>
    <col min="12330" max="12330" width="13.5703125" style="8" customWidth="1"/>
    <col min="12331" max="12331" width="20.7109375" style="8" customWidth="1"/>
    <col min="12332" max="12332" width="57.7109375" style="8" customWidth="1"/>
    <col min="12333" max="12333" width="19.42578125" style="8" customWidth="1"/>
    <col min="12334" max="12334" width="20.5703125" style="8" customWidth="1"/>
    <col min="12335" max="12336" width="17.28515625" style="8" customWidth="1"/>
    <col min="12337" max="12337" width="17.7109375" style="8" customWidth="1"/>
    <col min="12338" max="12339" width="17.28515625" style="8" customWidth="1"/>
    <col min="12340" max="12340" width="21.7109375" style="8" customWidth="1"/>
    <col min="12341" max="12371" width="12.42578125" style="8" customWidth="1"/>
    <col min="12372" max="12372" width="17.85546875" style="8" customWidth="1"/>
    <col min="12373" max="12374" width="20.5703125" style="8" customWidth="1"/>
    <col min="12375" max="12375" width="19.5703125" style="8" customWidth="1"/>
    <col min="12376" max="12585" width="9.140625" style="8"/>
    <col min="12586" max="12586" width="13.5703125" style="8" customWidth="1"/>
    <col min="12587" max="12587" width="20.7109375" style="8" customWidth="1"/>
    <col min="12588" max="12588" width="57.7109375" style="8" customWidth="1"/>
    <col min="12589" max="12589" width="19.42578125" style="8" customWidth="1"/>
    <col min="12590" max="12590" width="20.5703125" style="8" customWidth="1"/>
    <col min="12591" max="12592" width="17.28515625" style="8" customWidth="1"/>
    <col min="12593" max="12593" width="17.7109375" style="8" customWidth="1"/>
    <col min="12594" max="12595" width="17.28515625" style="8" customWidth="1"/>
    <col min="12596" max="12596" width="21.7109375" style="8" customWidth="1"/>
    <col min="12597" max="12627" width="12.42578125" style="8" customWidth="1"/>
    <col min="12628" max="12628" width="17.85546875" style="8" customWidth="1"/>
    <col min="12629" max="12630" width="20.5703125" style="8" customWidth="1"/>
    <col min="12631" max="12631" width="19.5703125" style="8" customWidth="1"/>
    <col min="12632" max="12841" width="9.140625" style="8"/>
    <col min="12842" max="12842" width="13.5703125" style="8" customWidth="1"/>
    <col min="12843" max="12843" width="20.7109375" style="8" customWidth="1"/>
    <col min="12844" max="12844" width="57.7109375" style="8" customWidth="1"/>
    <col min="12845" max="12845" width="19.42578125" style="8" customWidth="1"/>
    <col min="12846" max="12846" width="20.5703125" style="8" customWidth="1"/>
    <col min="12847" max="12848" width="17.28515625" style="8" customWidth="1"/>
    <col min="12849" max="12849" width="17.7109375" style="8" customWidth="1"/>
    <col min="12850" max="12851" width="17.28515625" style="8" customWidth="1"/>
    <col min="12852" max="12852" width="21.7109375" style="8" customWidth="1"/>
    <col min="12853" max="12883" width="12.42578125" style="8" customWidth="1"/>
    <col min="12884" max="12884" width="17.85546875" style="8" customWidth="1"/>
    <col min="12885" max="12886" width="20.5703125" style="8" customWidth="1"/>
    <col min="12887" max="12887" width="19.5703125" style="8" customWidth="1"/>
    <col min="12888" max="13097" width="9.140625" style="8"/>
    <col min="13098" max="13098" width="13.5703125" style="8" customWidth="1"/>
    <col min="13099" max="13099" width="20.7109375" style="8" customWidth="1"/>
    <col min="13100" max="13100" width="57.7109375" style="8" customWidth="1"/>
    <col min="13101" max="13101" width="19.42578125" style="8" customWidth="1"/>
    <col min="13102" max="13102" width="20.5703125" style="8" customWidth="1"/>
    <col min="13103" max="13104" width="17.28515625" style="8" customWidth="1"/>
    <col min="13105" max="13105" width="17.7109375" style="8" customWidth="1"/>
    <col min="13106" max="13107" width="17.28515625" style="8" customWidth="1"/>
    <col min="13108" max="13108" width="21.7109375" style="8" customWidth="1"/>
    <col min="13109" max="13139" width="12.42578125" style="8" customWidth="1"/>
    <col min="13140" max="13140" width="17.85546875" style="8" customWidth="1"/>
    <col min="13141" max="13142" width="20.5703125" style="8" customWidth="1"/>
    <col min="13143" max="13143" width="19.5703125" style="8" customWidth="1"/>
    <col min="13144" max="13353" width="9.140625" style="8"/>
    <col min="13354" max="13354" width="13.5703125" style="8" customWidth="1"/>
    <col min="13355" max="13355" width="20.7109375" style="8" customWidth="1"/>
    <col min="13356" max="13356" width="57.7109375" style="8" customWidth="1"/>
    <col min="13357" max="13357" width="19.42578125" style="8" customWidth="1"/>
    <col min="13358" max="13358" width="20.5703125" style="8" customWidth="1"/>
    <col min="13359" max="13360" width="17.28515625" style="8" customWidth="1"/>
    <col min="13361" max="13361" width="17.7109375" style="8" customWidth="1"/>
    <col min="13362" max="13363" width="17.28515625" style="8" customWidth="1"/>
    <col min="13364" max="13364" width="21.7109375" style="8" customWidth="1"/>
    <col min="13365" max="13395" width="12.42578125" style="8" customWidth="1"/>
    <col min="13396" max="13396" width="17.85546875" style="8" customWidth="1"/>
    <col min="13397" max="13398" width="20.5703125" style="8" customWidth="1"/>
    <col min="13399" max="13399" width="19.5703125" style="8" customWidth="1"/>
    <col min="13400" max="13609" width="9.140625" style="8"/>
    <col min="13610" max="13610" width="13.5703125" style="8" customWidth="1"/>
    <col min="13611" max="13611" width="20.7109375" style="8" customWidth="1"/>
    <col min="13612" max="13612" width="57.7109375" style="8" customWidth="1"/>
    <col min="13613" max="13613" width="19.42578125" style="8" customWidth="1"/>
    <col min="13614" max="13614" width="20.5703125" style="8" customWidth="1"/>
    <col min="13615" max="13616" width="17.28515625" style="8" customWidth="1"/>
    <col min="13617" max="13617" width="17.7109375" style="8" customWidth="1"/>
    <col min="13618" max="13619" width="17.28515625" style="8" customWidth="1"/>
    <col min="13620" max="13620" width="21.7109375" style="8" customWidth="1"/>
    <col min="13621" max="13651" width="12.42578125" style="8" customWidth="1"/>
    <col min="13652" max="13652" width="17.85546875" style="8" customWidth="1"/>
    <col min="13653" max="13654" width="20.5703125" style="8" customWidth="1"/>
    <col min="13655" max="13655" width="19.5703125" style="8" customWidth="1"/>
    <col min="13656" max="13865" width="9.140625" style="8"/>
    <col min="13866" max="13866" width="13.5703125" style="8" customWidth="1"/>
    <col min="13867" max="13867" width="20.7109375" style="8" customWidth="1"/>
    <col min="13868" max="13868" width="57.7109375" style="8" customWidth="1"/>
    <col min="13869" max="13869" width="19.42578125" style="8" customWidth="1"/>
    <col min="13870" max="13870" width="20.5703125" style="8" customWidth="1"/>
    <col min="13871" max="13872" width="17.28515625" style="8" customWidth="1"/>
    <col min="13873" max="13873" width="17.7109375" style="8" customWidth="1"/>
    <col min="13874" max="13875" width="17.28515625" style="8" customWidth="1"/>
    <col min="13876" max="13876" width="21.7109375" style="8" customWidth="1"/>
    <col min="13877" max="13907" width="12.42578125" style="8" customWidth="1"/>
    <col min="13908" max="13908" width="17.85546875" style="8" customWidth="1"/>
    <col min="13909" max="13910" width="20.5703125" style="8" customWidth="1"/>
    <col min="13911" max="13911" width="19.5703125" style="8" customWidth="1"/>
    <col min="13912" max="14121" width="9.140625" style="8"/>
    <col min="14122" max="14122" width="13.5703125" style="8" customWidth="1"/>
    <col min="14123" max="14123" width="20.7109375" style="8" customWidth="1"/>
    <col min="14124" max="14124" width="57.7109375" style="8" customWidth="1"/>
    <col min="14125" max="14125" width="19.42578125" style="8" customWidth="1"/>
    <col min="14126" max="14126" width="20.5703125" style="8" customWidth="1"/>
    <col min="14127" max="14128" width="17.28515625" style="8" customWidth="1"/>
    <col min="14129" max="14129" width="17.7109375" style="8" customWidth="1"/>
    <col min="14130" max="14131" width="17.28515625" style="8" customWidth="1"/>
    <col min="14132" max="14132" width="21.7109375" style="8" customWidth="1"/>
    <col min="14133" max="14163" width="12.42578125" style="8" customWidth="1"/>
    <col min="14164" max="14164" width="17.85546875" style="8" customWidth="1"/>
    <col min="14165" max="14166" width="20.5703125" style="8" customWidth="1"/>
    <col min="14167" max="14167" width="19.5703125" style="8" customWidth="1"/>
    <col min="14168" max="14377" width="9.140625" style="8"/>
    <col min="14378" max="14378" width="13.5703125" style="8" customWidth="1"/>
    <col min="14379" max="14379" width="20.7109375" style="8" customWidth="1"/>
    <col min="14380" max="14380" width="57.7109375" style="8" customWidth="1"/>
    <col min="14381" max="14381" width="19.42578125" style="8" customWidth="1"/>
    <col min="14382" max="14382" width="20.5703125" style="8" customWidth="1"/>
    <col min="14383" max="14384" width="17.28515625" style="8" customWidth="1"/>
    <col min="14385" max="14385" width="17.7109375" style="8" customWidth="1"/>
    <col min="14386" max="14387" width="17.28515625" style="8" customWidth="1"/>
    <col min="14388" max="14388" width="21.7109375" style="8" customWidth="1"/>
    <col min="14389" max="14419" width="12.42578125" style="8" customWidth="1"/>
    <col min="14420" max="14420" width="17.85546875" style="8" customWidth="1"/>
    <col min="14421" max="14422" width="20.5703125" style="8" customWidth="1"/>
    <col min="14423" max="14423" width="19.5703125" style="8" customWidth="1"/>
    <col min="14424" max="14633" width="9.140625" style="8"/>
    <col min="14634" max="14634" width="13.5703125" style="8" customWidth="1"/>
    <col min="14635" max="14635" width="20.7109375" style="8" customWidth="1"/>
    <col min="14636" max="14636" width="57.7109375" style="8" customWidth="1"/>
    <col min="14637" max="14637" width="19.42578125" style="8" customWidth="1"/>
    <col min="14638" max="14638" width="20.5703125" style="8" customWidth="1"/>
    <col min="14639" max="14640" width="17.28515625" style="8" customWidth="1"/>
    <col min="14641" max="14641" width="17.7109375" style="8" customWidth="1"/>
    <col min="14642" max="14643" width="17.28515625" style="8" customWidth="1"/>
    <col min="14644" max="14644" width="21.7109375" style="8" customWidth="1"/>
    <col min="14645" max="14675" width="12.42578125" style="8" customWidth="1"/>
    <col min="14676" max="14676" width="17.85546875" style="8" customWidth="1"/>
    <col min="14677" max="14678" width="20.5703125" style="8" customWidth="1"/>
    <col min="14679" max="14679" width="19.5703125" style="8" customWidth="1"/>
    <col min="14680" max="14889" width="9.140625" style="8"/>
    <col min="14890" max="14890" width="13.5703125" style="8" customWidth="1"/>
    <col min="14891" max="14891" width="20.7109375" style="8" customWidth="1"/>
    <col min="14892" max="14892" width="57.7109375" style="8" customWidth="1"/>
    <col min="14893" max="14893" width="19.42578125" style="8" customWidth="1"/>
    <col min="14894" max="14894" width="20.5703125" style="8" customWidth="1"/>
    <col min="14895" max="14896" width="17.28515625" style="8" customWidth="1"/>
    <col min="14897" max="14897" width="17.7109375" style="8" customWidth="1"/>
    <col min="14898" max="14899" width="17.28515625" style="8" customWidth="1"/>
    <col min="14900" max="14900" width="21.7109375" style="8" customWidth="1"/>
    <col min="14901" max="14931" width="12.42578125" style="8" customWidth="1"/>
    <col min="14932" max="14932" width="17.85546875" style="8" customWidth="1"/>
    <col min="14933" max="14934" width="20.5703125" style="8" customWidth="1"/>
    <col min="14935" max="14935" width="19.5703125" style="8" customWidth="1"/>
    <col min="14936" max="15145" width="9.140625" style="8"/>
    <col min="15146" max="15146" width="13.5703125" style="8" customWidth="1"/>
    <col min="15147" max="15147" width="20.7109375" style="8" customWidth="1"/>
    <col min="15148" max="15148" width="57.7109375" style="8" customWidth="1"/>
    <col min="15149" max="15149" width="19.42578125" style="8" customWidth="1"/>
    <col min="15150" max="15150" width="20.5703125" style="8" customWidth="1"/>
    <col min="15151" max="15152" width="17.28515625" style="8" customWidth="1"/>
    <col min="15153" max="15153" width="17.7109375" style="8" customWidth="1"/>
    <col min="15154" max="15155" width="17.28515625" style="8" customWidth="1"/>
    <col min="15156" max="15156" width="21.7109375" style="8" customWidth="1"/>
    <col min="15157" max="15187" width="12.42578125" style="8" customWidth="1"/>
    <col min="15188" max="15188" width="17.85546875" style="8" customWidth="1"/>
    <col min="15189" max="15190" width="20.5703125" style="8" customWidth="1"/>
    <col min="15191" max="15191" width="19.5703125" style="8" customWidth="1"/>
    <col min="15192" max="15401" width="9.140625" style="8"/>
    <col min="15402" max="15402" width="13.5703125" style="8" customWidth="1"/>
    <col min="15403" max="15403" width="20.7109375" style="8" customWidth="1"/>
    <col min="15404" max="15404" width="57.7109375" style="8" customWidth="1"/>
    <col min="15405" max="15405" width="19.42578125" style="8" customWidth="1"/>
    <col min="15406" max="15406" width="20.5703125" style="8" customWidth="1"/>
    <col min="15407" max="15408" width="17.28515625" style="8" customWidth="1"/>
    <col min="15409" max="15409" width="17.7109375" style="8" customWidth="1"/>
    <col min="15410" max="15411" width="17.28515625" style="8" customWidth="1"/>
    <col min="15412" max="15412" width="21.7109375" style="8" customWidth="1"/>
    <col min="15413" max="15443" width="12.42578125" style="8" customWidth="1"/>
    <col min="15444" max="15444" width="17.85546875" style="8" customWidth="1"/>
    <col min="15445" max="15446" width="20.5703125" style="8" customWidth="1"/>
    <col min="15447" max="15447" width="19.5703125" style="8" customWidth="1"/>
    <col min="15448" max="15657" width="9.140625" style="8"/>
    <col min="15658" max="15658" width="13.5703125" style="8" customWidth="1"/>
    <col min="15659" max="15659" width="20.7109375" style="8" customWidth="1"/>
    <col min="15660" max="15660" width="57.7109375" style="8" customWidth="1"/>
    <col min="15661" max="15661" width="19.42578125" style="8" customWidth="1"/>
    <col min="15662" max="15662" width="20.5703125" style="8" customWidth="1"/>
    <col min="15663" max="15664" width="17.28515625" style="8" customWidth="1"/>
    <col min="15665" max="15665" width="17.7109375" style="8" customWidth="1"/>
    <col min="15666" max="15667" width="17.28515625" style="8" customWidth="1"/>
    <col min="15668" max="15668" width="21.7109375" style="8" customWidth="1"/>
    <col min="15669" max="15699" width="12.42578125" style="8" customWidth="1"/>
    <col min="15700" max="15700" width="17.85546875" style="8" customWidth="1"/>
    <col min="15701" max="15702" width="20.5703125" style="8" customWidth="1"/>
    <col min="15703" max="15703" width="19.5703125" style="8" customWidth="1"/>
    <col min="15704" max="15913" width="9.140625" style="8"/>
    <col min="15914" max="15914" width="13.5703125" style="8" customWidth="1"/>
    <col min="15915" max="15915" width="20.7109375" style="8" customWidth="1"/>
    <col min="15916" max="15916" width="57.7109375" style="8" customWidth="1"/>
    <col min="15917" max="15917" width="19.42578125" style="8" customWidth="1"/>
    <col min="15918" max="15918" width="20.5703125" style="8" customWidth="1"/>
    <col min="15919" max="15920" width="17.28515625" style="8" customWidth="1"/>
    <col min="15921" max="15921" width="17.7109375" style="8" customWidth="1"/>
    <col min="15922" max="15923" width="17.28515625" style="8" customWidth="1"/>
    <col min="15924" max="15924" width="21.7109375" style="8" customWidth="1"/>
    <col min="15925" max="15955" width="12.42578125" style="8" customWidth="1"/>
    <col min="15956" max="15956" width="17.85546875" style="8" customWidth="1"/>
    <col min="15957" max="15958" width="20.5703125" style="8" customWidth="1"/>
    <col min="15959" max="15959" width="19.5703125" style="8" customWidth="1"/>
    <col min="15960" max="16169" width="9.140625" style="8"/>
    <col min="16170" max="16170" width="13.5703125" style="8" customWidth="1"/>
    <col min="16171" max="16171" width="20.7109375" style="8" customWidth="1"/>
    <col min="16172" max="16172" width="57.7109375" style="8" customWidth="1"/>
    <col min="16173" max="16173" width="19.42578125" style="8" customWidth="1"/>
    <col min="16174" max="16174" width="20.5703125" style="8" customWidth="1"/>
    <col min="16175" max="16176" width="17.28515625" style="8" customWidth="1"/>
    <col min="16177" max="16177" width="17.7109375" style="8" customWidth="1"/>
    <col min="16178" max="16179" width="17.28515625" style="8" customWidth="1"/>
    <col min="16180" max="16180" width="21.7109375" style="8" customWidth="1"/>
    <col min="16181" max="16211" width="12.42578125" style="8" customWidth="1"/>
    <col min="16212" max="16212" width="17.85546875" style="8" customWidth="1"/>
    <col min="16213" max="16214" width="20.5703125" style="8" customWidth="1"/>
    <col min="16215" max="16215" width="19.5703125" style="8" customWidth="1"/>
    <col min="16216" max="16384" width="9.140625" style="8"/>
  </cols>
  <sheetData>
    <row r="1" spans="1:96" ht="23.25" thickBot="1" x14ac:dyDescent="0.35">
      <c r="B1" s="188" t="s">
        <v>131</v>
      </c>
      <c r="C1" s="188"/>
      <c r="D1" s="132">
        <v>3</v>
      </c>
      <c r="E1" s="199" t="s">
        <v>182</v>
      </c>
      <c r="F1" s="199"/>
      <c r="L1" s="8"/>
      <c r="S1" s="8"/>
      <c r="X1" s="8"/>
      <c r="BA1" s="8"/>
      <c r="BG1" s="8"/>
      <c r="CF1" s="8"/>
      <c r="CG1" s="8"/>
      <c r="CH1" s="8"/>
      <c r="CI1" s="8"/>
      <c r="CJ1" s="8"/>
      <c r="CK1" s="8"/>
      <c r="CL1" s="8"/>
      <c r="CM1" s="8"/>
      <c r="CN1" s="8"/>
    </row>
    <row r="2" spans="1:96" ht="24.75" customHeight="1" thickBot="1" x14ac:dyDescent="0.45">
      <c r="A2" s="6"/>
      <c r="B2" s="188" t="s">
        <v>131</v>
      </c>
      <c r="C2" s="188"/>
      <c r="D2" s="120">
        <v>42323</v>
      </c>
      <c r="E2" s="189" t="s">
        <v>165</v>
      </c>
      <c r="F2" s="189"/>
      <c r="G2" s="7"/>
      <c r="H2" s="7"/>
      <c r="I2" s="7"/>
      <c r="J2" s="133" t="str">
        <f>CONCATENATE("&lt;","=",D1)</f>
        <v>&lt;=3</v>
      </c>
      <c r="L2" s="8"/>
      <c r="R2" s="124">
        <v>1</v>
      </c>
      <c r="S2" s="8"/>
      <c r="X2" s="8"/>
      <c r="Z2" s="124">
        <v>2</v>
      </c>
      <c r="AH2" s="124">
        <v>3</v>
      </c>
      <c r="AP2" s="124">
        <v>4</v>
      </c>
      <c r="AX2" s="124">
        <v>5</v>
      </c>
      <c r="BA2" s="8"/>
      <c r="BF2" s="124">
        <v>6</v>
      </c>
      <c r="BG2" s="8"/>
      <c r="BN2" s="124">
        <v>7</v>
      </c>
      <c r="BV2" s="124">
        <v>8</v>
      </c>
      <c r="CD2" s="124">
        <v>9</v>
      </c>
      <c r="CF2" s="8"/>
      <c r="CG2" s="8"/>
      <c r="CH2" s="8"/>
      <c r="CI2" s="8"/>
      <c r="CJ2" s="8"/>
      <c r="CK2" s="8"/>
      <c r="CL2" s="8"/>
      <c r="CM2" s="8"/>
      <c r="CN2" s="8"/>
    </row>
    <row r="3" spans="1:96" s="9" customFormat="1" ht="54" customHeight="1" thickBot="1" x14ac:dyDescent="0.3">
      <c r="A3" s="190" t="s">
        <v>132</v>
      </c>
      <c r="B3" s="184" t="s">
        <v>1</v>
      </c>
      <c r="C3" s="180" t="s">
        <v>139</v>
      </c>
      <c r="D3" s="182" t="s">
        <v>141</v>
      </c>
      <c r="E3" s="183"/>
      <c r="F3" s="125" t="s">
        <v>140</v>
      </c>
      <c r="G3" s="184" t="s">
        <v>136</v>
      </c>
      <c r="H3" s="184"/>
      <c r="I3" s="126" t="s">
        <v>137</v>
      </c>
      <c r="J3" s="139" t="str">
        <f>CONCATENATE("&lt;","=",D2)</f>
        <v>&lt;=42323</v>
      </c>
      <c r="K3" s="204" t="s">
        <v>161</v>
      </c>
      <c r="L3" s="204"/>
      <c r="M3" s="204"/>
      <c r="N3" s="204"/>
      <c r="O3" s="204"/>
      <c r="P3" s="205"/>
      <c r="Q3" s="200" t="s">
        <v>172</v>
      </c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2"/>
      <c r="AZ3" s="203" t="s">
        <v>173</v>
      </c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2"/>
      <c r="CE3" s="4"/>
      <c r="CF3" s="185"/>
      <c r="CG3" s="185"/>
      <c r="CH3" s="186"/>
      <c r="CI3" s="117"/>
      <c r="CJ3" s="117"/>
      <c r="CK3" s="117"/>
      <c r="CL3" s="117"/>
      <c r="CM3" s="117"/>
      <c r="CN3" s="117"/>
    </row>
    <row r="4" spans="1:96" s="9" customFormat="1" ht="38.25" customHeight="1" x14ac:dyDescent="0.25">
      <c r="A4" s="191"/>
      <c r="B4" s="192"/>
      <c r="C4" s="181"/>
      <c r="D4" s="18" t="s">
        <v>133</v>
      </c>
      <c r="E4" s="19" t="s">
        <v>134</v>
      </c>
      <c r="F4" s="18" t="s">
        <v>133</v>
      </c>
      <c r="G4" s="18" t="s">
        <v>133</v>
      </c>
      <c r="H4" s="19" t="s">
        <v>134</v>
      </c>
      <c r="I4" s="135" t="s">
        <v>135</v>
      </c>
      <c r="J4" s="140"/>
      <c r="K4" s="121">
        <v>42303</v>
      </c>
      <c r="L4" s="121">
        <v>42304</v>
      </c>
      <c r="M4" s="121">
        <v>42305</v>
      </c>
      <c r="N4" s="121">
        <v>42306</v>
      </c>
      <c r="O4" s="121">
        <v>42307</v>
      </c>
      <c r="P4" s="138">
        <v>42308</v>
      </c>
      <c r="Q4" s="138">
        <v>42309</v>
      </c>
      <c r="R4" s="121" t="s">
        <v>171</v>
      </c>
      <c r="S4" s="121">
        <v>42310</v>
      </c>
      <c r="T4" s="121">
        <v>42311</v>
      </c>
      <c r="U4" s="138">
        <v>42312</v>
      </c>
      <c r="V4" s="121">
        <v>42313</v>
      </c>
      <c r="W4" s="121">
        <v>42314</v>
      </c>
      <c r="X4" s="138">
        <v>42315</v>
      </c>
      <c r="Y4" s="138">
        <v>42316</v>
      </c>
      <c r="Z4" s="121" t="s">
        <v>174</v>
      </c>
      <c r="AA4" s="121">
        <v>42317</v>
      </c>
      <c r="AB4" s="121">
        <v>42318</v>
      </c>
      <c r="AC4" s="121">
        <f>AB4+1</f>
        <v>42319</v>
      </c>
      <c r="AD4" s="121">
        <f t="shared" ref="AD4:AS4" si="0">AC4+1</f>
        <v>42320</v>
      </c>
      <c r="AE4" s="121">
        <f t="shared" si="0"/>
        <v>42321</v>
      </c>
      <c r="AF4" s="138">
        <f t="shared" si="0"/>
        <v>42322</v>
      </c>
      <c r="AG4" s="138">
        <f t="shared" si="0"/>
        <v>42323</v>
      </c>
      <c r="AH4" s="121" t="s">
        <v>175</v>
      </c>
      <c r="AI4" s="121">
        <f>AG4+1</f>
        <v>42324</v>
      </c>
      <c r="AJ4" s="121">
        <f t="shared" si="0"/>
        <v>42325</v>
      </c>
      <c r="AK4" s="121">
        <f t="shared" si="0"/>
        <v>42326</v>
      </c>
      <c r="AL4" s="121">
        <f t="shared" si="0"/>
        <v>42327</v>
      </c>
      <c r="AM4" s="121">
        <f t="shared" si="0"/>
        <v>42328</v>
      </c>
      <c r="AN4" s="138">
        <f t="shared" si="0"/>
        <v>42329</v>
      </c>
      <c r="AO4" s="138">
        <f t="shared" si="0"/>
        <v>42330</v>
      </c>
      <c r="AP4" s="121" t="s">
        <v>176</v>
      </c>
      <c r="AQ4" s="121">
        <f>AO4+1</f>
        <v>42331</v>
      </c>
      <c r="AR4" s="121">
        <f t="shared" si="0"/>
        <v>42332</v>
      </c>
      <c r="AS4" s="121">
        <f t="shared" si="0"/>
        <v>42333</v>
      </c>
      <c r="AT4" s="121">
        <f t="shared" ref="AT4:AW4" si="1">AS4+1</f>
        <v>42334</v>
      </c>
      <c r="AU4" s="121">
        <f t="shared" si="1"/>
        <v>42335</v>
      </c>
      <c r="AV4" s="138">
        <f t="shared" si="1"/>
        <v>42336</v>
      </c>
      <c r="AW4" s="138">
        <f t="shared" si="1"/>
        <v>42337</v>
      </c>
      <c r="AX4" s="121" t="s">
        <v>177</v>
      </c>
      <c r="AY4" s="121">
        <f>AW4+1</f>
        <v>42338</v>
      </c>
      <c r="AZ4" s="121">
        <v>42339</v>
      </c>
      <c r="BA4" s="121">
        <f>AZ4+1</f>
        <v>42340</v>
      </c>
      <c r="BB4" s="121">
        <f t="shared" ref="BB4:CC4" si="2">BA4+1</f>
        <v>42341</v>
      </c>
      <c r="BC4" s="121">
        <f t="shared" si="2"/>
        <v>42342</v>
      </c>
      <c r="BD4" s="138">
        <f t="shared" si="2"/>
        <v>42343</v>
      </c>
      <c r="BE4" s="138">
        <f t="shared" si="2"/>
        <v>42344</v>
      </c>
      <c r="BF4" s="121" t="s">
        <v>178</v>
      </c>
      <c r="BG4" s="121">
        <f>BE4+1</f>
        <v>42345</v>
      </c>
      <c r="BH4" s="121">
        <f t="shared" si="2"/>
        <v>42346</v>
      </c>
      <c r="BI4" s="121">
        <f t="shared" si="2"/>
        <v>42347</v>
      </c>
      <c r="BJ4" s="121">
        <f t="shared" si="2"/>
        <v>42348</v>
      </c>
      <c r="BK4" s="121">
        <f t="shared" si="2"/>
        <v>42349</v>
      </c>
      <c r="BL4" s="138">
        <f t="shared" si="2"/>
        <v>42350</v>
      </c>
      <c r="BM4" s="138">
        <f t="shared" si="2"/>
        <v>42351</v>
      </c>
      <c r="BN4" s="121" t="s">
        <v>179</v>
      </c>
      <c r="BO4" s="121">
        <f>BM4+1</f>
        <v>42352</v>
      </c>
      <c r="BP4" s="121">
        <f t="shared" si="2"/>
        <v>42353</v>
      </c>
      <c r="BQ4" s="121">
        <f t="shared" si="2"/>
        <v>42354</v>
      </c>
      <c r="BR4" s="121">
        <f t="shared" si="2"/>
        <v>42355</v>
      </c>
      <c r="BS4" s="121">
        <f t="shared" si="2"/>
        <v>42356</v>
      </c>
      <c r="BT4" s="138">
        <f t="shared" si="2"/>
        <v>42357</v>
      </c>
      <c r="BU4" s="138">
        <f t="shared" si="2"/>
        <v>42358</v>
      </c>
      <c r="BV4" s="121" t="s">
        <v>180</v>
      </c>
      <c r="BW4" s="121">
        <f>BU4+1</f>
        <v>42359</v>
      </c>
      <c r="BX4" s="121">
        <f t="shared" si="2"/>
        <v>42360</v>
      </c>
      <c r="BY4" s="121">
        <f t="shared" si="2"/>
        <v>42361</v>
      </c>
      <c r="BZ4" s="121">
        <f t="shared" si="2"/>
        <v>42362</v>
      </c>
      <c r="CA4" s="121">
        <f t="shared" si="2"/>
        <v>42363</v>
      </c>
      <c r="CB4" s="138">
        <f t="shared" si="2"/>
        <v>42364</v>
      </c>
      <c r="CC4" s="138">
        <f t="shared" si="2"/>
        <v>42365</v>
      </c>
      <c r="CD4" s="127" t="s">
        <v>181</v>
      </c>
      <c r="CE4" s="5"/>
      <c r="CF4" s="187" t="s">
        <v>138</v>
      </c>
      <c r="CG4" s="187"/>
      <c r="CH4" s="187"/>
      <c r="CI4" s="141" t="s">
        <v>158</v>
      </c>
      <c r="CJ4" s="196" t="s">
        <v>162</v>
      </c>
      <c r="CK4" s="197"/>
      <c r="CL4" s="197"/>
      <c r="CM4" s="197"/>
      <c r="CN4" s="197"/>
      <c r="CO4" s="198"/>
    </row>
    <row r="5" spans="1:96" ht="22.5" customHeight="1" x14ac:dyDescent="0.25">
      <c r="A5" s="99" t="s">
        <v>69</v>
      </c>
      <c r="B5" s="168" t="s">
        <v>102</v>
      </c>
      <c r="C5" s="169"/>
      <c r="D5" s="169"/>
      <c r="E5" s="169"/>
      <c r="F5" s="169"/>
      <c r="G5" s="169"/>
      <c r="H5" s="169"/>
      <c r="I5" s="136"/>
      <c r="J5" s="21"/>
      <c r="K5" s="20"/>
      <c r="L5" s="20"/>
      <c r="M5" s="20"/>
      <c r="N5" s="20"/>
      <c r="O5" s="20"/>
      <c r="P5" s="20"/>
      <c r="Q5" s="20"/>
      <c r="R5" s="122"/>
      <c r="S5" s="20"/>
      <c r="T5" s="20"/>
      <c r="U5" s="20"/>
      <c r="V5" s="20"/>
      <c r="W5" s="20"/>
      <c r="X5" s="20"/>
      <c r="Y5" s="20"/>
      <c r="Z5" s="122"/>
      <c r="AA5" s="20"/>
      <c r="AB5" s="20"/>
      <c r="AC5" s="20"/>
      <c r="AD5" s="20"/>
      <c r="AE5" s="20"/>
      <c r="AF5" s="20"/>
      <c r="AG5" s="20"/>
      <c r="AH5" s="122"/>
      <c r="AI5" s="20"/>
      <c r="AJ5" s="20"/>
      <c r="AK5" s="20"/>
      <c r="AL5" s="20"/>
      <c r="AM5" s="20"/>
      <c r="AN5" s="20"/>
      <c r="AO5" s="20"/>
      <c r="AP5" s="122"/>
      <c r="AQ5" s="20"/>
      <c r="AR5" s="20"/>
      <c r="AS5" s="20"/>
      <c r="AT5" s="20"/>
      <c r="AU5" s="20"/>
      <c r="AV5" s="20"/>
      <c r="AW5" s="20"/>
      <c r="AX5" s="122"/>
      <c r="AY5" s="20"/>
      <c r="AZ5" s="20"/>
      <c r="BA5" s="20"/>
      <c r="BB5" s="20"/>
      <c r="BC5" s="20"/>
      <c r="BD5" s="20"/>
      <c r="BE5" s="20"/>
      <c r="BF5" s="122"/>
      <c r="BG5" s="20"/>
      <c r="BH5" s="20"/>
      <c r="BI5" s="20"/>
      <c r="BJ5" s="20"/>
      <c r="BK5" s="20"/>
      <c r="BL5" s="20"/>
      <c r="BM5" s="20"/>
      <c r="BN5" s="122"/>
      <c r="BO5" s="20"/>
      <c r="BP5" s="20"/>
      <c r="BQ5" s="20"/>
      <c r="BR5" s="20"/>
      <c r="BS5" s="20"/>
      <c r="BT5" s="20"/>
      <c r="BU5" s="20"/>
      <c r="BV5" s="122"/>
      <c r="BW5" s="20"/>
      <c r="BX5" s="20"/>
      <c r="BY5" s="20"/>
      <c r="BZ5" s="20"/>
      <c r="CA5" s="20"/>
      <c r="CB5" s="20"/>
      <c r="CC5" s="20"/>
      <c r="CD5" s="128"/>
      <c r="CE5" s="21"/>
      <c r="CF5" s="17"/>
      <c r="CG5" s="115"/>
      <c r="CH5" s="115"/>
      <c r="CI5" s="142"/>
    </row>
    <row r="6" spans="1:96" s="16" customFormat="1" ht="22.5" customHeight="1" x14ac:dyDescent="0.25">
      <c r="A6" s="170" t="s">
        <v>115</v>
      </c>
      <c r="B6" s="171" t="s">
        <v>4</v>
      </c>
      <c r="C6" s="167">
        <v>3836</v>
      </c>
      <c r="D6" s="167">
        <f>IF(CF6&gt;C6,C6,CF6)</f>
        <v>624</v>
      </c>
      <c r="E6" s="174">
        <f>H6+CH6</f>
        <v>2892</v>
      </c>
      <c r="F6" s="174">
        <f>SUM(K6:Q6,S6:Y6,AA6:AG6,AI6:AO6,AQ6:AW6,AY6:BE6,BG6:BM6,BO6:BU6,BW6:CC6)</f>
        <v>1454</v>
      </c>
      <c r="G6" s="167">
        <f>SUMIF($J$4:$CD$4,$J$3,$J6:$CD6)</f>
        <v>624</v>
      </c>
      <c r="H6" s="167">
        <f>SUMIF($J$4:$CD$4,$J$3,$J7:$CD7)</f>
        <v>510</v>
      </c>
      <c r="I6" s="98" t="s">
        <v>133</v>
      </c>
      <c r="J6" s="15"/>
      <c r="K6" s="14"/>
      <c r="L6" s="14"/>
      <c r="M6" s="14"/>
      <c r="N6" s="14"/>
      <c r="O6" s="14"/>
      <c r="P6" s="14"/>
      <c r="Q6" s="14"/>
      <c r="R6" s="123">
        <f t="shared" ref="R6:R7" si="3">SUM(K6:Q6)</f>
        <v>0</v>
      </c>
      <c r="S6" s="14"/>
      <c r="T6" s="14"/>
      <c r="U6" s="14"/>
      <c r="V6" s="14"/>
      <c r="W6" s="14"/>
      <c r="X6" s="14"/>
      <c r="Y6" s="14">
        <v>309</v>
      </c>
      <c r="Z6" s="123">
        <f t="shared" ref="Z6:Z7" si="4">SUM(S6:Y6)</f>
        <v>309</v>
      </c>
      <c r="AA6" s="14"/>
      <c r="AB6" s="14"/>
      <c r="AC6" s="14"/>
      <c r="AD6" s="14"/>
      <c r="AE6" s="14"/>
      <c r="AF6" s="14"/>
      <c r="AG6" s="14">
        <v>315</v>
      </c>
      <c r="AH6" s="123">
        <f t="shared" ref="AH6:AH7" si="5">SUM(AA6:AG6)</f>
        <v>315</v>
      </c>
      <c r="AI6" s="14"/>
      <c r="AJ6" s="14"/>
      <c r="AK6" s="14"/>
      <c r="AL6" s="14"/>
      <c r="AM6" s="14"/>
      <c r="AN6" s="14"/>
      <c r="AO6" s="14">
        <v>315</v>
      </c>
      <c r="AP6" s="123">
        <f t="shared" ref="AP6:AP7" si="6">SUM(AI6:AO6)</f>
        <v>315</v>
      </c>
      <c r="AQ6" s="14"/>
      <c r="AR6" s="14"/>
      <c r="AS6" s="14"/>
      <c r="AT6" s="14"/>
      <c r="AU6" s="14"/>
      <c r="AV6" s="14"/>
      <c r="AW6" s="14">
        <v>315</v>
      </c>
      <c r="AX6" s="123">
        <f t="shared" ref="AX6:AX7" si="7">SUM(AQ6:AW6)</f>
        <v>315</v>
      </c>
      <c r="AY6" s="14"/>
      <c r="AZ6" s="14"/>
      <c r="BA6" s="14"/>
      <c r="BB6" s="14"/>
      <c r="BC6" s="14"/>
      <c r="BD6" s="14"/>
      <c r="BE6" s="14">
        <v>200</v>
      </c>
      <c r="BF6" s="123">
        <f t="shared" ref="BF6:BF7" si="8">SUM(AY6:BE6)</f>
        <v>200</v>
      </c>
      <c r="BG6" s="14"/>
      <c r="BH6" s="14"/>
      <c r="BI6" s="14"/>
      <c r="BJ6" s="14"/>
      <c r="BK6" s="14"/>
      <c r="BL6" s="14"/>
      <c r="BM6" s="14"/>
      <c r="BN6" s="123">
        <f t="shared" ref="BN6:BN7" si="9">SUM(BG6:BM6)</f>
        <v>0</v>
      </c>
      <c r="BO6" s="14"/>
      <c r="BP6" s="14"/>
      <c r="BQ6" s="14"/>
      <c r="BR6" s="14"/>
      <c r="BS6" s="14"/>
      <c r="BT6" s="14"/>
      <c r="BU6" s="14"/>
      <c r="BV6" s="123">
        <f t="shared" ref="BV6:BV7" si="10">SUM(BO6:BU6)</f>
        <v>0</v>
      </c>
      <c r="BW6" s="14"/>
      <c r="BX6" s="14"/>
      <c r="BY6" s="14"/>
      <c r="BZ6" s="14"/>
      <c r="CA6" s="14"/>
      <c r="CB6" s="14"/>
      <c r="CC6" s="14"/>
      <c r="CD6" s="129">
        <f t="shared" ref="CD6:CD7" si="11">SUM(BW6:CC6)</f>
        <v>0</v>
      </c>
      <c r="CE6" s="15"/>
      <c r="CF6" s="165">
        <f>CG6+G6</f>
        <v>624</v>
      </c>
      <c r="CG6" s="164"/>
      <c r="CH6" s="164">
        <v>2382</v>
      </c>
      <c r="CI6" s="195" t="e">
        <f>INDEX(P7:CD7,D$2)</f>
        <v>#REF!</v>
      </c>
      <c r="CJ6" s="160">
        <v>275</v>
      </c>
      <c r="CK6" s="160">
        <v>75</v>
      </c>
      <c r="CL6" s="160">
        <v>120</v>
      </c>
      <c r="CM6" s="160">
        <v>0</v>
      </c>
      <c r="CN6" s="160">
        <v>0</v>
      </c>
      <c r="CO6" s="160">
        <v>0</v>
      </c>
      <c r="CP6" s="160">
        <f>SUM(J7:J7)</f>
        <v>0</v>
      </c>
      <c r="CQ6" s="160" t="e">
        <f>SUM(#REF!)</f>
        <v>#REF!</v>
      </c>
      <c r="CR6" s="160">
        <f>SUM(K7:P7)</f>
        <v>0</v>
      </c>
    </row>
    <row r="7" spans="1:96" s="16" customFormat="1" ht="21.75" customHeight="1" x14ac:dyDescent="0.25">
      <c r="A7" s="170"/>
      <c r="B7" s="172"/>
      <c r="C7" s="167"/>
      <c r="D7" s="167"/>
      <c r="E7" s="175"/>
      <c r="F7" s="175"/>
      <c r="G7" s="167"/>
      <c r="H7" s="167"/>
      <c r="I7" s="98" t="s">
        <v>134</v>
      </c>
      <c r="J7" s="15"/>
      <c r="K7" s="14"/>
      <c r="L7" s="14"/>
      <c r="M7" s="14"/>
      <c r="N7" s="14"/>
      <c r="O7" s="14"/>
      <c r="P7" s="14"/>
      <c r="Q7" s="14"/>
      <c r="R7" s="123">
        <f t="shared" si="3"/>
        <v>0</v>
      </c>
      <c r="S7" s="14"/>
      <c r="T7" s="14">
        <v>130</v>
      </c>
      <c r="U7" s="14"/>
      <c r="V7" s="14"/>
      <c r="W7" s="14"/>
      <c r="X7" s="14"/>
      <c r="Y7" s="14"/>
      <c r="Z7" s="123">
        <f t="shared" si="4"/>
        <v>130</v>
      </c>
      <c r="AA7" s="14">
        <v>100</v>
      </c>
      <c r="AB7" s="14">
        <v>150</v>
      </c>
      <c r="AC7" s="14">
        <v>130</v>
      </c>
      <c r="AD7" s="14"/>
      <c r="AE7" s="14"/>
      <c r="AF7" s="14"/>
      <c r="AG7" s="14"/>
      <c r="AH7" s="123">
        <f t="shared" si="5"/>
        <v>380</v>
      </c>
      <c r="AI7" s="14"/>
      <c r="AJ7" s="14"/>
      <c r="AK7" s="14"/>
      <c r="AL7" s="14"/>
      <c r="AM7" s="14"/>
      <c r="AN7" s="14"/>
      <c r="AO7" s="14"/>
      <c r="AP7" s="123">
        <f t="shared" si="6"/>
        <v>0</v>
      </c>
      <c r="AQ7" s="14"/>
      <c r="AR7" s="14"/>
      <c r="AS7" s="14"/>
      <c r="AT7" s="14"/>
      <c r="AU7" s="14"/>
      <c r="AV7" s="14"/>
      <c r="AW7" s="14"/>
      <c r="AX7" s="123">
        <f t="shared" si="7"/>
        <v>0</v>
      </c>
      <c r="AY7" s="14"/>
      <c r="AZ7" s="14"/>
      <c r="BA7" s="14"/>
      <c r="BB7" s="14"/>
      <c r="BC7" s="14"/>
      <c r="BD7" s="14"/>
      <c r="BE7" s="14"/>
      <c r="BF7" s="123">
        <f t="shared" si="8"/>
        <v>0</v>
      </c>
      <c r="BG7" s="14"/>
      <c r="BH7" s="14"/>
      <c r="BI7" s="14"/>
      <c r="BJ7" s="14"/>
      <c r="BK7" s="14"/>
      <c r="BL7" s="14"/>
      <c r="BM7" s="14"/>
      <c r="BN7" s="123">
        <f t="shared" si="9"/>
        <v>0</v>
      </c>
      <c r="BO7" s="14"/>
      <c r="BP7" s="14"/>
      <c r="BQ7" s="14"/>
      <c r="BR7" s="14"/>
      <c r="BS7" s="14"/>
      <c r="BT7" s="14"/>
      <c r="BU7" s="14"/>
      <c r="BV7" s="123">
        <f t="shared" si="10"/>
        <v>0</v>
      </c>
      <c r="BW7" s="14"/>
      <c r="BX7" s="14"/>
      <c r="BY7" s="14"/>
      <c r="BZ7" s="14"/>
      <c r="CA7" s="14"/>
      <c r="CB7" s="14"/>
      <c r="CC7" s="14"/>
      <c r="CD7" s="129">
        <f t="shared" si="11"/>
        <v>0</v>
      </c>
      <c r="CE7" s="15"/>
      <c r="CF7" s="166"/>
      <c r="CG7" s="164"/>
      <c r="CH7" s="164"/>
      <c r="CI7" s="195"/>
      <c r="CJ7" s="160"/>
      <c r="CK7" s="160"/>
      <c r="CL7" s="160"/>
      <c r="CM7" s="160"/>
      <c r="CN7" s="160"/>
      <c r="CO7" s="160"/>
      <c r="CP7" s="160"/>
      <c r="CQ7" s="160"/>
      <c r="CR7" s="160"/>
    </row>
    <row r="8" spans="1:96" ht="22.5" customHeight="1" x14ac:dyDescent="0.25">
      <c r="A8" s="99" t="s">
        <v>147</v>
      </c>
      <c r="B8" s="168" t="s">
        <v>101</v>
      </c>
      <c r="C8" s="169"/>
      <c r="D8" s="169"/>
      <c r="E8" s="169"/>
      <c r="F8" s="169"/>
      <c r="G8" s="169"/>
      <c r="H8" s="169"/>
      <c r="I8" s="136"/>
      <c r="J8" s="21"/>
      <c r="K8" s="20"/>
      <c r="L8" s="20"/>
      <c r="M8" s="20"/>
      <c r="N8" s="20"/>
      <c r="O8" s="20"/>
      <c r="P8" s="20"/>
      <c r="Q8" s="20"/>
      <c r="R8" s="122"/>
      <c r="S8" s="20"/>
      <c r="T8" s="20"/>
      <c r="U8" s="20"/>
      <c r="V8" s="20"/>
      <c r="W8" s="20"/>
      <c r="X8" s="20"/>
      <c r="Y8" s="20"/>
      <c r="Z8" s="122"/>
      <c r="AA8" s="20"/>
      <c r="AB8" s="20"/>
      <c r="AC8" s="20"/>
      <c r="AD8" s="20"/>
      <c r="AE8" s="20"/>
      <c r="AF8" s="20"/>
      <c r="AG8" s="20"/>
      <c r="AH8" s="122"/>
      <c r="AI8" s="20"/>
      <c r="AJ8" s="20"/>
      <c r="AK8" s="20"/>
      <c r="AL8" s="20"/>
      <c r="AM8" s="20"/>
      <c r="AN8" s="20"/>
      <c r="AO8" s="20"/>
      <c r="AP8" s="122"/>
      <c r="AQ8" s="20"/>
      <c r="AR8" s="20"/>
      <c r="AS8" s="20"/>
      <c r="AT8" s="20"/>
      <c r="AU8" s="20"/>
      <c r="AV8" s="20"/>
      <c r="AW8" s="20"/>
      <c r="AX8" s="122"/>
      <c r="AY8" s="20"/>
      <c r="AZ8" s="20"/>
      <c r="BA8" s="20"/>
      <c r="BB8" s="20"/>
      <c r="BC8" s="20"/>
      <c r="BD8" s="20"/>
      <c r="BE8" s="20"/>
      <c r="BF8" s="122"/>
      <c r="BG8" s="20"/>
      <c r="BH8" s="20"/>
      <c r="BI8" s="20"/>
      <c r="BJ8" s="20"/>
      <c r="BK8" s="20"/>
      <c r="BL8" s="20"/>
      <c r="BM8" s="20"/>
      <c r="BN8" s="122"/>
      <c r="BO8" s="20"/>
      <c r="BP8" s="20"/>
      <c r="BQ8" s="20"/>
      <c r="BR8" s="20"/>
      <c r="BS8" s="20"/>
      <c r="BT8" s="20"/>
      <c r="BU8" s="20"/>
      <c r="BV8" s="122"/>
      <c r="BW8" s="20"/>
      <c r="BX8" s="20"/>
      <c r="BY8" s="20"/>
      <c r="BZ8" s="20"/>
      <c r="CA8" s="20"/>
      <c r="CB8" s="20"/>
      <c r="CC8" s="20"/>
      <c r="CD8" s="128"/>
      <c r="CE8" s="21"/>
      <c r="CF8" s="17"/>
      <c r="CG8" s="115"/>
      <c r="CH8" s="115"/>
      <c r="CI8" s="142"/>
    </row>
    <row r="9" spans="1:96" s="16" customFormat="1" ht="22.5" customHeight="1" x14ac:dyDescent="0.25">
      <c r="A9" s="170" t="s">
        <v>70</v>
      </c>
      <c r="B9" s="171" t="s">
        <v>4</v>
      </c>
      <c r="C9" s="167">
        <v>91674</v>
      </c>
      <c r="D9" s="167">
        <f t="shared" ref="D9" si="12">IF(CF9&gt;C9,C9,CF9)</f>
        <v>11303</v>
      </c>
      <c r="E9" s="174">
        <f t="shared" ref="E9" si="13">H9+CH9</f>
        <v>63258</v>
      </c>
      <c r="F9" s="174">
        <f t="shared" ref="F9" si="14">SUM(K9:Q9,S9:Y9,AA9:AG9,AI9:AO9,AQ9:AW9,AY9:BE9,BG9:BM9,BO9:BU9,BW9:CC9)</f>
        <v>40008</v>
      </c>
      <c r="G9" s="167">
        <f t="shared" ref="G9" si="15">SUMIF($J$4:$CD$4,$J$3,$J9:$CD9)</f>
        <v>11303</v>
      </c>
      <c r="H9" s="167">
        <f t="shared" ref="H9" si="16">SUMIF($J$4:$CD$4,$J$3,$J10:$CD10)</f>
        <v>11592</v>
      </c>
      <c r="I9" s="98" t="s">
        <v>133</v>
      </c>
      <c r="J9" s="15"/>
      <c r="K9" s="14"/>
      <c r="L9" s="14"/>
      <c r="M9" s="14"/>
      <c r="N9" s="14"/>
      <c r="O9" s="14"/>
      <c r="P9" s="14"/>
      <c r="Q9" s="14">
        <v>3637</v>
      </c>
      <c r="R9" s="123">
        <f t="shared" ref="R9:R26" si="17">SUM(K9:Q9)</f>
        <v>3637</v>
      </c>
      <c r="S9" s="14"/>
      <c r="T9" s="14"/>
      <c r="U9" s="14"/>
      <c r="V9" s="14"/>
      <c r="W9" s="14"/>
      <c r="X9" s="14"/>
      <c r="Y9" s="14">
        <v>3466</v>
      </c>
      <c r="Z9" s="123">
        <f t="shared" ref="Z9:Z26" si="18">SUM(S9:Y9)</f>
        <v>3466</v>
      </c>
      <c r="AA9" s="14"/>
      <c r="AB9" s="14"/>
      <c r="AC9" s="14"/>
      <c r="AD9" s="14"/>
      <c r="AE9" s="14"/>
      <c r="AF9" s="14"/>
      <c r="AG9" s="14">
        <v>4200</v>
      </c>
      <c r="AH9" s="123">
        <f t="shared" ref="AH9:AH26" si="19">SUM(AA9:AG9)</f>
        <v>4200</v>
      </c>
      <c r="AI9" s="14"/>
      <c r="AJ9" s="14"/>
      <c r="AK9" s="14"/>
      <c r="AL9" s="14"/>
      <c r="AM9" s="14"/>
      <c r="AN9" s="14"/>
      <c r="AO9" s="14">
        <v>4050</v>
      </c>
      <c r="AP9" s="123">
        <f t="shared" ref="AP9:AP26" si="20">SUM(AI9:AO9)</f>
        <v>4050</v>
      </c>
      <c r="AQ9" s="14"/>
      <c r="AR9" s="14"/>
      <c r="AS9" s="14"/>
      <c r="AT9" s="14"/>
      <c r="AU9" s="14"/>
      <c r="AV9" s="14"/>
      <c r="AW9" s="14">
        <v>4050</v>
      </c>
      <c r="AX9" s="123">
        <f t="shared" ref="AX9:AX26" si="21">SUM(AQ9:AW9)</f>
        <v>4050</v>
      </c>
      <c r="AY9" s="14"/>
      <c r="AZ9" s="14"/>
      <c r="BA9" s="14"/>
      <c r="BB9" s="14"/>
      <c r="BC9" s="14"/>
      <c r="BD9" s="14"/>
      <c r="BE9" s="14">
        <v>5505</v>
      </c>
      <c r="BF9" s="123">
        <f t="shared" ref="BF9:BF26" si="22">SUM(AY9:BE9)</f>
        <v>5505</v>
      </c>
      <c r="BG9" s="14"/>
      <c r="BH9" s="14"/>
      <c r="BI9" s="14"/>
      <c r="BJ9" s="14"/>
      <c r="BK9" s="14"/>
      <c r="BL9" s="14"/>
      <c r="BM9" s="14">
        <v>4100</v>
      </c>
      <c r="BN9" s="123">
        <f t="shared" ref="BN9:BN26" si="23">SUM(BG9:BM9)</f>
        <v>4100</v>
      </c>
      <c r="BO9" s="14"/>
      <c r="BP9" s="14"/>
      <c r="BQ9" s="14"/>
      <c r="BR9" s="14"/>
      <c r="BS9" s="14"/>
      <c r="BT9" s="14"/>
      <c r="BU9" s="14">
        <v>5500</v>
      </c>
      <c r="BV9" s="123">
        <f t="shared" ref="BV9:BV26" si="24">SUM(BO9:BU9)</f>
        <v>5500</v>
      </c>
      <c r="BW9" s="14"/>
      <c r="BX9" s="14"/>
      <c r="BY9" s="14"/>
      <c r="BZ9" s="14"/>
      <c r="CA9" s="14"/>
      <c r="CB9" s="14"/>
      <c r="CC9" s="14">
        <v>5500</v>
      </c>
      <c r="CD9" s="129">
        <f t="shared" ref="CD9:CD26" si="25">SUM(BW9:CC9)</f>
        <v>5500</v>
      </c>
      <c r="CE9" s="15"/>
      <c r="CF9" s="165">
        <f>CG9+G9</f>
        <v>11303</v>
      </c>
      <c r="CG9" s="164"/>
      <c r="CH9" s="164">
        <v>51666</v>
      </c>
      <c r="CI9" s="195" t="e">
        <f>INDEX(J10:CD10,D$2)</f>
        <v>#REF!</v>
      </c>
      <c r="CJ9" s="160">
        <v>1925</v>
      </c>
      <c r="CK9" s="160">
        <v>4913</v>
      </c>
      <c r="CL9" s="160">
        <v>2507</v>
      </c>
      <c r="CM9" s="161">
        <v>3027</v>
      </c>
      <c r="CN9" s="161">
        <v>3899</v>
      </c>
      <c r="CO9" s="161">
        <v>10413</v>
      </c>
      <c r="CP9" s="160">
        <f>SUM(J10:J10)</f>
        <v>0</v>
      </c>
      <c r="CQ9" s="160" t="e">
        <f>SUM(#REF!)</f>
        <v>#REF!</v>
      </c>
      <c r="CR9" s="160">
        <f>SUM(K10:P10)</f>
        <v>4595</v>
      </c>
    </row>
    <row r="10" spans="1:96" s="16" customFormat="1" ht="21.75" customHeight="1" x14ac:dyDescent="0.25">
      <c r="A10" s="170"/>
      <c r="B10" s="172"/>
      <c r="C10" s="167"/>
      <c r="D10" s="167"/>
      <c r="E10" s="175"/>
      <c r="F10" s="175"/>
      <c r="G10" s="167"/>
      <c r="H10" s="167"/>
      <c r="I10" s="98" t="s">
        <v>134</v>
      </c>
      <c r="J10" s="15"/>
      <c r="K10" s="14">
        <v>770</v>
      </c>
      <c r="L10" s="14">
        <v>720</v>
      </c>
      <c r="M10" s="14">
        <v>1020</v>
      </c>
      <c r="N10" s="14">
        <v>720</v>
      </c>
      <c r="O10" s="14">
        <v>640</v>
      </c>
      <c r="P10" s="14">
        <v>725</v>
      </c>
      <c r="Q10" s="14"/>
      <c r="R10" s="123">
        <f t="shared" si="17"/>
        <v>4595</v>
      </c>
      <c r="S10" s="14">
        <v>1175</v>
      </c>
      <c r="T10" s="14">
        <v>825</v>
      </c>
      <c r="U10" s="14">
        <v>1050</v>
      </c>
      <c r="V10" s="14">
        <v>835</v>
      </c>
      <c r="W10" s="14">
        <v>435</v>
      </c>
      <c r="X10" s="14">
        <v>735</v>
      </c>
      <c r="Y10" s="14"/>
      <c r="Z10" s="123">
        <f t="shared" si="18"/>
        <v>5055</v>
      </c>
      <c r="AA10" s="14">
        <v>350</v>
      </c>
      <c r="AB10" s="14">
        <v>570</v>
      </c>
      <c r="AC10" s="14">
        <v>400</v>
      </c>
      <c r="AD10" s="14">
        <v>210</v>
      </c>
      <c r="AE10" s="14"/>
      <c r="AF10" s="14">
        <v>412</v>
      </c>
      <c r="AG10" s="14"/>
      <c r="AH10" s="123">
        <f t="shared" si="19"/>
        <v>1942</v>
      </c>
      <c r="AI10" s="14"/>
      <c r="AJ10" s="14"/>
      <c r="AK10" s="14"/>
      <c r="AL10" s="14"/>
      <c r="AM10" s="14"/>
      <c r="AN10" s="14"/>
      <c r="AO10" s="14"/>
      <c r="AP10" s="123">
        <f t="shared" si="20"/>
        <v>0</v>
      </c>
      <c r="AQ10" s="14"/>
      <c r="AR10" s="14"/>
      <c r="AS10" s="14"/>
      <c r="AT10" s="14"/>
      <c r="AU10" s="14"/>
      <c r="AV10" s="14"/>
      <c r="AW10" s="14"/>
      <c r="AX10" s="123">
        <f t="shared" si="21"/>
        <v>0</v>
      </c>
      <c r="AY10" s="14"/>
      <c r="AZ10" s="14"/>
      <c r="BA10" s="14"/>
      <c r="BB10" s="14"/>
      <c r="BC10" s="14"/>
      <c r="BD10" s="14"/>
      <c r="BE10" s="14"/>
      <c r="BF10" s="123">
        <f t="shared" si="22"/>
        <v>0</v>
      </c>
      <c r="BG10" s="14"/>
      <c r="BH10" s="14"/>
      <c r="BI10" s="14"/>
      <c r="BJ10" s="14"/>
      <c r="BK10" s="14"/>
      <c r="BL10" s="14"/>
      <c r="BM10" s="14"/>
      <c r="BN10" s="123">
        <f t="shared" si="23"/>
        <v>0</v>
      </c>
      <c r="BO10" s="14"/>
      <c r="BP10" s="14"/>
      <c r="BQ10" s="14"/>
      <c r="BR10" s="14"/>
      <c r="BS10" s="14"/>
      <c r="BT10" s="14"/>
      <c r="BU10" s="14"/>
      <c r="BV10" s="123">
        <f t="shared" si="24"/>
        <v>0</v>
      </c>
      <c r="BW10" s="14"/>
      <c r="BX10" s="14"/>
      <c r="BY10" s="14"/>
      <c r="BZ10" s="14"/>
      <c r="CA10" s="14"/>
      <c r="CB10" s="14"/>
      <c r="CC10" s="14"/>
      <c r="CD10" s="129">
        <f t="shared" si="25"/>
        <v>0</v>
      </c>
      <c r="CE10" s="15"/>
      <c r="CF10" s="166"/>
      <c r="CG10" s="164"/>
      <c r="CH10" s="164"/>
      <c r="CI10" s="195"/>
      <c r="CJ10" s="160"/>
      <c r="CK10" s="160"/>
      <c r="CL10" s="160"/>
      <c r="CM10" s="162"/>
      <c r="CN10" s="162"/>
      <c r="CO10" s="162"/>
      <c r="CP10" s="160"/>
      <c r="CQ10" s="160"/>
      <c r="CR10" s="160"/>
    </row>
    <row r="11" spans="1:96" s="16" customFormat="1" ht="23.25" customHeight="1" x14ac:dyDescent="0.25">
      <c r="A11" s="170" t="s">
        <v>148</v>
      </c>
      <c r="B11" s="193" t="s">
        <v>7</v>
      </c>
      <c r="C11" s="167">
        <v>18204</v>
      </c>
      <c r="D11" s="167">
        <f t="shared" ref="D11" si="26">IF(CF11&gt;C11,C11,CF11)</f>
        <v>0</v>
      </c>
      <c r="E11" s="174">
        <f t="shared" ref="E11" si="27">H11+CH11</f>
        <v>18504</v>
      </c>
      <c r="F11" s="174">
        <f t="shared" ref="F11" si="28">SUM(K11:Q11,S11:Y11,AA11:AG11,AI11:AO11,AQ11:AW11,AY11:BE11,BG11:BM11,BO11:BU11,BW11:CC11)</f>
        <v>695</v>
      </c>
      <c r="G11" s="167">
        <f t="shared" ref="G11" si="29">SUMIF($J$4:$CD$4,$J$3,$J11:$CD11)</f>
        <v>0</v>
      </c>
      <c r="H11" s="167">
        <f t="shared" ref="H11" si="30">SUMIF($J$4:$CD$4,$J$3,$J12:$CD12)</f>
        <v>995</v>
      </c>
      <c r="I11" s="98" t="s">
        <v>133</v>
      </c>
      <c r="J11" s="15"/>
      <c r="K11" s="14"/>
      <c r="L11" s="14"/>
      <c r="M11" s="14"/>
      <c r="N11" s="14"/>
      <c r="O11" s="14"/>
      <c r="P11" s="14"/>
      <c r="Q11" s="14"/>
      <c r="R11" s="123">
        <f t="shared" si="17"/>
        <v>0</v>
      </c>
      <c r="S11" s="14"/>
      <c r="T11" s="14"/>
      <c r="U11" s="14"/>
      <c r="V11" s="14"/>
      <c r="W11" s="14"/>
      <c r="X11" s="14"/>
      <c r="Y11" s="14"/>
      <c r="Z11" s="123">
        <f t="shared" si="18"/>
        <v>0</v>
      </c>
      <c r="AA11" s="14"/>
      <c r="AB11" s="14"/>
      <c r="AC11" s="14"/>
      <c r="AD11" s="14"/>
      <c r="AE11" s="14"/>
      <c r="AF11" s="14"/>
      <c r="AG11" s="14"/>
      <c r="AH11" s="123">
        <f t="shared" si="19"/>
        <v>0</v>
      </c>
      <c r="AI11" s="14"/>
      <c r="AJ11" s="14"/>
      <c r="AK11" s="14"/>
      <c r="AL11" s="14"/>
      <c r="AM11" s="14"/>
      <c r="AN11" s="14"/>
      <c r="AO11" s="14"/>
      <c r="AP11" s="123">
        <f t="shared" si="20"/>
        <v>0</v>
      </c>
      <c r="AQ11" s="14"/>
      <c r="AR11" s="14"/>
      <c r="AS11" s="14"/>
      <c r="AT11" s="14"/>
      <c r="AU11" s="14"/>
      <c r="AV11" s="14"/>
      <c r="AW11" s="14">
        <v>195</v>
      </c>
      <c r="AX11" s="123">
        <f t="shared" si="21"/>
        <v>195</v>
      </c>
      <c r="AY11" s="14"/>
      <c r="AZ11" s="14"/>
      <c r="BA11" s="14"/>
      <c r="BB11" s="14"/>
      <c r="BC11" s="14"/>
      <c r="BD11" s="14"/>
      <c r="BE11" s="14">
        <v>250</v>
      </c>
      <c r="BF11" s="123">
        <f t="shared" si="22"/>
        <v>250</v>
      </c>
      <c r="BG11" s="14"/>
      <c r="BH11" s="14"/>
      <c r="BI11" s="14"/>
      <c r="BJ11" s="14"/>
      <c r="BK11" s="14"/>
      <c r="BL11" s="14"/>
      <c r="BM11" s="14">
        <v>250</v>
      </c>
      <c r="BN11" s="123">
        <f t="shared" si="23"/>
        <v>250</v>
      </c>
      <c r="BO11" s="14"/>
      <c r="BP11" s="14"/>
      <c r="BQ11" s="14"/>
      <c r="BR11" s="14"/>
      <c r="BS11" s="14"/>
      <c r="BT11" s="14"/>
      <c r="BU11" s="14"/>
      <c r="BV11" s="123">
        <f t="shared" si="24"/>
        <v>0</v>
      </c>
      <c r="BW11" s="14"/>
      <c r="BX11" s="14"/>
      <c r="BY11" s="14"/>
      <c r="BZ11" s="14"/>
      <c r="CA11" s="14"/>
      <c r="CB11" s="14"/>
      <c r="CC11" s="14"/>
      <c r="CD11" s="129">
        <f t="shared" si="25"/>
        <v>0</v>
      </c>
      <c r="CE11" s="15"/>
      <c r="CF11" s="165">
        <f>CG11+G11</f>
        <v>0</v>
      </c>
      <c r="CG11" s="163"/>
      <c r="CH11" s="164">
        <v>17509</v>
      </c>
      <c r="CI11" s="195" t="e">
        <f>INDEX(J12:CD12,D$2)</f>
        <v>#REF!</v>
      </c>
      <c r="CJ11" s="160">
        <v>2462</v>
      </c>
      <c r="CK11" s="160">
        <v>0</v>
      </c>
      <c r="CL11" s="160">
        <v>2282</v>
      </c>
      <c r="CM11" s="161">
        <v>3928</v>
      </c>
      <c r="CN11" s="161">
        <v>3103</v>
      </c>
      <c r="CO11" s="161">
        <v>566</v>
      </c>
      <c r="CP11" s="160">
        <f>SUM(J12:J12)</f>
        <v>0</v>
      </c>
      <c r="CQ11" s="160" t="e">
        <f>SUM(#REF!)</f>
        <v>#REF!</v>
      </c>
      <c r="CR11" s="160">
        <f>SUM(K12:P12)</f>
        <v>0</v>
      </c>
    </row>
    <row r="12" spans="1:96" s="16" customFormat="1" ht="22.5" customHeight="1" x14ac:dyDescent="0.25">
      <c r="A12" s="170"/>
      <c r="B12" s="193"/>
      <c r="C12" s="167"/>
      <c r="D12" s="167"/>
      <c r="E12" s="175"/>
      <c r="F12" s="175"/>
      <c r="G12" s="167"/>
      <c r="H12" s="167"/>
      <c r="I12" s="98" t="s">
        <v>134</v>
      </c>
      <c r="J12" s="15"/>
      <c r="K12" s="14"/>
      <c r="L12" s="14"/>
      <c r="M12" s="14"/>
      <c r="N12" s="14"/>
      <c r="O12" s="14"/>
      <c r="P12" s="14"/>
      <c r="Q12" s="14"/>
      <c r="R12" s="123">
        <f t="shared" si="17"/>
        <v>0</v>
      </c>
      <c r="S12" s="14">
        <v>958</v>
      </c>
      <c r="T12" s="14"/>
      <c r="U12" s="14"/>
      <c r="V12" s="14"/>
      <c r="W12" s="14"/>
      <c r="X12" s="14"/>
      <c r="Y12" s="14"/>
      <c r="Z12" s="123">
        <f t="shared" si="18"/>
        <v>958</v>
      </c>
      <c r="AA12" s="14"/>
      <c r="AB12" s="14"/>
      <c r="AC12" s="14"/>
      <c r="AD12" s="14">
        <v>37</v>
      </c>
      <c r="AE12" s="14"/>
      <c r="AF12" s="14"/>
      <c r="AG12" s="14"/>
      <c r="AH12" s="123">
        <f t="shared" si="19"/>
        <v>37</v>
      </c>
      <c r="AI12" s="14"/>
      <c r="AJ12" s="14"/>
      <c r="AK12" s="14"/>
      <c r="AL12" s="14"/>
      <c r="AM12" s="14"/>
      <c r="AN12" s="14"/>
      <c r="AO12" s="14"/>
      <c r="AP12" s="123">
        <f t="shared" si="20"/>
        <v>0</v>
      </c>
      <c r="AQ12" s="14"/>
      <c r="AR12" s="14"/>
      <c r="AS12" s="14"/>
      <c r="AT12" s="14"/>
      <c r="AU12" s="14"/>
      <c r="AV12" s="14"/>
      <c r="AW12" s="14"/>
      <c r="AX12" s="123">
        <f t="shared" si="21"/>
        <v>0</v>
      </c>
      <c r="AY12" s="14"/>
      <c r="AZ12" s="14"/>
      <c r="BA12" s="14"/>
      <c r="BB12" s="14"/>
      <c r="BC12" s="14"/>
      <c r="BD12" s="14"/>
      <c r="BE12" s="14"/>
      <c r="BF12" s="123">
        <f t="shared" si="22"/>
        <v>0</v>
      </c>
      <c r="BG12" s="14"/>
      <c r="BH12" s="14"/>
      <c r="BI12" s="14"/>
      <c r="BJ12" s="14"/>
      <c r="BK12" s="14"/>
      <c r="BL12" s="14"/>
      <c r="BM12" s="14"/>
      <c r="BN12" s="123">
        <f t="shared" si="23"/>
        <v>0</v>
      </c>
      <c r="BO12" s="14"/>
      <c r="BP12" s="14"/>
      <c r="BQ12" s="14"/>
      <c r="BR12" s="14"/>
      <c r="BS12" s="14"/>
      <c r="BT12" s="14"/>
      <c r="BU12" s="14"/>
      <c r="BV12" s="123">
        <f t="shared" si="24"/>
        <v>0</v>
      </c>
      <c r="BW12" s="14"/>
      <c r="BX12" s="14"/>
      <c r="BY12" s="14"/>
      <c r="BZ12" s="14"/>
      <c r="CA12" s="14"/>
      <c r="CB12" s="14"/>
      <c r="CC12" s="14"/>
      <c r="CD12" s="129">
        <f t="shared" si="25"/>
        <v>0</v>
      </c>
      <c r="CE12" s="15"/>
      <c r="CF12" s="166"/>
      <c r="CG12" s="163"/>
      <c r="CH12" s="164"/>
      <c r="CI12" s="195"/>
      <c r="CJ12" s="160"/>
      <c r="CK12" s="160"/>
      <c r="CL12" s="160"/>
      <c r="CM12" s="162"/>
      <c r="CN12" s="162"/>
      <c r="CO12" s="162"/>
      <c r="CP12" s="160"/>
      <c r="CQ12" s="160"/>
      <c r="CR12" s="160"/>
    </row>
    <row r="13" spans="1:96" s="16" customFormat="1" ht="23.25" customHeight="1" x14ac:dyDescent="0.25">
      <c r="A13" s="170" t="s">
        <v>149</v>
      </c>
      <c r="B13" s="193" t="s">
        <v>145</v>
      </c>
      <c r="C13" s="167">
        <v>4055</v>
      </c>
      <c r="D13" s="167">
        <f t="shared" ref="D13" si="31">IF(CF13&gt;C13,C13,CF13)</f>
        <v>500</v>
      </c>
      <c r="E13" s="174">
        <f t="shared" ref="E13" si="32">H13+CH13</f>
        <v>0</v>
      </c>
      <c r="F13" s="174">
        <f t="shared" ref="F13" si="33">SUM(K13:Q13,S13:Y13,AA13:AG13,AI13:AO13,AQ13:AW13,AY13:BE13,BG13:BM13,BO13:BU13,BW13:CC13)</f>
        <v>4055</v>
      </c>
      <c r="G13" s="167">
        <f t="shared" ref="G13" si="34">SUMIF($J$4:$CD$4,$J$3,$J13:$CD13)</f>
        <v>500</v>
      </c>
      <c r="H13" s="167">
        <f t="shared" ref="H13" si="35">SUMIF($J$4:$CD$4,$J$3,$J14:$CD14)</f>
        <v>0</v>
      </c>
      <c r="I13" s="98" t="s">
        <v>133</v>
      </c>
      <c r="J13" s="15"/>
      <c r="K13" s="14"/>
      <c r="L13" s="14"/>
      <c r="M13" s="14"/>
      <c r="N13" s="14"/>
      <c r="O13" s="14"/>
      <c r="P13" s="14"/>
      <c r="Q13" s="14"/>
      <c r="R13" s="123">
        <f t="shared" si="17"/>
        <v>0</v>
      </c>
      <c r="S13" s="14"/>
      <c r="T13" s="14"/>
      <c r="U13" s="14"/>
      <c r="V13" s="14"/>
      <c r="W13" s="14"/>
      <c r="X13" s="14"/>
      <c r="Y13" s="14"/>
      <c r="Z13" s="123">
        <f t="shared" si="18"/>
        <v>0</v>
      </c>
      <c r="AA13" s="14"/>
      <c r="AB13" s="14"/>
      <c r="AC13" s="14"/>
      <c r="AD13" s="14"/>
      <c r="AE13" s="14"/>
      <c r="AF13" s="14"/>
      <c r="AG13" s="14">
        <v>500</v>
      </c>
      <c r="AH13" s="123">
        <f t="shared" si="19"/>
        <v>500</v>
      </c>
      <c r="AI13" s="14"/>
      <c r="AJ13" s="14"/>
      <c r="AK13" s="14"/>
      <c r="AL13" s="14"/>
      <c r="AM13" s="14"/>
      <c r="AN13" s="14"/>
      <c r="AO13" s="14">
        <v>500</v>
      </c>
      <c r="AP13" s="123">
        <f t="shared" si="20"/>
        <v>500</v>
      </c>
      <c r="AQ13" s="14"/>
      <c r="AR13" s="14"/>
      <c r="AS13" s="14"/>
      <c r="AT13" s="14"/>
      <c r="AU13" s="14"/>
      <c r="AV13" s="14"/>
      <c r="AW13" s="14">
        <v>1000</v>
      </c>
      <c r="AX13" s="123">
        <f t="shared" si="21"/>
        <v>1000</v>
      </c>
      <c r="AY13" s="14"/>
      <c r="AZ13" s="14"/>
      <c r="BA13" s="14"/>
      <c r="BB13" s="14"/>
      <c r="BC13" s="14"/>
      <c r="BD13" s="14"/>
      <c r="BE13" s="14">
        <v>555</v>
      </c>
      <c r="BF13" s="123">
        <f t="shared" si="22"/>
        <v>555</v>
      </c>
      <c r="BG13" s="14"/>
      <c r="BH13" s="14"/>
      <c r="BI13" s="14"/>
      <c r="BJ13" s="14"/>
      <c r="BK13" s="14"/>
      <c r="BL13" s="14"/>
      <c r="BM13" s="14">
        <v>500</v>
      </c>
      <c r="BN13" s="123">
        <f t="shared" si="23"/>
        <v>500</v>
      </c>
      <c r="BO13" s="14"/>
      <c r="BP13" s="14"/>
      <c r="BQ13" s="14"/>
      <c r="BR13" s="14"/>
      <c r="BS13" s="14"/>
      <c r="BT13" s="14"/>
      <c r="BU13" s="14">
        <v>500</v>
      </c>
      <c r="BV13" s="123">
        <f t="shared" si="24"/>
        <v>500</v>
      </c>
      <c r="BW13" s="14"/>
      <c r="BX13" s="14"/>
      <c r="BY13" s="14"/>
      <c r="BZ13" s="14"/>
      <c r="CA13" s="14"/>
      <c r="CB13" s="14"/>
      <c r="CC13" s="14">
        <v>500</v>
      </c>
      <c r="CD13" s="129">
        <f t="shared" si="25"/>
        <v>500</v>
      </c>
      <c r="CE13" s="15"/>
      <c r="CF13" s="165">
        <f>CG13+G13</f>
        <v>500</v>
      </c>
      <c r="CG13" s="163"/>
      <c r="CH13" s="164">
        <v>0</v>
      </c>
      <c r="CI13" s="195" t="e">
        <f t="shared" ref="CI13" si="36">INDEX(J14:CD14,D$2)</f>
        <v>#REF!</v>
      </c>
      <c r="CJ13" s="160">
        <v>0</v>
      </c>
      <c r="CK13" s="160">
        <v>0</v>
      </c>
      <c r="CL13" s="160">
        <v>0</v>
      </c>
      <c r="CM13" s="161">
        <v>0</v>
      </c>
      <c r="CN13" s="161">
        <v>0</v>
      </c>
      <c r="CO13" s="161">
        <v>0</v>
      </c>
      <c r="CP13" s="160">
        <f>SUM(J14:J14)</f>
        <v>0</v>
      </c>
      <c r="CQ13" s="160" t="e">
        <f>SUM(#REF!)</f>
        <v>#REF!</v>
      </c>
      <c r="CR13" s="160">
        <f>SUM(K14:P14)</f>
        <v>0</v>
      </c>
    </row>
    <row r="14" spans="1:96" s="16" customFormat="1" ht="22.5" customHeight="1" x14ac:dyDescent="0.25">
      <c r="A14" s="170"/>
      <c r="B14" s="193"/>
      <c r="C14" s="167"/>
      <c r="D14" s="167"/>
      <c r="E14" s="175"/>
      <c r="F14" s="175"/>
      <c r="G14" s="167"/>
      <c r="H14" s="167"/>
      <c r="I14" s="98" t="s">
        <v>134</v>
      </c>
      <c r="J14" s="15"/>
      <c r="K14" s="14"/>
      <c r="L14" s="14"/>
      <c r="M14" s="14"/>
      <c r="N14" s="14"/>
      <c r="O14" s="14"/>
      <c r="P14" s="14"/>
      <c r="Q14" s="14"/>
      <c r="R14" s="123">
        <f t="shared" si="17"/>
        <v>0</v>
      </c>
      <c r="S14" s="14"/>
      <c r="T14" s="14"/>
      <c r="U14" s="14"/>
      <c r="V14" s="14"/>
      <c r="W14" s="14"/>
      <c r="X14" s="14"/>
      <c r="Y14" s="14"/>
      <c r="Z14" s="123">
        <f t="shared" si="18"/>
        <v>0</v>
      </c>
      <c r="AA14" s="14"/>
      <c r="AB14" s="14"/>
      <c r="AC14" s="14"/>
      <c r="AD14" s="14"/>
      <c r="AE14" s="14"/>
      <c r="AF14" s="14"/>
      <c r="AG14" s="14"/>
      <c r="AH14" s="123">
        <f t="shared" si="19"/>
        <v>0</v>
      </c>
      <c r="AI14" s="14"/>
      <c r="AJ14" s="14"/>
      <c r="AK14" s="14"/>
      <c r="AL14" s="14"/>
      <c r="AM14" s="14"/>
      <c r="AN14" s="14"/>
      <c r="AO14" s="14"/>
      <c r="AP14" s="123">
        <f t="shared" si="20"/>
        <v>0</v>
      </c>
      <c r="AQ14" s="14"/>
      <c r="AR14" s="14"/>
      <c r="AS14" s="14"/>
      <c r="AT14" s="14"/>
      <c r="AU14" s="14"/>
      <c r="AV14" s="14"/>
      <c r="AW14" s="14"/>
      <c r="AX14" s="123">
        <f t="shared" si="21"/>
        <v>0</v>
      </c>
      <c r="AY14" s="14"/>
      <c r="AZ14" s="14"/>
      <c r="BA14" s="14"/>
      <c r="BB14" s="14"/>
      <c r="BC14" s="14"/>
      <c r="BD14" s="14"/>
      <c r="BE14" s="14"/>
      <c r="BF14" s="123">
        <f t="shared" si="22"/>
        <v>0</v>
      </c>
      <c r="BG14" s="14"/>
      <c r="BH14" s="14"/>
      <c r="BI14" s="14"/>
      <c r="BJ14" s="14"/>
      <c r="BK14" s="14"/>
      <c r="BL14" s="14"/>
      <c r="BM14" s="14"/>
      <c r="BN14" s="123">
        <f t="shared" si="23"/>
        <v>0</v>
      </c>
      <c r="BO14" s="14"/>
      <c r="BP14" s="14"/>
      <c r="BQ14" s="14"/>
      <c r="BR14" s="14"/>
      <c r="BS14" s="14"/>
      <c r="BT14" s="14"/>
      <c r="BU14" s="14"/>
      <c r="BV14" s="123">
        <f t="shared" si="24"/>
        <v>0</v>
      </c>
      <c r="BW14" s="14"/>
      <c r="BX14" s="14"/>
      <c r="BY14" s="14"/>
      <c r="BZ14" s="14"/>
      <c r="CA14" s="14"/>
      <c r="CB14" s="14"/>
      <c r="CC14" s="14"/>
      <c r="CD14" s="129">
        <f t="shared" si="25"/>
        <v>0</v>
      </c>
      <c r="CE14" s="15"/>
      <c r="CF14" s="166"/>
      <c r="CG14" s="163"/>
      <c r="CH14" s="164"/>
      <c r="CI14" s="195"/>
      <c r="CJ14" s="160"/>
      <c r="CK14" s="160"/>
      <c r="CL14" s="160"/>
      <c r="CM14" s="162"/>
      <c r="CN14" s="162"/>
      <c r="CO14" s="162"/>
      <c r="CP14" s="160"/>
      <c r="CQ14" s="160"/>
      <c r="CR14" s="160"/>
    </row>
    <row r="15" spans="1:96" s="16" customFormat="1" ht="23.25" customHeight="1" x14ac:dyDescent="0.25">
      <c r="A15" s="170" t="s">
        <v>150</v>
      </c>
      <c r="B15" s="193" t="s">
        <v>126</v>
      </c>
      <c r="C15" s="167">
        <v>658</v>
      </c>
      <c r="D15" s="167">
        <f t="shared" ref="D15" si="37">IF(CF15&gt;C15,C15,CF15)</f>
        <v>0</v>
      </c>
      <c r="E15" s="174">
        <f t="shared" ref="E15" si="38">H15+CH15</f>
        <v>658</v>
      </c>
      <c r="F15" s="174">
        <f t="shared" ref="F15" si="39">SUM(K15:Q15,S15:Y15,AA15:AG15,AI15:AO15,AQ15:AW15,AY15:BE15,BG15:BM15,BO15:BU15,BW15:CC15)</f>
        <v>0</v>
      </c>
      <c r="G15" s="167">
        <f t="shared" ref="G15" si="40">SUMIF($J$4:$CD$4,$J$3,$J15:$CD15)</f>
        <v>0</v>
      </c>
      <c r="H15" s="167">
        <f t="shared" ref="H15" si="41">SUMIF($J$4:$CD$4,$J$3,$J16:$CD16)</f>
        <v>0</v>
      </c>
      <c r="I15" s="98" t="s">
        <v>133</v>
      </c>
      <c r="J15" s="15"/>
      <c r="K15" s="14"/>
      <c r="L15" s="14"/>
      <c r="M15" s="14"/>
      <c r="N15" s="14"/>
      <c r="O15" s="14"/>
      <c r="P15" s="14"/>
      <c r="Q15" s="14"/>
      <c r="R15" s="123">
        <f t="shared" si="17"/>
        <v>0</v>
      </c>
      <c r="S15" s="14"/>
      <c r="T15" s="14"/>
      <c r="U15" s="14"/>
      <c r="V15" s="14"/>
      <c r="W15" s="14"/>
      <c r="X15" s="14"/>
      <c r="Y15" s="14"/>
      <c r="Z15" s="123">
        <f t="shared" si="18"/>
        <v>0</v>
      </c>
      <c r="AA15" s="14"/>
      <c r="AB15" s="14"/>
      <c r="AC15" s="14"/>
      <c r="AD15" s="14"/>
      <c r="AE15" s="14"/>
      <c r="AF15" s="14"/>
      <c r="AG15" s="14"/>
      <c r="AH15" s="123">
        <f t="shared" si="19"/>
        <v>0</v>
      </c>
      <c r="AI15" s="14"/>
      <c r="AJ15" s="14"/>
      <c r="AK15" s="14"/>
      <c r="AL15" s="14"/>
      <c r="AM15" s="14"/>
      <c r="AN15" s="14"/>
      <c r="AO15" s="14"/>
      <c r="AP15" s="123">
        <f t="shared" si="20"/>
        <v>0</v>
      </c>
      <c r="AQ15" s="14"/>
      <c r="AR15" s="14"/>
      <c r="AS15" s="14"/>
      <c r="AT15" s="14"/>
      <c r="AU15" s="14"/>
      <c r="AV15" s="14"/>
      <c r="AW15" s="14"/>
      <c r="AX15" s="123">
        <f t="shared" si="21"/>
        <v>0</v>
      </c>
      <c r="AY15" s="14"/>
      <c r="AZ15" s="14"/>
      <c r="BA15" s="14"/>
      <c r="BB15" s="14"/>
      <c r="BC15" s="14"/>
      <c r="BD15" s="14"/>
      <c r="BE15" s="14"/>
      <c r="BF15" s="123">
        <f t="shared" si="22"/>
        <v>0</v>
      </c>
      <c r="BG15" s="14"/>
      <c r="BH15" s="14"/>
      <c r="BI15" s="14"/>
      <c r="BJ15" s="14"/>
      <c r="BK15" s="14"/>
      <c r="BL15" s="14"/>
      <c r="BM15" s="14"/>
      <c r="BN15" s="123">
        <f t="shared" si="23"/>
        <v>0</v>
      </c>
      <c r="BO15" s="14"/>
      <c r="BP15" s="14"/>
      <c r="BQ15" s="14"/>
      <c r="BR15" s="14"/>
      <c r="BS15" s="14"/>
      <c r="BT15" s="14"/>
      <c r="BU15" s="14"/>
      <c r="BV15" s="123">
        <f t="shared" si="24"/>
        <v>0</v>
      </c>
      <c r="BW15" s="14"/>
      <c r="BX15" s="14"/>
      <c r="BY15" s="14"/>
      <c r="BZ15" s="14"/>
      <c r="CA15" s="14"/>
      <c r="CB15" s="14"/>
      <c r="CC15" s="14"/>
      <c r="CD15" s="129">
        <f t="shared" si="25"/>
        <v>0</v>
      </c>
      <c r="CE15" s="15"/>
      <c r="CF15" s="165">
        <f>CG15+G15</f>
        <v>0</v>
      </c>
      <c r="CG15" s="163"/>
      <c r="CH15" s="164">
        <v>658</v>
      </c>
      <c r="CI15" s="195" t="e">
        <f t="shared" ref="CI15" si="42">INDEX(J16:CD16,D$2)</f>
        <v>#REF!</v>
      </c>
      <c r="CJ15" s="160">
        <v>0</v>
      </c>
      <c r="CK15" s="160">
        <v>0</v>
      </c>
      <c r="CL15" s="160">
        <v>0</v>
      </c>
      <c r="CM15" s="161">
        <v>0</v>
      </c>
      <c r="CN15" s="161">
        <v>0</v>
      </c>
      <c r="CO15" s="161">
        <v>0</v>
      </c>
      <c r="CP15" s="160">
        <f>SUM(J16:J16)</f>
        <v>0</v>
      </c>
      <c r="CQ15" s="160" t="e">
        <f>SUM(#REF!)</f>
        <v>#REF!</v>
      </c>
      <c r="CR15" s="160">
        <f>SUM(K16:P16)</f>
        <v>0</v>
      </c>
    </row>
    <row r="16" spans="1:96" s="16" customFormat="1" ht="22.5" customHeight="1" x14ac:dyDescent="0.25">
      <c r="A16" s="170"/>
      <c r="B16" s="193"/>
      <c r="C16" s="167"/>
      <c r="D16" s="167"/>
      <c r="E16" s="175"/>
      <c r="F16" s="175"/>
      <c r="G16" s="167"/>
      <c r="H16" s="167"/>
      <c r="I16" s="98" t="s">
        <v>134</v>
      </c>
      <c r="J16" s="15"/>
      <c r="K16" s="14"/>
      <c r="L16" s="14"/>
      <c r="M16" s="14"/>
      <c r="N16" s="14"/>
      <c r="O16" s="14"/>
      <c r="P16" s="14"/>
      <c r="Q16" s="14"/>
      <c r="R16" s="123">
        <f t="shared" si="17"/>
        <v>0</v>
      </c>
      <c r="S16" s="14"/>
      <c r="T16" s="14"/>
      <c r="U16" s="14"/>
      <c r="V16" s="14"/>
      <c r="W16" s="14"/>
      <c r="X16" s="14"/>
      <c r="Y16" s="14"/>
      <c r="Z16" s="123">
        <f t="shared" si="18"/>
        <v>0</v>
      </c>
      <c r="AA16" s="14"/>
      <c r="AB16" s="14"/>
      <c r="AC16" s="14"/>
      <c r="AD16" s="14"/>
      <c r="AE16" s="14"/>
      <c r="AF16" s="14"/>
      <c r="AG16" s="14"/>
      <c r="AH16" s="123">
        <f t="shared" si="19"/>
        <v>0</v>
      </c>
      <c r="AI16" s="14"/>
      <c r="AJ16" s="14"/>
      <c r="AK16" s="14"/>
      <c r="AL16" s="14"/>
      <c r="AM16" s="14"/>
      <c r="AN16" s="14"/>
      <c r="AO16" s="14"/>
      <c r="AP16" s="123">
        <f t="shared" si="20"/>
        <v>0</v>
      </c>
      <c r="AQ16" s="14"/>
      <c r="AR16" s="14"/>
      <c r="AS16" s="14"/>
      <c r="AT16" s="14"/>
      <c r="AU16" s="14"/>
      <c r="AV16" s="14"/>
      <c r="AW16" s="14"/>
      <c r="AX16" s="123">
        <f t="shared" si="21"/>
        <v>0</v>
      </c>
      <c r="AY16" s="14"/>
      <c r="AZ16" s="14"/>
      <c r="BA16" s="14"/>
      <c r="BB16" s="14"/>
      <c r="BC16" s="14"/>
      <c r="BD16" s="14"/>
      <c r="BE16" s="14"/>
      <c r="BF16" s="123">
        <f t="shared" si="22"/>
        <v>0</v>
      </c>
      <c r="BG16" s="14"/>
      <c r="BH16" s="14"/>
      <c r="BI16" s="14"/>
      <c r="BJ16" s="14"/>
      <c r="BK16" s="14"/>
      <c r="BL16" s="14"/>
      <c r="BM16" s="14"/>
      <c r="BN16" s="123">
        <f t="shared" si="23"/>
        <v>0</v>
      </c>
      <c r="BO16" s="14"/>
      <c r="BP16" s="14"/>
      <c r="BQ16" s="14"/>
      <c r="BR16" s="14"/>
      <c r="BS16" s="14"/>
      <c r="BT16" s="14"/>
      <c r="BU16" s="14"/>
      <c r="BV16" s="123">
        <f t="shared" si="24"/>
        <v>0</v>
      </c>
      <c r="BW16" s="14"/>
      <c r="BX16" s="14"/>
      <c r="BY16" s="14"/>
      <c r="BZ16" s="14"/>
      <c r="CA16" s="14"/>
      <c r="CB16" s="14"/>
      <c r="CC16" s="14"/>
      <c r="CD16" s="129">
        <f t="shared" si="25"/>
        <v>0</v>
      </c>
      <c r="CE16" s="15"/>
      <c r="CF16" s="166"/>
      <c r="CG16" s="163"/>
      <c r="CH16" s="164"/>
      <c r="CI16" s="195"/>
      <c r="CJ16" s="160"/>
      <c r="CK16" s="160"/>
      <c r="CL16" s="160"/>
      <c r="CM16" s="162"/>
      <c r="CN16" s="162"/>
      <c r="CO16" s="162"/>
      <c r="CP16" s="160"/>
      <c r="CQ16" s="160"/>
      <c r="CR16" s="160"/>
    </row>
    <row r="17" spans="1:96" s="16" customFormat="1" ht="23.25" customHeight="1" x14ac:dyDescent="0.25">
      <c r="A17" s="170" t="s">
        <v>151</v>
      </c>
      <c r="B17" s="193" t="s">
        <v>127</v>
      </c>
      <c r="C17" s="167">
        <v>892</v>
      </c>
      <c r="D17" s="167">
        <f t="shared" ref="D17" si="43">IF(CF17&gt;C17,C17,CF17)</f>
        <v>0</v>
      </c>
      <c r="E17" s="174">
        <f t="shared" ref="E17" si="44">H17+CH17</f>
        <v>526</v>
      </c>
      <c r="F17" s="174">
        <f t="shared" ref="F17" si="45">SUM(K17:Q17,S17:Y17,AA17:AG17,AI17:AO17,AQ17:AW17,AY17:BE17,BG17:BM17,BO17:BU17,BW17:CC17)</f>
        <v>366</v>
      </c>
      <c r="G17" s="167">
        <f t="shared" ref="G17" si="46">SUMIF($J$4:$CD$4,$J$3,$J17:$CD17)</f>
        <v>0</v>
      </c>
      <c r="H17" s="167">
        <f t="shared" ref="H17" si="47">SUMIF($J$4:$CD$4,$J$3,$J18:$CD18)</f>
        <v>0</v>
      </c>
      <c r="I17" s="98" t="s">
        <v>133</v>
      </c>
      <c r="J17" s="15"/>
      <c r="K17" s="14"/>
      <c r="L17" s="14"/>
      <c r="M17" s="14"/>
      <c r="N17" s="14"/>
      <c r="O17" s="14"/>
      <c r="P17" s="14"/>
      <c r="Q17" s="14"/>
      <c r="R17" s="123">
        <f t="shared" si="17"/>
        <v>0</v>
      </c>
      <c r="S17" s="14"/>
      <c r="T17" s="14"/>
      <c r="U17" s="14"/>
      <c r="V17" s="14"/>
      <c r="W17" s="14"/>
      <c r="X17" s="14"/>
      <c r="Y17" s="14"/>
      <c r="Z17" s="123">
        <f t="shared" si="18"/>
        <v>0</v>
      </c>
      <c r="AA17" s="14"/>
      <c r="AB17" s="14"/>
      <c r="AC17" s="14"/>
      <c r="AD17" s="14"/>
      <c r="AE17" s="14"/>
      <c r="AF17" s="14"/>
      <c r="AG17" s="14"/>
      <c r="AH17" s="123">
        <f t="shared" si="19"/>
        <v>0</v>
      </c>
      <c r="AI17" s="14"/>
      <c r="AJ17" s="14"/>
      <c r="AK17" s="14"/>
      <c r="AL17" s="14"/>
      <c r="AM17" s="14"/>
      <c r="AN17" s="14"/>
      <c r="AO17" s="14">
        <v>150</v>
      </c>
      <c r="AP17" s="123">
        <f t="shared" si="20"/>
        <v>150</v>
      </c>
      <c r="AQ17" s="14"/>
      <c r="AR17" s="14"/>
      <c r="AS17" s="14"/>
      <c r="AT17" s="14"/>
      <c r="AU17" s="14"/>
      <c r="AV17" s="14"/>
      <c r="AW17" s="14">
        <v>216</v>
      </c>
      <c r="AX17" s="123">
        <f t="shared" si="21"/>
        <v>216</v>
      </c>
      <c r="AY17" s="14"/>
      <c r="AZ17" s="14"/>
      <c r="BA17" s="14"/>
      <c r="BB17" s="14"/>
      <c r="BC17" s="14"/>
      <c r="BD17" s="14"/>
      <c r="BE17" s="14"/>
      <c r="BF17" s="123">
        <f t="shared" si="22"/>
        <v>0</v>
      </c>
      <c r="BG17" s="14"/>
      <c r="BH17" s="14"/>
      <c r="BI17" s="14"/>
      <c r="BJ17" s="14"/>
      <c r="BK17" s="14"/>
      <c r="BL17" s="14"/>
      <c r="BM17" s="14"/>
      <c r="BN17" s="123">
        <f t="shared" si="23"/>
        <v>0</v>
      </c>
      <c r="BO17" s="14"/>
      <c r="BP17" s="14"/>
      <c r="BQ17" s="14"/>
      <c r="BR17" s="14"/>
      <c r="BS17" s="14"/>
      <c r="BT17" s="14"/>
      <c r="BU17" s="14"/>
      <c r="BV17" s="123">
        <f t="shared" si="24"/>
        <v>0</v>
      </c>
      <c r="BW17" s="14"/>
      <c r="BX17" s="14"/>
      <c r="BY17" s="14"/>
      <c r="BZ17" s="14"/>
      <c r="CA17" s="14"/>
      <c r="CB17" s="14"/>
      <c r="CC17" s="14"/>
      <c r="CD17" s="129">
        <f t="shared" si="25"/>
        <v>0</v>
      </c>
      <c r="CE17" s="15"/>
      <c r="CF17" s="165">
        <f>CG17+G17</f>
        <v>0</v>
      </c>
      <c r="CG17" s="163"/>
      <c r="CH17" s="164">
        <v>526</v>
      </c>
      <c r="CI17" s="195" t="e">
        <f t="shared" ref="CI17" si="48">INDEX(J18:CD18,D$2)</f>
        <v>#REF!</v>
      </c>
      <c r="CJ17" s="160">
        <v>0</v>
      </c>
      <c r="CK17" s="160">
        <v>0</v>
      </c>
      <c r="CL17" s="160">
        <v>0</v>
      </c>
      <c r="CM17" s="161">
        <v>0</v>
      </c>
      <c r="CN17" s="161">
        <v>0</v>
      </c>
      <c r="CO17" s="161">
        <v>0</v>
      </c>
      <c r="CP17" s="160">
        <f>SUM(J18:J18)</f>
        <v>0</v>
      </c>
      <c r="CQ17" s="160" t="e">
        <f>SUM(#REF!)</f>
        <v>#REF!</v>
      </c>
      <c r="CR17" s="160">
        <f>SUM(K18:P18)</f>
        <v>0</v>
      </c>
    </row>
    <row r="18" spans="1:96" s="16" customFormat="1" ht="22.5" customHeight="1" x14ac:dyDescent="0.25">
      <c r="A18" s="170"/>
      <c r="B18" s="193"/>
      <c r="C18" s="167"/>
      <c r="D18" s="167"/>
      <c r="E18" s="175"/>
      <c r="F18" s="175"/>
      <c r="G18" s="167"/>
      <c r="H18" s="167"/>
      <c r="I18" s="98" t="s">
        <v>134</v>
      </c>
      <c r="J18" s="15"/>
      <c r="K18" s="14"/>
      <c r="L18" s="14"/>
      <c r="M18" s="14"/>
      <c r="N18" s="14"/>
      <c r="O18" s="14"/>
      <c r="P18" s="14"/>
      <c r="Q18" s="14"/>
      <c r="R18" s="123">
        <f t="shared" si="17"/>
        <v>0</v>
      </c>
      <c r="S18" s="14"/>
      <c r="T18" s="14"/>
      <c r="U18" s="14"/>
      <c r="V18" s="14"/>
      <c r="W18" s="14"/>
      <c r="X18" s="14"/>
      <c r="Y18" s="14"/>
      <c r="Z18" s="123">
        <f t="shared" si="18"/>
        <v>0</v>
      </c>
      <c r="AA18" s="14"/>
      <c r="AB18" s="14"/>
      <c r="AC18" s="14"/>
      <c r="AD18" s="14"/>
      <c r="AE18" s="14"/>
      <c r="AF18" s="14"/>
      <c r="AG18" s="14"/>
      <c r="AH18" s="123">
        <f t="shared" si="19"/>
        <v>0</v>
      </c>
      <c r="AI18" s="14"/>
      <c r="AJ18" s="14"/>
      <c r="AK18" s="14"/>
      <c r="AL18" s="14"/>
      <c r="AM18" s="14"/>
      <c r="AN18" s="14"/>
      <c r="AO18" s="14"/>
      <c r="AP18" s="123">
        <f t="shared" si="20"/>
        <v>0</v>
      </c>
      <c r="AQ18" s="14"/>
      <c r="AR18" s="14"/>
      <c r="AS18" s="14"/>
      <c r="AT18" s="14"/>
      <c r="AU18" s="14"/>
      <c r="AV18" s="14"/>
      <c r="AW18" s="14"/>
      <c r="AX18" s="123">
        <f t="shared" si="21"/>
        <v>0</v>
      </c>
      <c r="AY18" s="14"/>
      <c r="AZ18" s="14"/>
      <c r="BA18" s="14"/>
      <c r="BB18" s="14"/>
      <c r="BC18" s="14"/>
      <c r="BD18" s="14"/>
      <c r="BE18" s="14"/>
      <c r="BF18" s="123">
        <f t="shared" si="22"/>
        <v>0</v>
      </c>
      <c r="BG18" s="14"/>
      <c r="BH18" s="14"/>
      <c r="BI18" s="14"/>
      <c r="BJ18" s="14"/>
      <c r="BK18" s="14"/>
      <c r="BL18" s="14"/>
      <c r="BM18" s="14"/>
      <c r="BN18" s="123">
        <f t="shared" si="23"/>
        <v>0</v>
      </c>
      <c r="BO18" s="14"/>
      <c r="BP18" s="14"/>
      <c r="BQ18" s="14"/>
      <c r="BR18" s="14"/>
      <c r="BS18" s="14"/>
      <c r="BT18" s="14"/>
      <c r="BU18" s="14"/>
      <c r="BV18" s="123">
        <f t="shared" si="24"/>
        <v>0</v>
      </c>
      <c r="BW18" s="14"/>
      <c r="BX18" s="14"/>
      <c r="BY18" s="14"/>
      <c r="BZ18" s="14"/>
      <c r="CA18" s="14"/>
      <c r="CB18" s="14"/>
      <c r="CC18" s="14"/>
      <c r="CD18" s="129">
        <f t="shared" si="25"/>
        <v>0</v>
      </c>
      <c r="CE18" s="15"/>
      <c r="CF18" s="166"/>
      <c r="CG18" s="163"/>
      <c r="CH18" s="164"/>
      <c r="CI18" s="195"/>
      <c r="CJ18" s="160"/>
      <c r="CK18" s="160"/>
      <c r="CL18" s="160"/>
      <c r="CM18" s="162"/>
      <c r="CN18" s="162"/>
      <c r="CO18" s="162"/>
      <c r="CP18" s="160"/>
      <c r="CQ18" s="160"/>
      <c r="CR18" s="160"/>
    </row>
    <row r="19" spans="1:96" s="16" customFormat="1" ht="23.25" customHeight="1" x14ac:dyDescent="0.25">
      <c r="A19" s="170" t="s">
        <v>152</v>
      </c>
      <c r="B19" s="193" t="s">
        <v>146</v>
      </c>
      <c r="C19" s="167">
        <v>237</v>
      </c>
      <c r="D19" s="167">
        <f t="shared" ref="D19" si="49">IF(CF19&gt;C19,C19,CF19)</f>
        <v>0</v>
      </c>
      <c r="E19" s="174">
        <f t="shared" ref="E19" si="50">H19+CH19</f>
        <v>237</v>
      </c>
      <c r="F19" s="174">
        <f t="shared" ref="F19" si="51">SUM(K19:Q19,S19:Y19,AA19:AG19,AI19:AO19,AQ19:AW19,AY19:BE19,BG19:BM19,BO19:BU19,BW19:CC19)</f>
        <v>0</v>
      </c>
      <c r="G19" s="167">
        <f t="shared" ref="G19" si="52">SUMIF($J$4:$CD$4,$J$3,$J19:$CD19)</f>
        <v>0</v>
      </c>
      <c r="H19" s="167">
        <f t="shared" ref="H19" si="53">SUMIF($J$4:$CD$4,$J$3,$J20:$CD20)</f>
        <v>0</v>
      </c>
      <c r="I19" s="98" t="s">
        <v>133</v>
      </c>
      <c r="J19" s="15"/>
      <c r="K19" s="14"/>
      <c r="L19" s="14"/>
      <c r="M19" s="14"/>
      <c r="N19" s="14"/>
      <c r="O19" s="14"/>
      <c r="P19" s="14"/>
      <c r="Q19" s="14"/>
      <c r="R19" s="123">
        <f t="shared" si="17"/>
        <v>0</v>
      </c>
      <c r="S19" s="14"/>
      <c r="T19" s="14"/>
      <c r="U19" s="14"/>
      <c r="V19" s="14"/>
      <c r="W19" s="14"/>
      <c r="X19" s="14"/>
      <c r="Y19" s="14"/>
      <c r="Z19" s="123">
        <f t="shared" si="18"/>
        <v>0</v>
      </c>
      <c r="AA19" s="14"/>
      <c r="AB19" s="14"/>
      <c r="AC19" s="14"/>
      <c r="AD19" s="14"/>
      <c r="AE19" s="14"/>
      <c r="AF19" s="14"/>
      <c r="AG19" s="14"/>
      <c r="AH19" s="123">
        <f t="shared" si="19"/>
        <v>0</v>
      </c>
      <c r="AI19" s="14"/>
      <c r="AJ19" s="14"/>
      <c r="AK19" s="14"/>
      <c r="AL19" s="14"/>
      <c r="AM19" s="14"/>
      <c r="AN19" s="14"/>
      <c r="AO19" s="14"/>
      <c r="AP19" s="123">
        <f t="shared" si="20"/>
        <v>0</v>
      </c>
      <c r="AQ19" s="14"/>
      <c r="AR19" s="14"/>
      <c r="AS19" s="14"/>
      <c r="AT19" s="14"/>
      <c r="AU19" s="14"/>
      <c r="AV19" s="14"/>
      <c r="AW19" s="14"/>
      <c r="AX19" s="123">
        <f t="shared" si="21"/>
        <v>0</v>
      </c>
      <c r="AY19" s="14"/>
      <c r="AZ19" s="14"/>
      <c r="BA19" s="14"/>
      <c r="BB19" s="14"/>
      <c r="BC19" s="14"/>
      <c r="BD19" s="14"/>
      <c r="BE19" s="14"/>
      <c r="BF19" s="123">
        <f t="shared" si="22"/>
        <v>0</v>
      </c>
      <c r="BG19" s="14"/>
      <c r="BH19" s="14"/>
      <c r="BI19" s="14"/>
      <c r="BJ19" s="14"/>
      <c r="BK19" s="14"/>
      <c r="BL19" s="14"/>
      <c r="BM19" s="14"/>
      <c r="BN19" s="123">
        <f t="shared" si="23"/>
        <v>0</v>
      </c>
      <c r="BO19" s="14"/>
      <c r="BP19" s="14"/>
      <c r="BQ19" s="14"/>
      <c r="BR19" s="14"/>
      <c r="BS19" s="14"/>
      <c r="BT19" s="14"/>
      <c r="BU19" s="14"/>
      <c r="BV19" s="123">
        <f t="shared" si="24"/>
        <v>0</v>
      </c>
      <c r="BW19" s="14"/>
      <c r="BX19" s="14"/>
      <c r="BY19" s="14"/>
      <c r="BZ19" s="14"/>
      <c r="CA19" s="14"/>
      <c r="CB19" s="14"/>
      <c r="CC19" s="14"/>
      <c r="CD19" s="129">
        <f t="shared" si="25"/>
        <v>0</v>
      </c>
      <c r="CE19" s="15"/>
      <c r="CF19" s="165">
        <f>CG19+G19</f>
        <v>0</v>
      </c>
      <c r="CG19" s="163"/>
      <c r="CH19" s="164">
        <v>237</v>
      </c>
      <c r="CI19" s="195" t="e">
        <f t="shared" ref="CI19" si="54">INDEX(J20:CD20,D$2)</f>
        <v>#REF!</v>
      </c>
      <c r="CJ19" s="160">
        <v>0</v>
      </c>
      <c r="CK19" s="160">
        <v>0</v>
      </c>
      <c r="CL19" s="160">
        <v>0</v>
      </c>
      <c r="CM19" s="161">
        <v>0</v>
      </c>
      <c r="CN19" s="161">
        <v>0</v>
      </c>
      <c r="CO19" s="161">
        <v>0</v>
      </c>
      <c r="CP19" s="160">
        <f>SUM(J20:J20)</f>
        <v>0</v>
      </c>
      <c r="CQ19" s="160" t="e">
        <f>SUM(#REF!)</f>
        <v>#REF!</v>
      </c>
      <c r="CR19" s="160">
        <f>SUM(K20:P20)</f>
        <v>0</v>
      </c>
    </row>
    <row r="20" spans="1:96" s="16" customFormat="1" ht="22.5" customHeight="1" x14ac:dyDescent="0.25">
      <c r="A20" s="170"/>
      <c r="B20" s="193"/>
      <c r="C20" s="167"/>
      <c r="D20" s="167"/>
      <c r="E20" s="175"/>
      <c r="F20" s="175"/>
      <c r="G20" s="167"/>
      <c r="H20" s="167"/>
      <c r="I20" s="98" t="s">
        <v>134</v>
      </c>
      <c r="J20" s="15"/>
      <c r="K20" s="14"/>
      <c r="L20" s="14"/>
      <c r="M20" s="14"/>
      <c r="N20" s="14"/>
      <c r="O20" s="14"/>
      <c r="P20" s="14"/>
      <c r="Q20" s="14"/>
      <c r="R20" s="123">
        <f t="shared" si="17"/>
        <v>0</v>
      </c>
      <c r="S20" s="14"/>
      <c r="T20" s="14"/>
      <c r="U20" s="14"/>
      <c r="V20" s="14"/>
      <c r="W20" s="14"/>
      <c r="X20" s="14"/>
      <c r="Y20" s="14"/>
      <c r="Z20" s="123">
        <f t="shared" si="18"/>
        <v>0</v>
      </c>
      <c r="AA20" s="14"/>
      <c r="AB20" s="14"/>
      <c r="AC20" s="14"/>
      <c r="AD20" s="14"/>
      <c r="AE20" s="14"/>
      <c r="AF20" s="14"/>
      <c r="AG20" s="14"/>
      <c r="AH20" s="123">
        <f t="shared" si="19"/>
        <v>0</v>
      </c>
      <c r="AI20" s="14"/>
      <c r="AJ20" s="14"/>
      <c r="AK20" s="14"/>
      <c r="AL20" s="14"/>
      <c r="AM20" s="14"/>
      <c r="AN20" s="14"/>
      <c r="AO20" s="14"/>
      <c r="AP20" s="123">
        <f t="shared" si="20"/>
        <v>0</v>
      </c>
      <c r="AQ20" s="14"/>
      <c r="AR20" s="14"/>
      <c r="AS20" s="14"/>
      <c r="AT20" s="14"/>
      <c r="AU20" s="14"/>
      <c r="AV20" s="14"/>
      <c r="AW20" s="14"/>
      <c r="AX20" s="123">
        <f t="shared" si="21"/>
        <v>0</v>
      </c>
      <c r="AY20" s="14"/>
      <c r="AZ20" s="14"/>
      <c r="BA20" s="14"/>
      <c r="BB20" s="14"/>
      <c r="BC20" s="14"/>
      <c r="BD20" s="14"/>
      <c r="BE20" s="14"/>
      <c r="BF20" s="123">
        <f t="shared" si="22"/>
        <v>0</v>
      </c>
      <c r="BG20" s="14"/>
      <c r="BH20" s="14"/>
      <c r="BI20" s="14"/>
      <c r="BJ20" s="14"/>
      <c r="BK20" s="14"/>
      <c r="BL20" s="14"/>
      <c r="BM20" s="14"/>
      <c r="BN20" s="123">
        <f t="shared" si="23"/>
        <v>0</v>
      </c>
      <c r="BO20" s="14"/>
      <c r="BP20" s="14"/>
      <c r="BQ20" s="14"/>
      <c r="BR20" s="14"/>
      <c r="BS20" s="14"/>
      <c r="BT20" s="14"/>
      <c r="BU20" s="14"/>
      <c r="BV20" s="123">
        <f t="shared" si="24"/>
        <v>0</v>
      </c>
      <c r="BW20" s="14"/>
      <c r="BX20" s="14"/>
      <c r="BY20" s="14"/>
      <c r="BZ20" s="14"/>
      <c r="CA20" s="14"/>
      <c r="CB20" s="14"/>
      <c r="CC20" s="14"/>
      <c r="CD20" s="129">
        <f t="shared" si="25"/>
        <v>0</v>
      </c>
      <c r="CE20" s="15"/>
      <c r="CF20" s="166"/>
      <c r="CG20" s="163"/>
      <c r="CH20" s="164"/>
      <c r="CI20" s="195"/>
      <c r="CJ20" s="160"/>
      <c r="CK20" s="160"/>
      <c r="CL20" s="160"/>
      <c r="CM20" s="162"/>
      <c r="CN20" s="162"/>
      <c r="CO20" s="162"/>
      <c r="CP20" s="160"/>
      <c r="CQ20" s="160"/>
      <c r="CR20" s="160"/>
    </row>
    <row r="21" spans="1:96" s="16" customFormat="1" ht="23.25" customHeight="1" x14ac:dyDescent="0.25">
      <c r="A21" s="170" t="s">
        <v>153</v>
      </c>
      <c r="B21" s="193" t="s">
        <v>123</v>
      </c>
      <c r="C21" s="167">
        <v>82</v>
      </c>
      <c r="D21" s="167">
        <f t="shared" ref="D21" si="55">IF(CF21&gt;C21,C21,CF21)</f>
        <v>0</v>
      </c>
      <c r="E21" s="174">
        <f t="shared" ref="E21" si="56">H21+CH21</f>
        <v>65</v>
      </c>
      <c r="F21" s="174">
        <f t="shared" ref="F21" si="57">SUM(K21:Q21,S21:Y21,AA21:AG21,AI21:AO21,AQ21:AW21,AY21:BE21,BG21:BM21,BO21:BU21,BW21:CC21)</f>
        <v>0</v>
      </c>
      <c r="G21" s="167">
        <f t="shared" ref="G21" si="58">SUMIF($J$4:$CD$4,$J$3,$J21:$CD21)</f>
        <v>0</v>
      </c>
      <c r="H21" s="167">
        <f t="shared" ref="H21" si="59">SUMIF($J$4:$CD$4,$J$3,$J22:$CD22)</f>
        <v>0</v>
      </c>
      <c r="I21" s="98" t="s">
        <v>133</v>
      </c>
      <c r="J21" s="15"/>
      <c r="K21" s="14"/>
      <c r="L21" s="14"/>
      <c r="M21" s="14"/>
      <c r="N21" s="14"/>
      <c r="O21" s="14"/>
      <c r="P21" s="14"/>
      <c r="Q21" s="14"/>
      <c r="R21" s="123">
        <f t="shared" si="17"/>
        <v>0</v>
      </c>
      <c r="S21" s="14"/>
      <c r="T21" s="14"/>
      <c r="U21" s="14"/>
      <c r="V21" s="14"/>
      <c r="W21" s="14"/>
      <c r="X21" s="14"/>
      <c r="Y21" s="14"/>
      <c r="Z21" s="123">
        <f t="shared" si="18"/>
        <v>0</v>
      </c>
      <c r="AA21" s="14"/>
      <c r="AB21" s="14"/>
      <c r="AC21" s="14"/>
      <c r="AD21" s="14"/>
      <c r="AE21" s="14"/>
      <c r="AF21" s="14"/>
      <c r="AG21" s="14"/>
      <c r="AH21" s="123">
        <f t="shared" si="19"/>
        <v>0</v>
      </c>
      <c r="AI21" s="14"/>
      <c r="AJ21" s="14"/>
      <c r="AK21" s="14"/>
      <c r="AL21" s="14"/>
      <c r="AM21" s="14"/>
      <c r="AN21" s="14"/>
      <c r="AO21" s="14"/>
      <c r="AP21" s="123">
        <f t="shared" si="20"/>
        <v>0</v>
      </c>
      <c r="AQ21" s="14"/>
      <c r="AR21" s="14"/>
      <c r="AS21" s="14"/>
      <c r="AT21" s="14"/>
      <c r="AU21" s="14"/>
      <c r="AV21" s="14"/>
      <c r="AW21" s="14"/>
      <c r="AX21" s="123">
        <f t="shared" si="21"/>
        <v>0</v>
      </c>
      <c r="AY21" s="14"/>
      <c r="AZ21" s="14"/>
      <c r="BA21" s="14"/>
      <c r="BB21" s="14"/>
      <c r="BC21" s="14"/>
      <c r="BD21" s="14"/>
      <c r="BE21" s="14"/>
      <c r="BF21" s="123">
        <f t="shared" si="22"/>
        <v>0</v>
      </c>
      <c r="BG21" s="14"/>
      <c r="BH21" s="14"/>
      <c r="BI21" s="14"/>
      <c r="BJ21" s="14"/>
      <c r="BK21" s="14"/>
      <c r="BL21" s="14"/>
      <c r="BM21" s="14"/>
      <c r="BN21" s="123">
        <f t="shared" si="23"/>
        <v>0</v>
      </c>
      <c r="BO21" s="14"/>
      <c r="BP21" s="14"/>
      <c r="BQ21" s="14"/>
      <c r="BR21" s="14"/>
      <c r="BS21" s="14"/>
      <c r="BT21" s="14"/>
      <c r="BU21" s="14"/>
      <c r="BV21" s="123">
        <f t="shared" si="24"/>
        <v>0</v>
      </c>
      <c r="BW21" s="14"/>
      <c r="BX21" s="14"/>
      <c r="BY21" s="14"/>
      <c r="BZ21" s="14"/>
      <c r="CA21" s="14"/>
      <c r="CB21" s="14"/>
      <c r="CC21" s="14"/>
      <c r="CD21" s="129">
        <f t="shared" si="25"/>
        <v>0</v>
      </c>
      <c r="CE21" s="15"/>
      <c r="CF21" s="165">
        <f>CG21+G21</f>
        <v>0</v>
      </c>
      <c r="CG21" s="163"/>
      <c r="CH21" s="164">
        <v>65</v>
      </c>
      <c r="CI21" s="195" t="e">
        <f t="shared" ref="CI21" si="60">INDEX(J22:CD22,D$2)</f>
        <v>#REF!</v>
      </c>
      <c r="CJ21" s="160">
        <v>0</v>
      </c>
      <c r="CK21" s="160">
        <v>0</v>
      </c>
      <c r="CL21" s="160">
        <v>0</v>
      </c>
      <c r="CM21" s="161">
        <v>0</v>
      </c>
      <c r="CN21" s="161">
        <v>0</v>
      </c>
      <c r="CO21" s="161">
        <v>0</v>
      </c>
      <c r="CP21" s="160">
        <f>SUM(J22:J22)</f>
        <v>0</v>
      </c>
      <c r="CQ21" s="160" t="e">
        <f>SUM(#REF!)</f>
        <v>#REF!</v>
      </c>
      <c r="CR21" s="160">
        <f>SUM(K22:P22)</f>
        <v>0</v>
      </c>
    </row>
    <row r="22" spans="1:96" s="16" customFormat="1" ht="22.5" customHeight="1" x14ac:dyDescent="0.25">
      <c r="A22" s="170"/>
      <c r="B22" s="193"/>
      <c r="C22" s="167"/>
      <c r="D22" s="167"/>
      <c r="E22" s="175"/>
      <c r="F22" s="175"/>
      <c r="G22" s="167"/>
      <c r="H22" s="167"/>
      <c r="I22" s="98" t="s">
        <v>134</v>
      </c>
      <c r="J22" s="15"/>
      <c r="K22" s="14"/>
      <c r="L22" s="14"/>
      <c r="M22" s="14"/>
      <c r="N22" s="14"/>
      <c r="O22" s="14"/>
      <c r="P22" s="14"/>
      <c r="Q22" s="14"/>
      <c r="R22" s="123">
        <f t="shared" si="17"/>
        <v>0</v>
      </c>
      <c r="S22" s="14"/>
      <c r="T22" s="14"/>
      <c r="U22" s="14"/>
      <c r="V22" s="14"/>
      <c r="W22" s="14"/>
      <c r="X22" s="14"/>
      <c r="Y22" s="14"/>
      <c r="Z22" s="123">
        <f t="shared" si="18"/>
        <v>0</v>
      </c>
      <c r="AA22" s="14"/>
      <c r="AB22" s="14"/>
      <c r="AC22" s="14"/>
      <c r="AD22" s="14"/>
      <c r="AE22" s="14"/>
      <c r="AF22" s="14"/>
      <c r="AG22" s="14"/>
      <c r="AH22" s="123">
        <f t="shared" si="19"/>
        <v>0</v>
      </c>
      <c r="AI22" s="14"/>
      <c r="AJ22" s="14"/>
      <c r="AK22" s="14"/>
      <c r="AL22" s="14"/>
      <c r="AM22" s="14"/>
      <c r="AN22" s="14"/>
      <c r="AO22" s="14"/>
      <c r="AP22" s="123">
        <f t="shared" si="20"/>
        <v>0</v>
      </c>
      <c r="AQ22" s="14"/>
      <c r="AR22" s="14"/>
      <c r="AS22" s="14"/>
      <c r="AT22" s="14"/>
      <c r="AU22" s="14"/>
      <c r="AV22" s="14"/>
      <c r="AW22" s="14"/>
      <c r="AX22" s="123">
        <f t="shared" si="21"/>
        <v>0</v>
      </c>
      <c r="AY22" s="14"/>
      <c r="AZ22" s="14"/>
      <c r="BA22" s="14"/>
      <c r="BB22" s="14"/>
      <c r="BC22" s="14"/>
      <c r="BD22" s="14"/>
      <c r="BE22" s="14"/>
      <c r="BF22" s="123">
        <f t="shared" si="22"/>
        <v>0</v>
      </c>
      <c r="BG22" s="14"/>
      <c r="BH22" s="14"/>
      <c r="BI22" s="14"/>
      <c r="BJ22" s="14"/>
      <c r="BK22" s="14"/>
      <c r="BL22" s="14"/>
      <c r="BM22" s="14"/>
      <c r="BN22" s="123">
        <f t="shared" si="23"/>
        <v>0</v>
      </c>
      <c r="BO22" s="14"/>
      <c r="BP22" s="14"/>
      <c r="BQ22" s="14"/>
      <c r="BR22" s="14"/>
      <c r="BS22" s="14"/>
      <c r="BT22" s="14"/>
      <c r="BU22" s="14"/>
      <c r="BV22" s="123">
        <f t="shared" si="24"/>
        <v>0</v>
      </c>
      <c r="BW22" s="14"/>
      <c r="BX22" s="14"/>
      <c r="BY22" s="14"/>
      <c r="BZ22" s="14"/>
      <c r="CA22" s="14"/>
      <c r="CB22" s="14"/>
      <c r="CC22" s="14"/>
      <c r="CD22" s="129">
        <f t="shared" si="25"/>
        <v>0</v>
      </c>
      <c r="CE22" s="15"/>
      <c r="CF22" s="166"/>
      <c r="CG22" s="163"/>
      <c r="CH22" s="164"/>
      <c r="CI22" s="195"/>
      <c r="CJ22" s="160"/>
      <c r="CK22" s="160"/>
      <c r="CL22" s="160"/>
      <c r="CM22" s="162"/>
      <c r="CN22" s="162"/>
      <c r="CO22" s="162"/>
      <c r="CP22" s="160"/>
      <c r="CQ22" s="160"/>
      <c r="CR22" s="160"/>
    </row>
    <row r="23" spans="1:96" s="16" customFormat="1" ht="23.25" customHeight="1" x14ac:dyDescent="0.25">
      <c r="A23" s="170" t="s">
        <v>154</v>
      </c>
      <c r="B23" s="193" t="s">
        <v>129</v>
      </c>
      <c r="C23" s="167">
        <v>159</v>
      </c>
      <c r="D23" s="167">
        <f t="shared" ref="D23" si="61">IF(CF23&gt;C23,C23,CF23)</f>
        <v>0</v>
      </c>
      <c r="E23" s="174">
        <f t="shared" ref="E23" si="62">H23+CH23</f>
        <v>159</v>
      </c>
      <c r="F23" s="174">
        <f t="shared" ref="F23" si="63">SUM(K23:Q23,S23:Y23,AA23:AG23,AI23:AO23,AQ23:AW23,AY23:BE23,BG23:BM23,BO23:BU23,BW23:CC23)</f>
        <v>0</v>
      </c>
      <c r="G23" s="167">
        <f t="shared" ref="G23:G30" si="64">SUMIF($J$4:$CD$4,$J$3,$J23:$CD23)</f>
        <v>0</v>
      </c>
      <c r="H23" s="167">
        <f t="shared" ref="H23" si="65">SUMIF($J$4:$CD$4,$J$3,$J24:$CD24)</f>
        <v>0</v>
      </c>
      <c r="I23" s="98" t="s">
        <v>133</v>
      </c>
      <c r="J23" s="15"/>
      <c r="K23" s="14"/>
      <c r="L23" s="14"/>
      <c r="M23" s="14"/>
      <c r="N23" s="14"/>
      <c r="O23" s="14"/>
      <c r="P23" s="14"/>
      <c r="Q23" s="14"/>
      <c r="R23" s="123">
        <f t="shared" si="17"/>
        <v>0</v>
      </c>
      <c r="S23" s="14"/>
      <c r="T23" s="14"/>
      <c r="U23" s="14"/>
      <c r="V23" s="14"/>
      <c r="W23" s="14"/>
      <c r="X23" s="14"/>
      <c r="Y23" s="14"/>
      <c r="Z23" s="123">
        <f t="shared" si="18"/>
        <v>0</v>
      </c>
      <c r="AA23" s="14"/>
      <c r="AB23" s="14"/>
      <c r="AC23" s="14"/>
      <c r="AD23" s="14"/>
      <c r="AE23" s="14"/>
      <c r="AF23" s="14"/>
      <c r="AG23" s="14"/>
      <c r="AH23" s="123">
        <f t="shared" si="19"/>
        <v>0</v>
      </c>
      <c r="AI23" s="14"/>
      <c r="AJ23" s="14"/>
      <c r="AK23" s="14"/>
      <c r="AL23" s="14"/>
      <c r="AM23" s="14"/>
      <c r="AN23" s="14"/>
      <c r="AO23" s="14"/>
      <c r="AP23" s="123">
        <f t="shared" si="20"/>
        <v>0</v>
      </c>
      <c r="AQ23" s="14"/>
      <c r="AR23" s="14"/>
      <c r="AS23" s="14"/>
      <c r="AT23" s="14"/>
      <c r="AU23" s="14"/>
      <c r="AV23" s="14"/>
      <c r="AW23" s="14"/>
      <c r="AX23" s="123">
        <f t="shared" si="21"/>
        <v>0</v>
      </c>
      <c r="AY23" s="14"/>
      <c r="AZ23" s="14"/>
      <c r="BA23" s="14"/>
      <c r="BB23" s="14"/>
      <c r="BC23" s="14"/>
      <c r="BD23" s="14"/>
      <c r="BE23" s="14"/>
      <c r="BF23" s="123">
        <f t="shared" si="22"/>
        <v>0</v>
      </c>
      <c r="BG23" s="14"/>
      <c r="BH23" s="14"/>
      <c r="BI23" s="14"/>
      <c r="BJ23" s="14"/>
      <c r="BK23" s="14"/>
      <c r="BL23" s="14"/>
      <c r="BM23" s="14"/>
      <c r="BN23" s="123">
        <f t="shared" si="23"/>
        <v>0</v>
      </c>
      <c r="BO23" s="14"/>
      <c r="BP23" s="14"/>
      <c r="BQ23" s="14"/>
      <c r="BR23" s="14"/>
      <c r="BS23" s="14"/>
      <c r="BT23" s="14"/>
      <c r="BU23" s="14"/>
      <c r="BV23" s="123">
        <f t="shared" si="24"/>
        <v>0</v>
      </c>
      <c r="BW23" s="14"/>
      <c r="BX23" s="14"/>
      <c r="BY23" s="14"/>
      <c r="BZ23" s="14"/>
      <c r="CA23" s="14"/>
      <c r="CB23" s="14"/>
      <c r="CC23" s="14"/>
      <c r="CD23" s="129">
        <f t="shared" si="25"/>
        <v>0</v>
      </c>
      <c r="CE23" s="15"/>
      <c r="CF23" s="165">
        <f>CG23+G23</f>
        <v>0</v>
      </c>
      <c r="CG23" s="163"/>
      <c r="CH23" s="164">
        <v>159</v>
      </c>
      <c r="CI23" s="195" t="e">
        <f t="shared" ref="CI23" si="66">INDEX(J24:CD24,D$2)</f>
        <v>#REF!</v>
      </c>
      <c r="CJ23" s="160">
        <v>0</v>
      </c>
      <c r="CK23" s="160">
        <v>0</v>
      </c>
      <c r="CL23" s="160">
        <v>0</v>
      </c>
      <c r="CM23" s="161">
        <v>0</v>
      </c>
      <c r="CN23" s="161">
        <v>0</v>
      </c>
      <c r="CO23" s="161">
        <v>0</v>
      </c>
      <c r="CP23" s="160">
        <f>SUM(J24:J24)</f>
        <v>0</v>
      </c>
      <c r="CQ23" s="160" t="e">
        <f>SUM(#REF!)</f>
        <v>#REF!</v>
      </c>
      <c r="CR23" s="160">
        <f>SUM(K24:P24)</f>
        <v>0</v>
      </c>
    </row>
    <row r="24" spans="1:96" s="16" customFormat="1" ht="22.5" customHeight="1" x14ac:dyDescent="0.25">
      <c r="A24" s="170"/>
      <c r="B24" s="193"/>
      <c r="C24" s="167"/>
      <c r="D24" s="167"/>
      <c r="E24" s="175"/>
      <c r="F24" s="175"/>
      <c r="G24" s="167"/>
      <c r="H24" s="167"/>
      <c r="I24" s="98" t="s">
        <v>134</v>
      </c>
      <c r="J24" s="15"/>
      <c r="K24" s="14"/>
      <c r="L24" s="14"/>
      <c r="M24" s="14"/>
      <c r="N24" s="14"/>
      <c r="O24" s="14"/>
      <c r="P24" s="14"/>
      <c r="Q24" s="14"/>
      <c r="R24" s="123">
        <f t="shared" si="17"/>
        <v>0</v>
      </c>
      <c r="S24" s="14"/>
      <c r="T24" s="14"/>
      <c r="U24" s="14"/>
      <c r="V24" s="14"/>
      <c r="W24" s="14"/>
      <c r="X24" s="14"/>
      <c r="Y24" s="14"/>
      <c r="Z24" s="123">
        <f t="shared" si="18"/>
        <v>0</v>
      </c>
      <c r="AA24" s="14"/>
      <c r="AB24" s="14"/>
      <c r="AC24" s="14"/>
      <c r="AD24" s="14"/>
      <c r="AE24" s="14"/>
      <c r="AF24" s="14"/>
      <c r="AG24" s="14"/>
      <c r="AH24" s="123">
        <f t="shared" si="19"/>
        <v>0</v>
      </c>
      <c r="AI24" s="14"/>
      <c r="AJ24" s="14"/>
      <c r="AK24" s="14"/>
      <c r="AL24" s="14"/>
      <c r="AM24" s="14"/>
      <c r="AN24" s="14"/>
      <c r="AO24" s="14"/>
      <c r="AP24" s="123">
        <f t="shared" si="20"/>
        <v>0</v>
      </c>
      <c r="AQ24" s="14"/>
      <c r="AR24" s="14"/>
      <c r="AS24" s="14"/>
      <c r="AT24" s="14"/>
      <c r="AU24" s="14"/>
      <c r="AV24" s="14"/>
      <c r="AW24" s="14"/>
      <c r="AX24" s="123">
        <f t="shared" si="21"/>
        <v>0</v>
      </c>
      <c r="AY24" s="14"/>
      <c r="AZ24" s="14"/>
      <c r="BA24" s="14"/>
      <c r="BB24" s="14"/>
      <c r="BC24" s="14"/>
      <c r="BD24" s="14"/>
      <c r="BE24" s="14"/>
      <c r="BF24" s="123">
        <f t="shared" si="22"/>
        <v>0</v>
      </c>
      <c r="BG24" s="14"/>
      <c r="BH24" s="14"/>
      <c r="BI24" s="14"/>
      <c r="BJ24" s="14"/>
      <c r="BK24" s="14"/>
      <c r="BL24" s="14"/>
      <c r="BM24" s="14"/>
      <c r="BN24" s="123">
        <f t="shared" si="23"/>
        <v>0</v>
      </c>
      <c r="BO24" s="14"/>
      <c r="BP24" s="14"/>
      <c r="BQ24" s="14"/>
      <c r="BR24" s="14"/>
      <c r="BS24" s="14"/>
      <c r="BT24" s="14"/>
      <c r="BU24" s="14"/>
      <c r="BV24" s="123">
        <f t="shared" si="24"/>
        <v>0</v>
      </c>
      <c r="BW24" s="14"/>
      <c r="BX24" s="14"/>
      <c r="BY24" s="14"/>
      <c r="BZ24" s="14"/>
      <c r="CA24" s="14"/>
      <c r="CB24" s="14"/>
      <c r="CC24" s="14"/>
      <c r="CD24" s="129">
        <f t="shared" si="25"/>
        <v>0</v>
      </c>
      <c r="CE24" s="15"/>
      <c r="CF24" s="166"/>
      <c r="CG24" s="163"/>
      <c r="CH24" s="164"/>
      <c r="CI24" s="195"/>
      <c r="CJ24" s="160"/>
      <c r="CK24" s="160"/>
      <c r="CL24" s="160"/>
      <c r="CM24" s="162"/>
      <c r="CN24" s="162"/>
      <c r="CO24" s="162"/>
      <c r="CP24" s="160"/>
      <c r="CQ24" s="160"/>
      <c r="CR24" s="160"/>
    </row>
    <row r="25" spans="1:96" ht="22.5" customHeight="1" x14ac:dyDescent="0.25">
      <c r="A25" s="170" t="s">
        <v>155</v>
      </c>
      <c r="B25" s="193" t="s">
        <v>9</v>
      </c>
      <c r="C25" s="167">
        <v>2810</v>
      </c>
      <c r="D25" s="167">
        <f t="shared" ref="D25" si="67">IF(CF25&gt;C25,C25,CF25)</f>
        <v>0</v>
      </c>
      <c r="E25" s="174">
        <f t="shared" ref="E25" si="68">H25+CH25</f>
        <v>789</v>
      </c>
      <c r="F25" s="174">
        <f t="shared" ref="F25" si="69">SUM(K25:Q25,S25:Y25,AA25:AG25,AI25:AO25,AQ25:AW25,AY25:BE25,BG25:BM25,BO25:BU25,BW25:CC25)</f>
        <v>2436</v>
      </c>
      <c r="G25" s="167">
        <f t="shared" ref="G25" si="70">SUMIF($J$4:$CD$4,$J$3,$J25:$CD25)</f>
        <v>0</v>
      </c>
      <c r="H25" s="167">
        <f t="shared" ref="H25" si="71">SUMIF($J$4:$CD$4,$J$3,$J26:$CD26)</f>
        <v>415</v>
      </c>
      <c r="I25" s="98" t="s">
        <v>133</v>
      </c>
      <c r="J25" s="15"/>
      <c r="K25" s="14"/>
      <c r="L25" s="14"/>
      <c r="M25" s="14"/>
      <c r="N25" s="14"/>
      <c r="O25" s="14"/>
      <c r="P25" s="14"/>
      <c r="Q25" s="14"/>
      <c r="R25" s="123">
        <f t="shared" si="17"/>
        <v>0</v>
      </c>
      <c r="S25" s="14"/>
      <c r="T25" s="14"/>
      <c r="U25" s="14"/>
      <c r="V25" s="14"/>
      <c r="W25" s="14"/>
      <c r="X25" s="14"/>
      <c r="Y25" s="14"/>
      <c r="Z25" s="123">
        <f t="shared" si="18"/>
        <v>0</v>
      </c>
      <c r="AA25" s="14"/>
      <c r="AB25" s="14"/>
      <c r="AC25" s="14"/>
      <c r="AD25" s="14"/>
      <c r="AE25" s="14"/>
      <c r="AF25" s="14"/>
      <c r="AG25" s="14"/>
      <c r="AH25" s="123">
        <f t="shared" si="19"/>
        <v>0</v>
      </c>
      <c r="AI25" s="14"/>
      <c r="AJ25" s="14"/>
      <c r="AK25" s="14"/>
      <c r="AL25" s="14"/>
      <c r="AM25" s="14"/>
      <c r="AN25" s="14"/>
      <c r="AO25" s="14">
        <v>126</v>
      </c>
      <c r="AP25" s="123">
        <f t="shared" si="20"/>
        <v>126</v>
      </c>
      <c r="AQ25" s="14"/>
      <c r="AR25" s="14"/>
      <c r="AS25" s="14"/>
      <c r="AT25" s="14"/>
      <c r="AU25" s="14"/>
      <c r="AV25" s="14"/>
      <c r="AW25" s="14">
        <v>500</v>
      </c>
      <c r="AX25" s="123">
        <f t="shared" si="21"/>
        <v>500</v>
      </c>
      <c r="AY25" s="14"/>
      <c r="AZ25" s="14"/>
      <c r="BA25" s="14"/>
      <c r="BB25" s="14"/>
      <c r="BC25" s="14"/>
      <c r="BD25" s="14"/>
      <c r="BE25" s="14">
        <v>500</v>
      </c>
      <c r="BF25" s="123">
        <f t="shared" si="22"/>
        <v>500</v>
      </c>
      <c r="BG25" s="14"/>
      <c r="BH25" s="14"/>
      <c r="BI25" s="14"/>
      <c r="BJ25" s="14"/>
      <c r="BK25" s="14"/>
      <c r="BL25" s="14"/>
      <c r="BM25" s="14">
        <v>500</v>
      </c>
      <c r="BN25" s="123">
        <f t="shared" si="23"/>
        <v>500</v>
      </c>
      <c r="BO25" s="14"/>
      <c r="BP25" s="14"/>
      <c r="BQ25" s="14"/>
      <c r="BR25" s="14"/>
      <c r="BS25" s="14"/>
      <c r="BT25" s="14"/>
      <c r="BU25" s="14">
        <v>810</v>
      </c>
      <c r="BV25" s="123">
        <f t="shared" si="24"/>
        <v>810</v>
      </c>
      <c r="BW25" s="14"/>
      <c r="BX25" s="14"/>
      <c r="BY25" s="14"/>
      <c r="BZ25" s="14"/>
      <c r="CA25" s="14"/>
      <c r="CB25" s="14"/>
      <c r="CC25" s="14"/>
      <c r="CD25" s="129">
        <f t="shared" si="25"/>
        <v>0</v>
      </c>
      <c r="CE25" s="15"/>
      <c r="CF25" s="165">
        <f>CG25+G25</f>
        <v>0</v>
      </c>
      <c r="CG25" s="163"/>
      <c r="CH25" s="194">
        <v>374</v>
      </c>
      <c r="CI25" s="195" t="e">
        <f t="shared" ref="CI25" si="72">INDEX(J26:CD26,D$2)</f>
        <v>#REF!</v>
      </c>
      <c r="CJ25" s="160">
        <v>0</v>
      </c>
      <c r="CK25" s="160">
        <v>0</v>
      </c>
      <c r="CL25" s="160">
        <v>0</v>
      </c>
      <c r="CM25" s="161">
        <v>0</v>
      </c>
      <c r="CN25" s="161">
        <v>0</v>
      </c>
      <c r="CO25" s="161">
        <v>0</v>
      </c>
      <c r="CP25" s="160">
        <f>SUM(J26:J26)</f>
        <v>0</v>
      </c>
      <c r="CQ25" s="160" t="e">
        <f>SUM(#REF!)</f>
        <v>#REF!</v>
      </c>
      <c r="CR25" s="160">
        <f>SUM(K26:P26)</f>
        <v>0</v>
      </c>
    </row>
    <row r="26" spans="1:96" ht="22.5" customHeight="1" x14ac:dyDescent="0.25">
      <c r="A26" s="170"/>
      <c r="B26" s="193"/>
      <c r="C26" s="167"/>
      <c r="D26" s="167"/>
      <c r="E26" s="175"/>
      <c r="F26" s="175"/>
      <c r="G26" s="167"/>
      <c r="H26" s="167"/>
      <c r="I26" s="98" t="s">
        <v>134</v>
      </c>
      <c r="J26" s="15"/>
      <c r="K26" s="14"/>
      <c r="L26" s="14"/>
      <c r="M26" s="14"/>
      <c r="N26" s="14"/>
      <c r="O26" s="14"/>
      <c r="P26" s="14"/>
      <c r="Q26" s="14"/>
      <c r="R26" s="123">
        <f t="shared" si="17"/>
        <v>0</v>
      </c>
      <c r="S26" s="14"/>
      <c r="T26" s="14"/>
      <c r="U26" s="14"/>
      <c r="V26" s="14"/>
      <c r="W26" s="14"/>
      <c r="X26" s="14"/>
      <c r="Y26" s="14"/>
      <c r="Z26" s="123">
        <f t="shared" si="18"/>
        <v>0</v>
      </c>
      <c r="AA26" s="14">
        <v>415</v>
      </c>
      <c r="AB26" s="14"/>
      <c r="AC26" s="14"/>
      <c r="AD26" s="14"/>
      <c r="AE26" s="14"/>
      <c r="AF26" s="14"/>
      <c r="AG26" s="14"/>
      <c r="AH26" s="123">
        <f t="shared" si="19"/>
        <v>415</v>
      </c>
      <c r="AI26" s="14"/>
      <c r="AJ26" s="14"/>
      <c r="AK26" s="14"/>
      <c r="AL26" s="14"/>
      <c r="AM26" s="14"/>
      <c r="AN26" s="14"/>
      <c r="AO26" s="14"/>
      <c r="AP26" s="123">
        <f t="shared" si="20"/>
        <v>0</v>
      </c>
      <c r="AQ26" s="14"/>
      <c r="AR26" s="14"/>
      <c r="AS26" s="14"/>
      <c r="AT26" s="14"/>
      <c r="AU26" s="14"/>
      <c r="AV26" s="14"/>
      <c r="AW26" s="14"/>
      <c r="AX26" s="123">
        <f t="shared" si="21"/>
        <v>0</v>
      </c>
      <c r="AY26" s="14"/>
      <c r="AZ26" s="14"/>
      <c r="BA26" s="14"/>
      <c r="BB26" s="14"/>
      <c r="BC26" s="14"/>
      <c r="BD26" s="14"/>
      <c r="BE26" s="14"/>
      <c r="BF26" s="123">
        <f t="shared" si="22"/>
        <v>0</v>
      </c>
      <c r="BG26" s="14"/>
      <c r="BH26" s="14"/>
      <c r="BI26" s="14"/>
      <c r="BJ26" s="14"/>
      <c r="BK26" s="14"/>
      <c r="BL26" s="14"/>
      <c r="BM26" s="14"/>
      <c r="BN26" s="123">
        <f t="shared" si="23"/>
        <v>0</v>
      </c>
      <c r="BO26" s="14"/>
      <c r="BP26" s="14"/>
      <c r="BQ26" s="14"/>
      <c r="BR26" s="14"/>
      <c r="BS26" s="14"/>
      <c r="BT26" s="14"/>
      <c r="BU26" s="14"/>
      <c r="BV26" s="123">
        <f t="shared" si="24"/>
        <v>0</v>
      </c>
      <c r="BW26" s="14"/>
      <c r="BX26" s="14"/>
      <c r="BY26" s="14"/>
      <c r="BZ26" s="14"/>
      <c r="CA26" s="14"/>
      <c r="CB26" s="14"/>
      <c r="CC26" s="14"/>
      <c r="CD26" s="129">
        <f t="shared" si="25"/>
        <v>0</v>
      </c>
      <c r="CE26" s="15"/>
      <c r="CF26" s="166"/>
      <c r="CG26" s="163"/>
      <c r="CH26" s="194"/>
      <c r="CI26" s="195"/>
      <c r="CJ26" s="160"/>
      <c r="CK26" s="160"/>
      <c r="CL26" s="160"/>
      <c r="CM26" s="162"/>
      <c r="CN26" s="162"/>
      <c r="CO26" s="162"/>
      <c r="CP26" s="160"/>
      <c r="CQ26" s="160"/>
      <c r="CR26" s="160"/>
    </row>
    <row r="27" spans="1:96" ht="22.5" hidden="1" customHeight="1" x14ac:dyDescent="0.25">
      <c r="A27" s="99" t="s">
        <v>71</v>
      </c>
      <c r="B27" s="168" t="s">
        <v>104</v>
      </c>
      <c r="C27" s="169"/>
      <c r="D27" s="169"/>
      <c r="E27" s="169"/>
      <c r="F27" s="169"/>
      <c r="G27" s="169"/>
      <c r="H27" s="169"/>
      <c r="I27" s="136"/>
      <c r="J27" s="21"/>
      <c r="K27" s="20"/>
      <c r="L27" s="20"/>
      <c r="M27" s="20"/>
      <c r="N27" s="20"/>
      <c r="O27" s="20"/>
      <c r="P27" s="20"/>
      <c r="Q27" s="20"/>
      <c r="R27" s="122"/>
      <c r="S27" s="20"/>
      <c r="T27" s="20"/>
      <c r="U27" s="20"/>
      <c r="V27" s="20"/>
      <c r="W27" s="20"/>
      <c r="X27" s="20"/>
      <c r="Y27" s="20"/>
      <c r="Z27" s="122"/>
      <c r="AA27" s="20"/>
      <c r="AB27" s="20"/>
      <c r="AC27" s="20"/>
      <c r="AD27" s="20"/>
      <c r="AE27" s="20"/>
      <c r="AF27" s="20"/>
      <c r="AG27" s="20"/>
      <c r="AH27" s="122"/>
      <c r="AI27" s="20"/>
      <c r="AJ27" s="20"/>
      <c r="AK27" s="20"/>
      <c r="AL27" s="20"/>
      <c r="AM27" s="20"/>
      <c r="AN27" s="20"/>
      <c r="AO27" s="20"/>
      <c r="AP27" s="122"/>
      <c r="AQ27" s="20"/>
      <c r="AR27" s="20"/>
      <c r="AS27" s="20"/>
      <c r="AT27" s="20"/>
      <c r="AU27" s="20"/>
      <c r="AV27" s="20"/>
      <c r="AW27" s="20"/>
      <c r="AX27" s="122"/>
      <c r="AY27" s="20"/>
      <c r="AZ27" s="20"/>
      <c r="BA27" s="20"/>
      <c r="BB27" s="20"/>
      <c r="BC27" s="20"/>
      <c r="BD27" s="20"/>
      <c r="BE27" s="20"/>
      <c r="BF27" s="122"/>
      <c r="BG27" s="20"/>
      <c r="BH27" s="20"/>
      <c r="BI27" s="20"/>
      <c r="BJ27" s="20"/>
      <c r="BK27" s="20"/>
      <c r="BL27" s="20"/>
      <c r="BM27" s="20"/>
      <c r="BN27" s="122"/>
      <c r="BO27" s="20"/>
      <c r="BP27" s="20"/>
      <c r="BQ27" s="20"/>
      <c r="BR27" s="20"/>
      <c r="BS27" s="20"/>
      <c r="BT27" s="20"/>
      <c r="BU27" s="20"/>
      <c r="BV27" s="122"/>
      <c r="BW27" s="20"/>
      <c r="BX27" s="20"/>
      <c r="BY27" s="20"/>
      <c r="BZ27" s="20"/>
      <c r="CA27" s="20"/>
      <c r="CB27" s="20"/>
      <c r="CC27" s="20"/>
      <c r="CD27" s="128"/>
      <c r="CE27" s="21"/>
      <c r="CF27" s="17"/>
      <c r="CG27" s="115"/>
      <c r="CH27" s="115"/>
      <c r="CI27" s="87"/>
    </row>
    <row r="28" spans="1:96" s="16" customFormat="1" ht="22.5" hidden="1" customHeight="1" x14ac:dyDescent="0.25">
      <c r="A28" s="170" t="s">
        <v>72</v>
      </c>
      <c r="B28" s="171" t="s">
        <v>4</v>
      </c>
      <c r="C28" s="167">
        <v>280</v>
      </c>
      <c r="D28" s="167">
        <f t="shared" ref="D28" si="73">IF(CF28&gt;C28,C28,CF28)</f>
        <v>0</v>
      </c>
      <c r="E28" s="174">
        <f t="shared" ref="E28" si="74">H28+CH28</f>
        <v>280</v>
      </c>
      <c r="F28" s="174">
        <f t="shared" ref="F28" si="75">SUM(K28:Q28,S28:Y28,AA28:AG28,AI28:AO28,AQ28:AW28,AY28:BE28,BG28:BM28,BO28:BU28,BW28:CC28)</f>
        <v>0</v>
      </c>
      <c r="G28" s="167">
        <f t="shared" si="64"/>
        <v>0</v>
      </c>
      <c r="H28" s="167">
        <f t="shared" ref="H28" si="76">SUMIF($J$4:$CD$4,$J$3,$J29:$CD29)</f>
        <v>0</v>
      </c>
      <c r="I28" s="98" t="s">
        <v>133</v>
      </c>
      <c r="J28" s="15"/>
      <c r="K28" s="14"/>
      <c r="L28" s="14"/>
      <c r="M28" s="14"/>
      <c r="N28" s="14"/>
      <c r="O28" s="14"/>
      <c r="P28" s="14"/>
      <c r="Q28" s="14"/>
      <c r="R28" s="123">
        <f t="shared" ref="R28:R31" si="77">SUM(K28:Q28)</f>
        <v>0</v>
      </c>
      <c r="S28" s="14"/>
      <c r="T28" s="14"/>
      <c r="U28" s="14"/>
      <c r="V28" s="14"/>
      <c r="W28" s="14"/>
      <c r="X28" s="14"/>
      <c r="Y28" s="14"/>
      <c r="Z28" s="123">
        <f t="shared" ref="Z28:Z31" si="78">SUM(S28:Y28)</f>
        <v>0</v>
      </c>
      <c r="AA28" s="14"/>
      <c r="AB28" s="14"/>
      <c r="AC28" s="14"/>
      <c r="AD28" s="14"/>
      <c r="AE28" s="14"/>
      <c r="AF28" s="14"/>
      <c r="AG28" s="14"/>
      <c r="AH28" s="123">
        <f t="shared" ref="AH28:AH31" si="79">SUM(AA28:AG28)</f>
        <v>0</v>
      </c>
      <c r="AI28" s="14"/>
      <c r="AJ28" s="14"/>
      <c r="AK28" s="14"/>
      <c r="AL28" s="14"/>
      <c r="AM28" s="14"/>
      <c r="AN28" s="14"/>
      <c r="AO28" s="14"/>
      <c r="AP28" s="123">
        <f t="shared" ref="AP28:AP31" si="80">SUM(AI28:AO28)</f>
        <v>0</v>
      </c>
      <c r="AQ28" s="14"/>
      <c r="AR28" s="14"/>
      <c r="AS28" s="14"/>
      <c r="AT28" s="14"/>
      <c r="AU28" s="14"/>
      <c r="AV28" s="14"/>
      <c r="AW28" s="14"/>
      <c r="AX28" s="123">
        <f t="shared" ref="AX28:AX31" si="81">SUM(AQ28:AW28)</f>
        <v>0</v>
      </c>
      <c r="AY28" s="14"/>
      <c r="AZ28" s="14"/>
      <c r="BA28" s="14"/>
      <c r="BB28" s="14"/>
      <c r="BC28" s="14"/>
      <c r="BD28" s="14"/>
      <c r="BE28" s="14"/>
      <c r="BF28" s="123">
        <f t="shared" ref="BF28:BF31" si="82">SUM(AY28:BE28)</f>
        <v>0</v>
      </c>
      <c r="BG28" s="14"/>
      <c r="BH28" s="14"/>
      <c r="BI28" s="14"/>
      <c r="BJ28" s="14"/>
      <c r="BK28" s="14"/>
      <c r="BL28" s="14"/>
      <c r="BM28" s="14"/>
      <c r="BN28" s="123">
        <f t="shared" ref="BN28:BN31" si="83">SUM(BG28:BM28)</f>
        <v>0</v>
      </c>
      <c r="BO28" s="14"/>
      <c r="BP28" s="14"/>
      <c r="BQ28" s="14"/>
      <c r="BR28" s="14"/>
      <c r="BS28" s="14"/>
      <c r="BT28" s="14"/>
      <c r="BU28" s="14"/>
      <c r="BV28" s="123">
        <f t="shared" ref="BV28:BV31" si="84">SUM(BO28:BU28)</f>
        <v>0</v>
      </c>
      <c r="BW28" s="14"/>
      <c r="BX28" s="14"/>
      <c r="BY28" s="14"/>
      <c r="BZ28" s="14"/>
      <c r="CA28" s="14"/>
      <c r="CB28" s="14"/>
      <c r="CC28" s="14"/>
      <c r="CD28" s="129">
        <f t="shared" ref="CD28:CD31" si="85">SUM(BW28:CC28)</f>
        <v>0</v>
      </c>
      <c r="CE28" s="15"/>
      <c r="CF28" s="165">
        <f>CG28+G28</f>
        <v>0</v>
      </c>
      <c r="CG28" s="164"/>
      <c r="CH28" s="164">
        <v>280</v>
      </c>
      <c r="CI28" s="167" t="e">
        <f>INDEX(J29:P29,D$2)</f>
        <v>#REF!</v>
      </c>
      <c r="CJ28" s="160">
        <v>0</v>
      </c>
      <c r="CK28" s="160">
        <v>0</v>
      </c>
      <c r="CL28" s="160">
        <v>0</v>
      </c>
      <c r="CM28" s="161">
        <v>0</v>
      </c>
      <c r="CN28" s="161">
        <v>0</v>
      </c>
      <c r="CO28" s="161">
        <v>0</v>
      </c>
      <c r="CP28" s="160">
        <f>SUM(J29:J29)</f>
        <v>0</v>
      </c>
      <c r="CQ28" s="160" t="e">
        <f>SUM(#REF!)</f>
        <v>#REF!</v>
      </c>
      <c r="CR28" s="160">
        <f>SUM(K29:P29)</f>
        <v>0</v>
      </c>
    </row>
    <row r="29" spans="1:96" s="16" customFormat="1" ht="21.75" hidden="1" customHeight="1" x14ac:dyDescent="0.25">
      <c r="A29" s="170"/>
      <c r="B29" s="172"/>
      <c r="C29" s="167"/>
      <c r="D29" s="167"/>
      <c r="E29" s="175"/>
      <c r="F29" s="175"/>
      <c r="G29" s="167"/>
      <c r="H29" s="167"/>
      <c r="I29" s="98" t="s">
        <v>134</v>
      </c>
      <c r="J29" s="15"/>
      <c r="K29" s="14"/>
      <c r="L29" s="14"/>
      <c r="M29" s="14"/>
      <c r="N29" s="14"/>
      <c r="O29" s="14"/>
      <c r="P29" s="14"/>
      <c r="Q29" s="14"/>
      <c r="R29" s="123">
        <f t="shared" si="77"/>
        <v>0</v>
      </c>
      <c r="S29" s="14"/>
      <c r="T29" s="14"/>
      <c r="U29" s="14"/>
      <c r="V29" s="14"/>
      <c r="W29" s="14"/>
      <c r="X29" s="14"/>
      <c r="Y29" s="14"/>
      <c r="Z29" s="123">
        <f t="shared" si="78"/>
        <v>0</v>
      </c>
      <c r="AA29" s="14"/>
      <c r="AB29" s="14"/>
      <c r="AC29" s="14"/>
      <c r="AD29" s="14"/>
      <c r="AE29" s="14"/>
      <c r="AF29" s="14"/>
      <c r="AG29" s="14"/>
      <c r="AH29" s="123">
        <f t="shared" si="79"/>
        <v>0</v>
      </c>
      <c r="AI29" s="14"/>
      <c r="AJ29" s="14"/>
      <c r="AK29" s="14"/>
      <c r="AL29" s="14"/>
      <c r="AM29" s="14"/>
      <c r="AN29" s="14"/>
      <c r="AO29" s="14"/>
      <c r="AP29" s="123">
        <f t="shared" si="80"/>
        <v>0</v>
      </c>
      <c r="AQ29" s="14"/>
      <c r="AR29" s="14"/>
      <c r="AS29" s="14"/>
      <c r="AT29" s="14"/>
      <c r="AU29" s="14"/>
      <c r="AV29" s="14"/>
      <c r="AW29" s="14"/>
      <c r="AX29" s="123">
        <f t="shared" si="81"/>
        <v>0</v>
      </c>
      <c r="AY29" s="14"/>
      <c r="AZ29" s="14"/>
      <c r="BA29" s="14"/>
      <c r="BB29" s="14"/>
      <c r="BC29" s="14"/>
      <c r="BD29" s="14"/>
      <c r="BE29" s="14"/>
      <c r="BF29" s="123">
        <f t="shared" si="82"/>
        <v>0</v>
      </c>
      <c r="BG29" s="14"/>
      <c r="BH29" s="14"/>
      <c r="BI29" s="14"/>
      <c r="BJ29" s="14"/>
      <c r="BK29" s="14"/>
      <c r="BL29" s="14"/>
      <c r="BM29" s="14"/>
      <c r="BN29" s="123">
        <f t="shared" si="83"/>
        <v>0</v>
      </c>
      <c r="BO29" s="14"/>
      <c r="BP29" s="14"/>
      <c r="BQ29" s="14"/>
      <c r="BR29" s="14"/>
      <c r="BS29" s="14"/>
      <c r="BT29" s="14"/>
      <c r="BU29" s="14"/>
      <c r="BV29" s="123">
        <f t="shared" si="84"/>
        <v>0</v>
      </c>
      <c r="BW29" s="14"/>
      <c r="BX29" s="14"/>
      <c r="BY29" s="14"/>
      <c r="BZ29" s="14"/>
      <c r="CA29" s="14"/>
      <c r="CB29" s="14"/>
      <c r="CC29" s="14"/>
      <c r="CD29" s="129">
        <f t="shared" si="85"/>
        <v>0</v>
      </c>
      <c r="CE29" s="15"/>
      <c r="CF29" s="166"/>
      <c r="CG29" s="164"/>
      <c r="CH29" s="164"/>
      <c r="CI29" s="167"/>
      <c r="CJ29" s="160"/>
      <c r="CK29" s="160"/>
      <c r="CL29" s="160"/>
      <c r="CM29" s="162"/>
      <c r="CN29" s="162"/>
      <c r="CO29" s="162"/>
      <c r="CP29" s="160"/>
      <c r="CQ29" s="160"/>
      <c r="CR29" s="160"/>
    </row>
    <row r="30" spans="1:96" s="16" customFormat="1" ht="23.25" hidden="1" customHeight="1" x14ac:dyDescent="0.25">
      <c r="A30" s="170" t="s">
        <v>73</v>
      </c>
      <c r="B30" s="193" t="s">
        <v>103</v>
      </c>
      <c r="C30" s="167">
        <v>460</v>
      </c>
      <c r="D30" s="167">
        <f t="shared" ref="D30" si="86">IF(CF30&gt;C30,C30,CF30)</f>
        <v>0</v>
      </c>
      <c r="E30" s="174">
        <f t="shared" ref="E30" si="87">H30+CH30</f>
        <v>460</v>
      </c>
      <c r="F30" s="174">
        <f t="shared" ref="F30" si="88">SUM(K30:Q30,S30:Y30,AA30:AG30,AI30:AO30,AQ30:AW30,AY30:BE30,BG30:BM30,BO30:BU30,BW30:CC30)</f>
        <v>0</v>
      </c>
      <c r="G30" s="167">
        <f t="shared" si="64"/>
        <v>0</v>
      </c>
      <c r="H30" s="167">
        <f t="shared" ref="H30" si="89">SUMIF($J$4:$CD$4,$J$3,$J31:$CD31)</f>
        <v>0</v>
      </c>
      <c r="I30" s="98" t="s">
        <v>133</v>
      </c>
      <c r="J30" s="15"/>
      <c r="K30" s="14"/>
      <c r="L30" s="14"/>
      <c r="M30" s="14"/>
      <c r="N30" s="14"/>
      <c r="O30" s="14"/>
      <c r="P30" s="14"/>
      <c r="Q30" s="14"/>
      <c r="R30" s="123">
        <f t="shared" si="77"/>
        <v>0</v>
      </c>
      <c r="S30" s="14"/>
      <c r="T30" s="14"/>
      <c r="U30" s="14"/>
      <c r="V30" s="14"/>
      <c r="W30" s="14"/>
      <c r="X30" s="14"/>
      <c r="Y30" s="14"/>
      <c r="Z30" s="123">
        <f t="shared" si="78"/>
        <v>0</v>
      </c>
      <c r="AA30" s="14"/>
      <c r="AB30" s="14"/>
      <c r="AC30" s="14"/>
      <c r="AD30" s="14"/>
      <c r="AE30" s="14"/>
      <c r="AF30" s="14"/>
      <c r="AG30" s="14"/>
      <c r="AH30" s="123">
        <f t="shared" si="79"/>
        <v>0</v>
      </c>
      <c r="AI30" s="14"/>
      <c r="AJ30" s="14"/>
      <c r="AK30" s="14"/>
      <c r="AL30" s="14"/>
      <c r="AM30" s="14"/>
      <c r="AN30" s="14"/>
      <c r="AO30" s="14"/>
      <c r="AP30" s="123">
        <f t="shared" si="80"/>
        <v>0</v>
      </c>
      <c r="AQ30" s="14"/>
      <c r="AR30" s="14"/>
      <c r="AS30" s="14"/>
      <c r="AT30" s="14"/>
      <c r="AU30" s="14"/>
      <c r="AV30" s="14"/>
      <c r="AW30" s="14"/>
      <c r="AX30" s="123">
        <f t="shared" si="81"/>
        <v>0</v>
      </c>
      <c r="AY30" s="14"/>
      <c r="AZ30" s="14"/>
      <c r="BA30" s="14"/>
      <c r="BB30" s="14"/>
      <c r="BC30" s="14"/>
      <c r="BD30" s="14"/>
      <c r="BE30" s="14"/>
      <c r="BF30" s="123">
        <f t="shared" si="82"/>
        <v>0</v>
      </c>
      <c r="BG30" s="14"/>
      <c r="BH30" s="14"/>
      <c r="BI30" s="14"/>
      <c r="BJ30" s="14"/>
      <c r="BK30" s="14"/>
      <c r="BL30" s="14"/>
      <c r="BM30" s="14"/>
      <c r="BN30" s="123">
        <f t="shared" si="83"/>
        <v>0</v>
      </c>
      <c r="BO30" s="14"/>
      <c r="BP30" s="14"/>
      <c r="BQ30" s="14"/>
      <c r="BR30" s="14"/>
      <c r="BS30" s="14"/>
      <c r="BT30" s="14"/>
      <c r="BU30" s="14"/>
      <c r="BV30" s="123">
        <f t="shared" si="84"/>
        <v>0</v>
      </c>
      <c r="BW30" s="14"/>
      <c r="BX30" s="14"/>
      <c r="BY30" s="14"/>
      <c r="BZ30" s="14"/>
      <c r="CA30" s="14"/>
      <c r="CB30" s="14"/>
      <c r="CC30" s="14"/>
      <c r="CD30" s="129">
        <f t="shared" si="85"/>
        <v>0</v>
      </c>
      <c r="CE30" s="15"/>
      <c r="CF30" s="165">
        <f>CG30+G30</f>
        <v>0</v>
      </c>
      <c r="CG30" s="163"/>
      <c r="CH30" s="164">
        <v>460</v>
      </c>
      <c r="CI30" s="167" t="e">
        <f>INDEX(J31:P31,D$2)</f>
        <v>#REF!</v>
      </c>
      <c r="CJ30" s="160">
        <v>0</v>
      </c>
      <c r="CK30" s="160">
        <v>0</v>
      </c>
      <c r="CL30" s="160">
        <v>0</v>
      </c>
      <c r="CM30" s="161">
        <v>0</v>
      </c>
      <c r="CN30" s="161">
        <v>0</v>
      </c>
      <c r="CO30" s="161">
        <v>0</v>
      </c>
      <c r="CP30" s="160">
        <f>SUM(J31:J31)</f>
        <v>0</v>
      </c>
      <c r="CQ30" s="160" t="e">
        <f>SUM(#REF!)</f>
        <v>#REF!</v>
      </c>
      <c r="CR30" s="160">
        <f>SUM(K31:P31)</f>
        <v>0</v>
      </c>
    </row>
    <row r="31" spans="1:96" s="16" customFormat="1" ht="22.5" hidden="1" customHeight="1" x14ac:dyDescent="0.25">
      <c r="A31" s="170"/>
      <c r="B31" s="193"/>
      <c r="C31" s="167"/>
      <c r="D31" s="167"/>
      <c r="E31" s="175"/>
      <c r="F31" s="175"/>
      <c r="G31" s="167"/>
      <c r="H31" s="167"/>
      <c r="I31" s="98" t="s">
        <v>134</v>
      </c>
      <c r="J31" s="15"/>
      <c r="K31" s="14"/>
      <c r="L31" s="14"/>
      <c r="M31" s="14"/>
      <c r="N31" s="14"/>
      <c r="O31" s="14"/>
      <c r="P31" s="14"/>
      <c r="Q31" s="14"/>
      <c r="R31" s="123">
        <f t="shared" si="77"/>
        <v>0</v>
      </c>
      <c r="S31" s="14"/>
      <c r="T31" s="14"/>
      <c r="U31" s="14"/>
      <c r="V31" s="14"/>
      <c r="W31" s="14"/>
      <c r="X31" s="14"/>
      <c r="Y31" s="14"/>
      <c r="Z31" s="123">
        <f t="shared" si="78"/>
        <v>0</v>
      </c>
      <c r="AA31" s="14"/>
      <c r="AB31" s="14"/>
      <c r="AC31" s="14"/>
      <c r="AD31" s="14"/>
      <c r="AE31" s="14"/>
      <c r="AF31" s="14"/>
      <c r="AG31" s="14"/>
      <c r="AH31" s="123">
        <f t="shared" si="79"/>
        <v>0</v>
      </c>
      <c r="AI31" s="14"/>
      <c r="AJ31" s="14"/>
      <c r="AK31" s="14"/>
      <c r="AL31" s="14"/>
      <c r="AM31" s="14"/>
      <c r="AN31" s="14"/>
      <c r="AO31" s="14"/>
      <c r="AP31" s="123">
        <f t="shared" si="80"/>
        <v>0</v>
      </c>
      <c r="AQ31" s="14"/>
      <c r="AR31" s="14"/>
      <c r="AS31" s="14"/>
      <c r="AT31" s="14"/>
      <c r="AU31" s="14"/>
      <c r="AV31" s="14"/>
      <c r="AW31" s="14"/>
      <c r="AX31" s="123">
        <f t="shared" si="81"/>
        <v>0</v>
      </c>
      <c r="AY31" s="14"/>
      <c r="AZ31" s="14"/>
      <c r="BA31" s="14"/>
      <c r="BB31" s="14"/>
      <c r="BC31" s="14"/>
      <c r="BD31" s="14"/>
      <c r="BE31" s="14"/>
      <c r="BF31" s="123">
        <f t="shared" si="82"/>
        <v>0</v>
      </c>
      <c r="BG31" s="14"/>
      <c r="BH31" s="14"/>
      <c r="BI31" s="14"/>
      <c r="BJ31" s="14"/>
      <c r="BK31" s="14"/>
      <c r="BL31" s="14"/>
      <c r="BM31" s="14"/>
      <c r="BN31" s="123">
        <f t="shared" si="83"/>
        <v>0</v>
      </c>
      <c r="BO31" s="14"/>
      <c r="BP31" s="14"/>
      <c r="BQ31" s="14"/>
      <c r="BR31" s="14"/>
      <c r="BS31" s="14"/>
      <c r="BT31" s="14"/>
      <c r="BU31" s="14"/>
      <c r="BV31" s="123">
        <f t="shared" si="84"/>
        <v>0</v>
      </c>
      <c r="BW31" s="14"/>
      <c r="BX31" s="14"/>
      <c r="BY31" s="14"/>
      <c r="BZ31" s="14"/>
      <c r="CA31" s="14"/>
      <c r="CB31" s="14"/>
      <c r="CC31" s="14"/>
      <c r="CD31" s="129">
        <f t="shared" si="85"/>
        <v>0</v>
      </c>
      <c r="CE31" s="15"/>
      <c r="CF31" s="166"/>
      <c r="CG31" s="163"/>
      <c r="CH31" s="164"/>
      <c r="CI31" s="167"/>
      <c r="CJ31" s="160"/>
      <c r="CK31" s="160"/>
      <c r="CL31" s="160"/>
      <c r="CM31" s="162"/>
      <c r="CN31" s="162"/>
      <c r="CO31" s="162"/>
      <c r="CP31" s="160"/>
      <c r="CQ31" s="160"/>
      <c r="CR31" s="160"/>
    </row>
    <row r="32" spans="1:96" ht="22.5" hidden="1" customHeight="1" x14ac:dyDescent="0.25">
      <c r="A32" s="99" t="s">
        <v>159</v>
      </c>
      <c r="B32" s="168" t="s">
        <v>170</v>
      </c>
      <c r="C32" s="169"/>
      <c r="D32" s="169"/>
      <c r="E32" s="169"/>
      <c r="F32" s="169"/>
      <c r="G32" s="169"/>
      <c r="H32" s="169"/>
      <c r="I32" s="136"/>
      <c r="J32" s="21"/>
      <c r="K32" s="20"/>
      <c r="L32" s="20"/>
      <c r="M32" s="20"/>
      <c r="N32" s="20"/>
      <c r="O32" s="20"/>
      <c r="P32" s="20"/>
      <c r="Q32" s="20"/>
      <c r="R32" s="122"/>
      <c r="S32" s="20"/>
      <c r="T32" s="20"/>
      <c r="U32" s="20"/>
      <c r="V32" s="20"/>
      <c r="W32" s="20"/>
      <c r="X32" s="20"/>
      <c r="Y32" s="20"/>
      <c r="Z32" s="122"/>
      <c r="AA32" s="20"/>
      <c r="AB32" s="20"/>
      <c r="AC32" s="20"/>
      <c r="AD32" s="20"/>
      <c r="AE32" s="20"/>
      <c r="AF32" s="20"/>
      <c r="AG32" s="20"/>
      <c r="AH32" s="122"/>
      <c r="AI32" s="20"/>
      <c r="AJ32" s="20"/>
      <c r="AK32" s="20"/>
      <c r="AL32" s="20"/>
      <c r="AM32" s="20"/>
      <c r="AN32" s="20"/>
      <c r="AO32" s="20"/>
      <c r="AP32" s="122"/>
      <c r="AQ32" s="20"/>
      <c r="AR32" s="20"/>
      <c r="AS32" s="20"/>
      <c r="AT32" s="20"/>
      <c r="AU32" s="20"/>
      <c r="AV32" s="20"/>
      <c r="AW32" s="20"/>
      <c r="AX32" s="122"/>
      <c r="AY32" s="20"/>
      <c r="AZ32" s="20"/>
      <c r="BA32" s="20"/>
      <c r="BB32" s="20"/>
      <c r="BC32" s="20"/>
      <c r="BD32" s="20"/>
      <c r="BE32" s="20"/>
      <c r="BF32" s="122"/>
      <c r="BG32" s="20"/>
      <c r="BH32" s="20"/>
      <c r="BI32" s="20"/>
      <c r="BJ32" s="20"/>
      <c r="BK32" s="20"/>
      <c r="BL32" s="20"/>
      <c r="BM32" s="20"/>
      <c r="BN32" s="122"/>
      <c r="BO32" s="20"/>
      <c r="BP32" s="20"/>
      <c r="BQ32" s="20"/>
      <c r="BR32" s="20"/>
      <c r="BS32" s="20"/>
      <c r="BT32" s="20"/>
      <c r="BU32" s="20"/>
      <c r="BV32" s="122"/>
      <c r="BW32" s="20"/>
      <c r="BX32" s="20"/>
      <c r="BY32" s="20"/>
      <c r="BZ32" s="20"/>
      <c r="CA32" s="20"/>
      <c r="CB32" s="20"/>
      <c r="CC32" s="20"/>
      <c r="CD32" s="128"/>
      <c r="CE32" s="21"/>
      <c r="CF32" s="17"/>
      <c r="CG32" s="115"/>
      <c r="CH32" s="115"/>
      <c r="CI32" s="87"/>
    </row>
    <row r="33" spans="1:96" s="16" customFormat="1" ht="32.25" hidden="1" customHeight="1" x14ac:dyDescent="0.25">
      <c r="A33" s="170" t="s">
        <v>160</v>
      </c>
      <c r="B33" s="171" t="s">
        <v>169</v>
      </c>
      <c r="C33" s="173">
        <v>6174</v>
      </c>
      <c r="D33" s="167">
        <f t="shared" ref="D33" si="90">IF(CF33&gt;C33,C33,CF33)</f>
        <v>1584</v>
      </c>
      <c r="E33" s="174">
        <f t="shared" ref="E33" si="91">H33+CH33</f>
        <v>1572</v>
      </c>
      <c r="F33" s="174">
        <f t="shared" ref="F33" si="92">SUM(K33:Q33,S33:Y33,AA33:AG33,AI33:AO33,AQ33:AW33,AY33:BE33,BG33:BM33,BO33:BU33,BW33:CC33)</f>
        <v>4740</v>
      </c>
      <c r="G33" s="167">
        <f t="shared" ref="G33" si="93">SUMIF($J$4:$CD$4,$J$3,$J33:$CD33)</f>
        <v>1584</v>
      </c>
      <c r="H33" s="167">
        <f t="shared" ref="H33" si="94">SUMIF($J$4:$CD$4,$J$3,$J34:$CD34)</f>
        <v>138</v>
      </c>
      <c r="I33" s="98" t="s">
        <v>133</v>
      </c>
      <c r="J33" s="15"/>
      <c r="K33" s="14"/>
      <c r="L33" s="14"/>
      <c r="M33" s="14"/>
      <c r="N33" s="14"/>
      <c r="O33" s="14"/>
      <c r="P33" s="14"/>
      <c r="Q33" s="14">
        <v>526</v>
      </c>
      <c r="R33" s="123">
        <f t="shared" ref="R33:R34" si="95">SUM(K33:Q33)</f>
        <v>526</v>
      </c>
      <c r="S33" s="14"/>
      <c r="T33" s="14"/>
      <c r="U33" s="14"/>
      <c r="V33" s="14"/>
      <c r="W33" s="14"/>
      <c r="X33" s="14"/>
      <c r="Y33" s="14">
        <v>532</v>
      </c>
      <c r="Z33" s="123">
        <f t="shared" ref="Z33:Z34" si="96">SUM(S33:Y33)</f>
        <v>532</v>
      </c>
      <c r="AA33" s="14"/>
      <c r="AB33" s="14"/>
      <c r="AC33" s="14"/>
      <c r="AD33" s="14"/>
      <c r="AE33" s="14"/>
      <c r="AF33" s="14"/>
      <c r="AG33" s="14">
        <v>526</v>
      </c>
      <c r="AH33" s="123">
        <f t="shared" ref="AH33:AH34" si="97">SUM(AA33:AG33)</f>
        <v>526</v>
      </c>
      <c r="AI33" s="14"/>
      <c r="AJ33" s="14"/>
      <c r="AK33" s="14"/>
      <c r="AL33" s="14"/>
      <c r="AM33" s="14"/>
      <c r="AN33" s="14"/>
      <c r="AO33" s="14">
        <v>526</v>
      </c>
      <c r="AP33" s="123">
        <f t="shared" ref="AP33:AP34" si="98">SUM(AI33:AO33)</f>
        <v>526</v>
      </c>
      <c r="AQ33" s="14"/>
      <c r="AR33" s="14"/>
      <c r="AS33" s="14"/>
      <c r="AT33" s="14"/>
      <c r="AU33" s="14"/>
      <c r="AV33" s="14"/>
      <c r="AW33" s="14">
        <v>526</v>
      </c>
      <c r="AX33" s="123">
        <f t="shared" ref="AX33:AX34" si="99">SUM(AQ33:AW33)</f>
        <v>526</v>
      </c>
      <c r="AY33" s="14"/>
      <c r="AZ33" s="14"/>
      <c r="BA33" s="14"/>
      <c r="BB33" s="14"/>
      <c r="BC33" s="14"/>
      <c r="BD33" s="14"/>
      <c r="BE33" s="14">
        <v>526</v>
      </c>
      <c r="BF33" s="123">
        <f t="shared" ref="BF33:BF34" si="100">SUM(AY33:BE33)</f>
        <v>526</v>
      </c>
      <c r="BG33" s="14"/>
      <c r="BH33" s="14"/>
      <c r="BI33" s="14"/>
      <c r="BJ33" s="14"/>
      <c r="BK33" s="14"/>
      <c r="BL33" s="14"/>
      <c r="BM33" s="14">
        <v>526</v>
      </c>
      <c r="BN33" s="123">
        <f t="shared" ref="BN33:BN34" si="101">SUM(BG33:BM33)</f>
        <v>526</v>
      </c>
      <c r="BO33" s="14"/>
      <c r="BP33" s="14"/>
      <c r="BQ33" s="14"/>
      <c r="BR33" s="14"/>
      <c r="BS33" s="14"/>
      <c r="BT33" s="14"/>
      <c r="BU33" s="14">
        <v>526</v>
      </c>
      <c r="BV33" s="123">
        <f t="shared" ref="BV33:BV34" si="102">SUM(BO33:BU33)</f>
        <v>526</v>
      </c>
      <c r="BW33" s="14"/>
      <c r="BX33" s="14"/>
      <c r="BY33" s="14"/>
      <c r="BZ33" s="14"/>
      <c r="CA33" s="14"/>
      <c r="CB33" s="14"/>
      <c r="CC33" s="14">
        <v>526</v>
      </c>
      <c r="CD33" s="129">
        <f t="shared" ref="CD33:CD34" si="103">SUM(BW33:CC33)</f>
        <v>526</v>
      </c>
      <c r="CE33" s="15"/>
      <c r="CF33" s="165">
        <f>CG33+G33</f>
        <v>1584</v>
      </c>
      <c r="CG33" s="164"/>
      <c r="CH33" s="164">
        <v>1434</v>
      </c>
      <c r="CI33" s="167" t="e">
        <f>INDEX(J34:P34,D$2)</f>
        <v>#REF!</v>
      </c>
      <c r="CJ33" s="160">
        <v>0</v>
      </c>
      <c r="CK33" s="160">
        <v>0</v>
      </c>
      <c r="CL33" s="160">
        <v>0</v>
      </c>
      <c r="CM33" s="161">
        <v>0</v>
      </c>
      <c r="CN33" s="161">
        <v>0</v>
      </c>
      <c r="CO33" s="161">
        <v>0</v>
      </c>
      <c r="CP33" s="160">
        <f>SUM(J34:J34)</f>
        <v>0</v>
      </c>
      <c r="CQ33" s="160" t="e">
        <f>SUM(#REF!)</f>
        <v>#REF!</v>
      </c>
      <c r="CR33" s="160">
        <f>SUM(K34:P34)</f>
        <v>20</v>
      </c>
    </row>
    <row r="34" spans="1:96" s="16" customFormat="1" ht="32.25" hidden="1" customHeight="1" x14ac:dyDescent="0.25">
      <c r="A34" s="170"/>
      <c r="B34" s="172"/>
      <c r="C34" s="167"/>
      <c r="D34" s="167"/>
      <c r="E34" s="175"/>
      <c r="F34" s="175"/>
      <c r="G34" s="167"/>
      <c r="H34" s="167"/>
      <c r="I34" s="98" t="s">
        <v>134</v>
      </c>
      <c r="J34" s="15"/>
      <c r="K34" s="14"/>
      <c r="L34" s="14"/>
      <c r="M34" s="14"/>
      <c r="N34" s="14">
        <v>20</v>
      </c>
      <c r="O34" s="14"/>
      <c r="P34" s="14"/>
      <c r="Q34" s="14"/>
      <c r="R34" s="123">
        <f t="shared" si="95"/>
        <v>20</v>
      </c>
      <c r="S34" s="14"/>
      <c r="T34" s="14">
        <v>63</v>
      </c>
      <c r="U34" s="14">
        <v>10</v>
      </c>
      <c r="V34" s="14"/>
      <c r="W34" s="14">
        <v>45</v>
      </c>
      <c r="X34" s="14"/>
      <c r="Y34" s="14"/>
      <c r="Z34" s="123">
        <f t="shared" si="96"/>
        <v>118</v>
      </c>
      <c r="AA34" s="14"/>
      <c r="AB34" s="14"/>
      <c r="AC34" s="14"/>
      <c r="AD34" s="14"/>
      <c r="AE34" s="14"/>
      <c r="AF34" s="14"/>
      <c r="AG34" s="14"/>
      <c r="AH34" s="123">
        <f t="shared" si="97"/>
        <v>0</v>
      </c>
      <c r="AI34" s="14"/>
      <c r="AJ34" s="14"/>
      <c r="AK34" s="14"/>
      <c r="AL34" s="14"/>
      <c r="AM34" s="14"/>
      <c r="AN34" s="14"/>
      <c r="AO34" s="14"/>
      <c r="AP34" s="123">
        <f t="shared" si="98"/>
        <v>0</v>
      </c>
      <c r="AQ34" s="14"/>
      <c r="AR34" s="14"/>
      <c r="AS34" s="14"/>
      <c r="AT34" s="14"/>
      <c r="AU34" s="14"/>
      <c r="AV34" s="14"/>
      <c r="AW34" s="14"/>
      <c r="AX34" s="123">
        <f t="shared" si="99"/>
        <v>0</v>
      </c>
      <c r="AY34" s="14"/>
      <c r="AZ34" s="14"/>
      <c r="BA34" s="14"/>
      <c r="BB34" s="14"/>
      <c r="BC34" s="14"/>
      <c r="BD34" s="14"/>
      <c r="BE34" s="14"/>
      <c r="BF34" s="123">
        <f t="shared" si="100"/>
        <v>0</v>
      </c>
      <c r="BG34" s="14"/>
      <c r="BH34" s="14"/>
      <c r="BI34" s="14"/>
      <c r="BJ34" s="14"/>
      <c r="BK34" s="14"/>
      <c r="BL34" s="14"/>
      <c r="BM34" s="14"/>
      <c r="BN34" s="123">
        <f t="shared" si="101"/>
        <v>0</v>
      </c>
      <c r="BO34" s="14"/>
      <c r="BP34" s="14"/>
      <c r="BQ34" s="14"/>
      <c r="BR34" s="14"/>
      <c r="BS34" s="14"/>
      <c r="BT34" s="14"/>
      <c r="BU34" s="14"/>
      <c r="BV34" s="123">
        <f t="shared" si="102"/>
        <v>0</v>
      </c>
      <c r="BW34" s="14"/>
      <c r="BX34" s="14"/>
      <c r="BY34" s="14"/>
      <c r="BZ34" s="14"/>
      <c r="CA34" s="14"/>
      <c r="CB34" s="14"/>
      <c r="CC34" s="14"/>
      <c r="CD34" s="129">
        <f t="shared" si="103"/>
        <v>0</v>
      </c>
      <c r="CE34" s="15"/>
      <c r="CF34" s="166"/>
      <c r="CG34" s="164"/>
      <c r="CH34" s="164"/>
      <c r="CI34" s="167"/>
      <c r="CJ34" s="160"/>
      <c r="CK34" s="160"/>
      <c r="CL34" s="160"/>
      <c r="CM34" s="162"/>
      <c r="CN34" s="162"/>
      <c r="CO34" s="162"/>
      <c r="CP34" s="160"/>
      <c r="CQ34" s="160"/>
      <c r="CR34" s="160"/>
    </row>
    <row r="35" spans="1:96" ht="22.5" hidden="1" customHeight="1" x14ac:dyDescent="0.25">
      <c r="A35" s="99" t="s">
        <v>166</v>
      </c>
      <c r="B35" s="168" t="s">
        <v>168</v>
      </c>
      <c r="C35" s="169"/>
      <c r="D35" s="169"/>
      <c r="E35" s="169"/>
      <c r="F35" s="169"/>
      <c r="G35" s="169"/>
      <c r="H35" s="169"/>
      <c r="I35" s="136"/>
      <c r="J35" s="21"/>
      <c r="K35" s="20"/>
      <c r="L35" s="20"/>
      <c r="M35" s="20"/>
      <c r="N35" s="20"/>
      <c r="O35" s="20"/>
      <c r="P35" s="20"/>
      <c r="Q35" s="20"/>
      <c r="R35" s="122"/>
      <c r="S35" s="20"/>
      <c r="T35" s="20"/>
      <c r="U35" s="20"/>
      <c r="V35" s="20"/>
      <c r="W35" s="20"/>
      <c r="X35" s="20"/>
      <c r="Y35" s="20"/>
      <c r="Z35" s="122"/>
      <c r="AA35" s="20"/>
      <c r="AB35" s="20"/>
      <c r="AC35" s="20"/>
      <c r="AD35" s="20"/>
      <c r="AE35" s="20"/>
      <c r="AF35" s="20"/>
      <c r="AG35" s="20"/>
      <c r="AH35" s="122"/>
      <c r="AI35" s="20"/>
      <c r="AJ35" s="20"/>
      <c r="AK35" s="20"/>
      <c r="AL35" s="20"/>
      <c r="AM35" s="20"/>
      <c r="AN35" s="20"/>
      <c r="AO35" s="20"/>
      <c r="AP35" s="122"/>
      <c r="AQ35" s="20"/>
      <c r="AR35" s="20"/>
      <c r="AS35" s="20"/>
      <c r="AT35" s="20"/>
      <c r="AU35" s="20"/>
      <c r="AV35" s="20"/>
      <c r="AW35" s="20"/>
      <c r="AX35" s="122"/>
      <c r="AY35" s="20"/>
      <c r="AZ35" s="20"/>
      <c r="BA35" s="20"/>
      <c r="BB35" s="20"/>
      <c r="BC35" s="20"/>
      <c r="BD35" s="20"/>
      <c r="BE35" s="20"/>
      <c r="BF35" s="122"/>
      <c r="BG35" s="20"/>
      <c r="BH35" s="20"/>
      <c r="BI35" s="20"/>
      <c r="BJ35" s="20"/>
      <c r="BK35" s="20"/>
      <c r="BL35" s="20"/>
      <c r="BM35" s="20"/>
      <c r="BN35" s="122"/>
      <c r="BO35" s="20"/>
      <c r="BP35" s="20"/>
      <c r="BQ35" s="20"/>
      <c r="BR35" s="20"/>
      <c r="BS35" s="20"/>
      <c r="BT35" s="20"/>
      <c r="BU35" s="20"/>
      <c r="BV35" s="122"/>
      <c r="BW35" s="20"/>
      <c r="BX35" s="20"/>
      <c r="BY35" s="20"/>
      <c r="BZ35" s="20"/>
      <c r="CA35" s="20"/>
      <c r="CB35" s="20"/>
      <c r="CC35" s="20"/>
      <c r="CD35" s="128"/>
      <c r="CE35" s="21"/>
      <c r="CF35" s="17"/>
      <c r="CG35" s="118"/>
      <c r="CH35" s="118"/>
      <c r="CI35" s="87"/>
    </row>
    <row r="36" spans="1:96" s="16" customFormat="1" ht="22.5" hidden="1" customHeight="1" x14ac:dyDescent="0.25">
      <c r="A36" s="170" t="s">
        <v>167</v>
      </c>
      <c r="B36" s="171" t="s">
        <v>4</v>
      </c>
      <c r="C36" s="173">
        <v>326</v>
      </c>
      <c r="D36" s="167">
        <f t="shared" ref="D36" si="104">IF(CF36&gt;C36,C36,CF36)</f>
        <v>81</v>
      </c>
      <c r="E36" s="174">
        <f t="shared" ref="E36" si="105">H36+CH36</f>
        <v>84</v>
      </c>
      <c r="F36" s="174">
        <f t="shared" ref="F36" si="106">SUM(K36:Q36,S36:Y36,AA36:AG36,AI36:AO36,AQ36:AW36,AY36:BE36,BG36:BM36,BO36:BU36,BW36:CC36)</f>
        <v>242</v>
      </c>
      <c r="G36" s="167">
        <f t="shared" ref="G36" si="107">SUMIF($J$4:$CD$4,$J$3,$J36:$CD36)</f>
        <v>81</v>
      </c>
      <c r="H36" s="167">
        <f t="shared" ref="H36" si="108">SUMIF($J$4:$CD$4,$J$3,$J37:$CD37)</f>
        <v>0</v>
      </c>
      <c r="I36" s="98" t="s">
        <v>133</v>
      </c>
      <c r="J36" s="15"/>
      <c r="K36" s="14"/>
      <c r="L36" s="14"/>
      <c r="M36" s="14"/>
      <c r="N36" s="14"/>
      <c r="O36" s="14"/>
      <c r="P36" s="14"/>
      <c r="Q36" s="14">
        <v>27</v>
      </c>
      <c r="R36" s="123">
        <f t="shared" ref="R36:R37" si="109">SUM(K36:Q36)</f>
        <v>27</v>
      </c>
      <c r="S36" s="14"/>
      <c r="T36" s="14"/>
      <c r="U36" s="14"/>
      <c r="V36" s="14"/>
      <c r="W36" s="14"/>
      <c r="X36" s="14"/>
      <c r="Y36" s="14">
        <v>27</v>
      </c>
      <c r="Z36" s="123">
        <f t="shared" ref="Z36:Z37" si="110">SUM(S36:Y36)</f>
        <v>27</v>
      </c>
      <c r="AA36" s="14"/>
      <c r="AB36" s="14"/>
      <c r="AC36" s="14"/>
      <c r="AD36" s="14"/>
      <c r="AE36" s="14"/>
      <c r="AF36" s="14"/>
      <c r="AG36" s="14">
        <v>27</v>
      </c>
      <c r="AH36" s="123">
        <f t="shared" ref="AH36:AH37" si="111">SUM(AA36:AG36)</f>
        <v>27</v>
      </c>
      <c r="AI36" s="14"/>
      <c r="AJ36" s="14"/>
      <c r="AK36" s="14"/>
      <c r="AL36" s="14"/>
      <c r="AM36" s="14"/>
      <c r="AN36" s="14"/>
      <c r="AO36" s="14">
        <v>27</v>
      </c>
      <c r="AP36" s="123">
        <f t="shared" ref="AP36:AP37" si="112">SUM(AI36:AO36)</f>
        <v>27</v>
      </c>
      <c r="AQ36" s="14"/>
      <c r="AR36" s="14"/>
      <c r="AS36" s="14"/>
      <c r="AT36" s="14"/>
      <c r="AU36" s="14"/>
      <c r="AV36" s="14"/>
      <c r="AW36" s="14">
        <v>27</v>
      </c>
      <c r="AX36" s="123">
        <f t="shared" ref="AX36:AX37" si="113">SUM(AQ36:AW36)</f>
        <v>27</v>
      </c>
      <c r="AY36" s="14"/>
      <c r="AZ36" s="14"/>
      <c r="BA36" s="14"/>
      <c r="BB36" s="14"/>
      <c r="BC36" s="14"/>
      <c r="BD36" s="14"/>
      <c r="BE36" s="14">
        <v>27</v>
      </c>
      <c r="BF36" s="123">
        <f t="shared" ref="BF36:BF37" si="114">SUM(AY36:BE36)</f>
        <v>27</v>
      </c>
      <c r="BG36" s="14"/>
      <c r="BH36" s="14"/>
      <c r="BI36" s="14"/>
      <c r="BJ36" s="14"/>
      <c r="BK36" s="14"/>
      <c r="BL36" s="14"/>
      <c r="BM36" s="14">
        <v>27</v>
      </c>
      <c r="BN36" s="123">
        <f t="shared" ref="BN36:BN37" si="115">SUM(BG36:BM36)</f>
        <v>27</v>
      </c>
      <c r="BO36" s="14"/>
      <c r="BP36" s="14"/>
      <c r="BQ36" s="14"/>
      <c r="BR36" s="14"/>
      <c r="BS36" s="14"/>
      <c r="BT36" s="14"/>
      <c r="BU36" s="14">
        <v>27</v>
      </c>
      <c r="BV36" s="123">
        <f t="shared" ref="BV36:BV37" si="116">SUM(BO36:BU36)</f>
        <v>27</v>
      </c>
      <c r="BW36" s="14"/>
      <c r="BX36" s="14"/>
      <c r="BY36" s="14"/>
      <c r="BZ36" s="14"/>
      <c r="CA36" s="14"/>
      <c r="CB36" s="14"/>
      <c r="CC36" s="14">
        <v>26</v>
      </c>
      <c r="CD36" s="129">
        <f t="shared" ref="CD36:CD37" si="117">SUM(BW36:CC36)</f>
        <v>26</v>
      </c>
      <c r="CE36" s="15"/>
      <c r="CF36" s="165">
        <f>CG36+G36</f>
        <v>81</v>
      </c>
      <c r="CG36" s="164"/>
      <c r="CH36" s="164">
        <v>84</v>
      </c>
      <c r="CI36" s="167" t="e">
        <f>INDEX(J37:P37,D$2)</f>
        <v>#REF!</v>
      </c>
      <c r="CJ36" s="160">
        <v>0</v>
      </c>
      <c r="CK36" s="160">
        <v>0</v>
      </c>
      <c r="CL36" s="160">
        <v>0</v>
      </c>
      <c r="CM36" s="161">
        <v>0</v>
      </c>
      <c r="CN36" s="161">
        <v>0</v>
      </c>
      <c r="CO36" s="161">
        <v>0</v>
      </c>
      <c r="CP36" s="160">
        <f>SUM(J37:J37)</f>
        <v>0</v>
      </c>
      <c r="CQ36" s="160" t="e">
        <f>SUM(#REF!)</f>
        <v>#REF!</v>
      </c>
      <c r="CR36" s="160">
        <f>SUM(K37:P37)</f>
        <v>0</v>
      </c>
    </row>
    <row r="37" spans="1:96" s="16" customFormat="1" ht="21.75" hidden="1" customHeight="1" thickBot="1" x14ac:dyDescent="0.3">
      <c r="A37" s="176"/>
      <c r="B37" s="177"/>
      <c r="C37" s="178"/>
      <c r="D37" s="178"/>
      <c r="E37" s="179"/>
      <c r="F37" s="179"/>
      <c r="G37" s="178"/>
      <c r="H37" s="178"/>
      <c r="I37" s="137" t="s">
        <v>134</v>
      </c>
      <c r="J37" s="134"/>
      <c r="K37" s="105"/>
      <c r="L37" s="105"/>
      <c r="M37" s="105"/>
      <c r="N37" s="105"/>
      <c r="O37" s="105"/>
      <c r="P37" s="105"/>
      <c r="Q37" s="105"/>
      <c r="R37" s="130">
        <f t="shared" si="109"/>
        <v>0</v>
      </c>
      <c r="S37" s="105"/>
      <c r="T37" s="105"/>
      <c r="U37" s="105"/>
      <c r="V37" s="105"/>
      <c r="W37" s="105"/>
      <c r="X37" s="105"/>
      <c r="Y37" s="105"/>
      <c r="Z37" s="130">
        <f t="shared" si="110"/>
        <v>0</v>
      </c>
      <c r="AA37" s="105"/>
      <c r="AB37" s="105"/>
      <c r="AC37" s="105"/>
      <c r="AD37" s="105"/>
      <c r="AE37" s="105"/>
      <c r="AF37" s="105"/>
      <c r="AG37" s="105"/>
      <c r="AH37" s="130">
        <f t="shared" si="111"/>
        <v>0</v>
      </c>
      <c r="AI37" s="105"/>
      <c r="AJ37" s="105"/>
      <c r="AK37" s="105"/>
      <c r="AL37" s="105"/>
      <c r="AM37" s="105"/>
      <c r="AN37" s="105"/>
      <c r="AO37" s="105"/>
      <c r="AP37" s="130">
        <f t="shared" si="112"/>
        <v>0</v>
      </c>
      <c r="AQ37" s="105"/>
      <c r="AR37" s="105"/>
      <c r="AS37" s="105"/>
      <c r="AT37" s="105"/>
      <c r="AU37" s="105"/>
      <c r="AV37" s="105"/>
      <c r="AW37" s="105"/>
      <c r="AX37" s="130">
        <f t="shared" si="113"/>
        <v>0</v>
      </c>
      <c r="AY37" s="105"/>
      <c r="AZ37" s="105"/>
      <c r="BA37" s="105"/>
      <c r="BB37" s="105"/>
      <c r="BC37" s="105"/>
      <c r="BD37" s="105"/>
      <c r="BE37" s="105"/>
      <c r="BF37" s="130">
        <f t="shared" si="114"/>
        <v>0</v>
      </c>
      <c r="BG37" s="105"/>
      <c r="BH37" s="105"/>
      <c r="BI37" s="105"/>
      <c r="BJ37" s="105"/>
      <c r="BK37" s="105"/>
      <c r="BL37" s="105"/>
      <c r="BM37" s="105"/>
      <c r="BN37" s="130">
        <f t="shared" si="115"/>
        <v>0</v>
      </c>
      <c r="BO37" s="105"/>
      <c r="BP37" s="105"/>
      <c r="BQ37" s="105"/>
      <c r="BR37" s="105"/>
      <c r="BS37" s="105"/>
      <c r="BT37" s="105"/>
      <c r="BU37" s="105"/>
      <c r="BV37" s="130">
        <f t="shared" si="116"/>
        <v>0</v>
      </c>
      <c r="BW37" s="105"/>
      <c r="BX37" s="105"/>
      <c r="BY37" s="105"/>
      <c r="BZ37" s="105"/>
      <c r="CA37" s="105"/>
      <c r="CB37" s="105"/>
      <c r="CC37" s="105"/>
      <c r="CD37" s="131">
        <f t="shared" si="117"/>
        <v>0</v>
      </c>
      <c r="CE37" s="15"/>
      <c r="CF37" s="166"/>
      <c r="CG37" s="164"/>
      <c r="CH37" s="164"/>
      <c r="CI37" s="167"/>
      <c r="CJ37" s="160"/>
      <c r="CK37" s="160"/>
      <c r="CL37" s="160"/>
      <c r="CM37" s="162"/>
      <c r="CN37" s="162"/>
      <c r="CO37" s="162"/>
      <c r="CP37" s="160"/>
      <c r="CQ37" s="160"/>
      <c r="CR37" s="160"/>
    </row>
    <row r="38" spans="1:96" x14ac:dyDescent="0.25">
      <c r="A38" s="92"/>
      <c r="B38" s="119"/>
      <c r="C38" s="90"/>
      <c r="D38" s="90"/>
      <c r="E38" s="91"/>
      <c r="F38" s="91"/>
      <c r="G38" s="91"/>
      <c r="H38" s="91"/>
      <c r="I38" s="91"/>
      <c r="J38" s="90"/>
    </row>
    <row r="39" spans="1:96" x14ac:dyDescent="0.25">
      <c r="A39" s="92"/>
      <c r="B39" s="119"/>
      <c r="C39" s="90"/>
      <c r="D39" s="90"/>
      <c r="E39" s="91"/>
      <c r="F39" s="91"/>
      <c r="G39" s="91"/>
      <c r="H39" s="91"/>
      <c r="I39" s="91"/>
      <c r="J39" s="90"/>
    </row>
    <row r="40" spans="1:96" x14ac:dyDescent="0.25">
      <c r="A40" s="92"/>
      <c r="B40" s="119"/>
      <c r="C40" s="90"/>
      <c r="D40" s="90"/>
      <c r="E40" s="91"/>
      <c r="F40" s="91"/>
      <c r="G40" s="91"/>
      <c r="H40" s="91"/>
      <c r="I40" s="91"/>
      <c r="J40" s="90"/>
    </row>
    <row r="41" spans="1:96" x14ac:dyDescent="0.25">
      <c r="A41" s="92"/>
      <c r="B41" s="119"/>
      <c r="C41" s="90"/>
      <c r="D41" s="90"/>
      <c r="E41" s="91"/>
      <c r="F41" s="91"/>
      <c r="G41" s="91"/>
      <c r="H41" s="91"/>
      <c r="I41" s="91"/>
      <c r="J41" s="90"/>
    </row>
    <row r="42" spans="1:96" x14ac:dyDescent="0.25">
      <c r="A42" s="92"/>
      <c r="B42" s="119"/>
      <c r="C42" s="90"/>
      <c r="D42" s="90"/>
      <c r="E42" s="91"/>
      <c r="F42" s="91"/>
      <c r="G42" s="91"/>
      <c r="H42" s="91"/>
      <c r="I42" s="91"/>
      <c r="J42" s="90"/>
    </row>
    <row r="43" spans="1:96" x14ac:dyDescent="0.25">
      <c r="A43" s="92"/>
      <c r="B43" s="119"/>
      <c r="C43" s="90"/>
      <c r="D43" s="90"/>
      <c r="E43" s="91"/>
      <c r="F43" s="91"/>
      <c r="G43" s="91"/>
      <c r="H43" s="91"/>
      <c r="I43" s="91"/>
      <c r="J43" s="90"/>
    </row>
    <row r="44" spans="1:96" x14ac:dyDescent="0.25">
      <c r="A44" s="92"/>
      <c r="B44" s="119"/>
      <c r="C44" s="90"/>
      <c r="D44" s="90"/>
      <c r="E44" s="91"/>
      <c r="F44" s="91"/>
      <c r="G44" s="91"/>
      <c r="H44" s="91"/>
      <c r="I44" s="91"/>
      <c r="J44" s="90"/>
    </row>
    <row r="45" spans="1:96" x14ac:dyDescent="0.25">
      <c r="A45" s="92"/>
      <c r="B45" s="119"/>
      <c r="C45" s="90"/>
      <c r="D45" s="90"/>
      <c r="E45" s="91"/>
      <c r="F45" s="91"/>
      <c r="G45" s="91"/>
      <c r="H45" s="91"/>
      <c r="I45" s="91"/>
      <c r="J45" s="90"/>
    </row>
    <row r="46" spans="1:96" x14ac:dyDescent="0.25">
      <c r="A46" s="92"/>
      <c r="B46" s="119"/>
      <c r="C46" s="90"/>
      <c r="D46" s="90"/>
      <c r="E46" s="91"/>
      <c r="F46" s="91"/>
      <c r="G46" s="91"/>
      <c r="H46" s="91"/>
      <c r="I46" s="91"/>
      <c r="J46" s="90"/>
    </row>
    <row r="47" spans="1:96" x14ac:dyDescent="0.25">
      <c r="A47" s="92"/>
      <c r="B47" s="119"/>
      <c r="C47" s="90"/>
      <c r="D47" s="90"/>
      <c r="E47" s="91"/>
      <c r="F47" s="91"/>
      <c r="G47" s="91"/>
      <c r="H47" s="91"/>
      <c r="I47" s="91"/>
      <c r="J47" s="90"/>
    </row>
    <row r="48" spans="1:96" x14ac:dyDescent="0.25">
      <c r="A48" s="92"/>
      <c r="B48" s="119"/>
      <c r="C48" s="90"/>
      <c r="D48" s="90"/>
      <c r="E48" s="91"/>
      <c r="F48" s="91"/>
      <c r="G48" s="91"/>
      <c r="H48" s="91"/>
      <c r="I48" s="91"/>
      <c r="J48" s="90"/>
    </row>
    <row r="49" spans="1:10" x14ac:dyDescent="0.25">
      <c r="A49" s="92"/>
      <c r="B49" s="119"/>
      <c r="C49" s="90"/>
      <c r="D49" s="90"/>
      <c r="E49" s="91"/>
      <c r="F49" s="91"/>
      <c r="G49" s="91"/>
      <c r="H49" s="91"/>
      <c r="I49" s="91"/>
      <c r="J49" s="90"/>
    </row>
    <row r="50" spans="1:10" x14ac:dyDescent="0.25">
      <c r="A50" s="92"/>
      <c r="B50" s="119"/>
      <c r="C50" s="90"/>
      <c r="D50" s="90"/>
      <c r="E50" s="91"/>
      <c r="F50" s="91"/>
      <c r="G50" s="91"/>
      <c r="H50" s="91"/>
      <c r="I50" s="91"/>
      <c r="J50" s="90"/>
    </row>
    <row r="51" spans="1:10" x14ac:dyDescent="0.25">
      <c r="A51" s="92"/>
      <c r="B51" s="119"/>
      <c r="C51" s="90"/>
      <c r="D51" s="90"/>
      <c r="E51" s="91"/>
      <c r="F51" s="91"/>
      <c r="G51" s="91"/>
      <c r="H51" s="91"/>
      <c r="I51" s="91"/>
      <c r="J51" s="90"/>
    </row>
    <row r="52" spans="1:10" x14ac:dyDescent="0.25">
      <c r="A52" s="92"/>
      <c r="B52" s="119"/>
      <c r="C52" s="90"/>
      <c r="D52" s="90"/>
      <c r="E52" s="91"/>
      <c r="F52" s="91"/>
      <c r="G52" s="91"/>
      <c r="H52" s="91"/>
      <c r="I52" s="91"/>
      <c r="J52" s="90"/>
    </row>
    <row r="53" spans="1:10" x14ac:dyDescent="0.25">
      <c r="A53" s="92"/>
      <c r="B53" s="119"/>
      <c r="C53" s="90"/>
      <c r="D53" s="90"/>
      <c r="E53" s="91"/>
      <c r="F53" s="91"/>
      <c r="G53" s="91"/>
      <c r="H53" s="91"/>
      <c r="I53" s="91"/>
      <c r="J53" s="90"/>
    </row>
    <row r="54" spans="1:10" x14ac:dyDescent="0.25">
      <c r="A54" s="92"/>
      <c r="B54" s="119"/>
      <c r="C54" s="90"/>
      <c r="D54" s="90"/>
      <c r="E54" s="91"/>
      <c r="F54" s="91"/>
      <c r="G54" s="91"/>
      <c r="H54" s="91"/>
      <c r="I54" s="91"/>
      <c r="J54" s="90"/>
    </row>
    <row r="55" spans="1:10" x14ac:dyDescent="0.25">
      <c r="A55" s="92"/>
      <c r="B55" s="119"/>
      <c r="C55" s="90"/>
      <c r="D55" s="90"/>
      <c r="E55" s="91"/>
      <c r="F55" s="91"/>
      <c r="G55" s="91"/>
      <c r="H55" s="91"/>
      <c r="I55" s="91"/>
      <c r="J55" s="90"/>
    </row>
    <row r="56" spans="1:10" x14ac:dyDescent="0.25">
      <c r="A56" s="92"/>
      <c r="B56" s="119"/>
      <c r="C56" s="90"/>
      <c r="D56" s="90"/>
      <c r="E56" s="91"/>
      <c r="F56" s="91"/>
      <c r="G56" s="91"/>
      <c r="H56" s="91"/>
      <c r="I56" s="91"/>
      <c r="J56" s="90"/>
    </row>
    <row r="57" spans="1:10" x14ac:dyDescent="0.25">
      <c r="A57" s="92"/>
      <c r="B57" s="119"/>
      <c r="C57" s="90"/>
      <c r="D57" s="90"/>
      <c r="E57" s="91"/>
      <c r="F57" s="91"/>
      <c r="G57" s="91"/>
      <c r="H57" s="91"/>
      <c r="I57" s="91"/>
      <c r="J57" s="90"/>
    </row>
    <row r="58" spans="1:10" x14ac:dyDescent="0.25">
      <c r="A58" s="92"/>
      <c r="B58" s="119"/>
      <c r="C58" s="90"/>
      <c r="D58" s="90"/>
      <c r="E58" s="91"/>
      <c r="F58" s="91"/>
      <c r="G58" s="91"/>
      <c r="H58" s="91"/>
      <c r="I58" s="91"/>
      <c r="J58" s="90"/>
    </row>
    <row r="59" spans="1:10" x14ac:dyDescent="0.25">
      <c r="A59" s="92"/>
      <c r="B59" s="119"/>
      <c r="C59" s="90"/>
      <c r="D59" s="90"/>
      <c r="E59" s="91"/>
      <c r="F59" s="91"/>
      <c r="G59" s="91"/>
      <c r="H59" s="91"/>
      <c r="I59" s="91"/>
      <c r="J59" s="90"/>
    </row>
    <row r="60" spans="1:10" x14ac:dyDescent="0.25">
      <c r="A60" s="92"/>
      <c r="B60" s="119"/>
      <c r="C60" s="90"/>
      <c r="D60" s="90"/>
      <c r="E60" s="91"/>
      <c r="F60" s="91"/>
      <c r="G60" s="91"/>
      <c r="H60" s="91"/>
      <c r="I60" s="91"/>
      <c r="J60" s="90"/>
    </row>
    <row r="61" spans="1:10" x14ac:dyDescent="0.25">
      <c r="A61" s="92"/>
      <c r="B61" s="119"/>
      <c r="C61" s="90"/>
      <c r="D61" s="90"/>
      <c r="E61" s="91"/>
      <c r="F61" s="91"/>
      <c r="G61" s="91"/>
      <c r="H61" s="91"/>
      <c r="I61" s="91"/>
      <c r="J61" s="90"/>
    </row>
    <row r="62" spans="1:10" x14ac:dyDescent="0.25">
      <c r="A62" s="92"/>
      <c r="B62" s="119"/>
      <c r="C62" s="90"/>
      <c r="D62" s="90"/>
      <c r="E62" s="91"/>
      <c r="F62" s="91"/>
      <c r="G62" s="91"/>
      <c r="H62" s="91"/>
      <c r="I62" s="91"/>
      <c r="J62" s="90"/>
    </row>
    <row r="63" spans="1:10" x14ac:dyDescent="0.25">
      <c r="A63" s="92"/>
      <c r="B63" s="119"/>
      <c r="C63" s="90"/>
      <c r="D63" s="90"/>
      <c r="E63" s="91"/>
      <c r="F63" s="91"/>
      <c r="G63" s="91"/>
      <c r="H63" s="91"/>
      <c r="I63" s="91"/>
      <c r="J63" s="90"/>
    </row>
    <row r="64" spans="1:10" x14ac:dyDescent="0.25">
      <c r="A64" s="92"/>
      <c r="B64" s="119"/>
      <c r="C64" s="90"/>
      <c r="D64" s="90"/>
      <c r="E64" s="91"/>
      <c r="F64" s="91"/>
      <c r="G64" s="91"/>
      <c r="H64" s="91"/>
      <c r="I64" s="91"/>
      <c r="J64" s="90"/>
    </row>
    <row r="65" spans="1:10" x14ac:dyDescent="0.25">
      <c r="A65" s="92"/>
      <c r="B65" s="119"/>
      <c r="C65" s="90"/>
      <c r="D65" s="90"/>
      <c r="E65" s="91"/>
      <c r="F65" s="91"/>
      <c r="G65" s="91"/>
      <c r="H65" s="91"/>
      <c r="I65" s="91"/>
      <c r="J65" s="90"/>
    </row>
    <row r="66" spans="1:10" x14ac:dyDescent="0.25">
      <c r="A66" s="92"/>
      <c r="B66" s="119"/>
      <c r="C66" s="90"/>
      <c r="D66" s="90"/>
      <c r="E66" s="91"/>
      <c r="F66" s="91"/>
      <c r="G66" s="91"/>
      <c r="H66" s="91"/>
      <c r="I66" s="91"/>
      <c r="J66" s="90"/>
    </row>
    <row r="67" spans="1:10" x14ac:dyDescent="0.25">
      <c r="A67" s="92"/>
      <c r="B67" s="119"/>
      <c r="C67" s="90"/>
      <c r="D67" s="90"/>
      <c r="E67" s="91"/>
      <c r="F67" s="91"/>
      <c r="G67" s="91"/>
      <c r="H67" s="91"/>
      <c r="I67" s="91"/>
      <c r="J67" s="90"/>
    </row>
    <row r="68" spans="1:10" x14ac:dyDescent="0.25">
      <c r="A68" s="92"/>
      <c r="B68" s="119"/>
      <c r="C68" s="90"/>
      <c r="D68" s="90"/>
      <c r="E68" s="91"/>
      <c r="F68" s="91"/>
      <c r="G68" s="91"/>
      <c r="H68" s="91"/>
      <c r="I68" s="91"/>
      <c r="J68" s="90"/>
    </row>
    <row r="69" spans="1:10" x14ac:dyDescent="0.25">
      <c r="A69" s="92"/>
      <c r="B69" s="119"/>
      <c r="C69" s="90"/>
      <c r="D69" s="90"/>
      <c r="E69" s="91"/>
      <c r="F69" s="91"/>
      <c r="G69" s="91"/>
      <c r="H69" s="91"/>
      <c r="I69" s="91"/>
      <c r="J69" s="90"/>
    </row>
    <row r="70" spans="1:10" x14ac:dyDescent="0.25">
      <c r="A70" s="92"/>
      <c r="B70" s="119"/>
      <c r="C70" s="90"/>
      <c r="D70" s="90"/>
      <c r="E70" s="91"/>
      <c r="F70" s="91"/>
      <c r="G70" s="91"/>
      <c r="H70" s="91"/>
      <c r="I70" s="91"/>
      <c r="J70" s="90"/>
    </row>
    <row r="71" spans="1:10" x14ac:dyDescent="0.25">
      <c r="A71" s="92"/>
      <c r="B71" s="119"/>
      <c r="C71" s="90"/>
      <c r="D71" s="90"/>
      <c r="E71" s="91"/>
      <c r="F71" s="91"/>
      <c r="G71" s="91"/>
      <c r="H71" s="91"/>
      <c r="I71" s="91"/>
      <c r="J71" s="90"/>
    </row>
    <row r="72" spans="1:10" x14ac:dyDescent="0.25">
      <c r="A72" s="92"/>
      <c r="B72" s="119"/>
      <c r="C72" s="90"/>
      <c r="D72" s="90"/>
      <c r="E72" s="91"/>
      <c r="F72" s="91"/>
      <c r="G72" s="91"/>
      <c r="H72" s="91"/>
      <c r="I72" s="91"/>
      <c r="J72" s="90"/>
    </row>
    <row r="73" spans="1:10" x14ac:dyDescent="0.25">
      <c r="A73" s="92"/>
      <c r="B73" s="119"/>
      <c r="C73" s="90"/>
      <c r="D73" s="90"/>
      <c r="E73" s="91"/>
      <c r="F73" s="91"/>
      <c r="G73" s="91"/>
      <c r="H73" s="91"/>
      <c r="I73" s="91"/>
      <c r="J73" s="90"/>
    </row>
    <row r="74" spans="1:10" x14ac:dyDescent="0.25">
      <c r="A74" s="92"/>
      <c r="B74" s="119"/>
      <c r="C74" s="90"/>
      <c r="D74" s="90"/>
      <c r="E74" s="91"/>
      <c r="F74" s="91"/>
      <c r="G74" s="91"/>
      <c r="H74" s="91"/>
      <c r="I74" s="91"/>
      <c r="J74" s="90"/>
    </row>
    <row r="75" spans="1:10" x14ac:dyDescent="0.25">
      <c r="A75" s="92"/>
      <c r="B75" s="119"/>
      <c r="C75" s="90"/>
      <c r="D75" s="90"/>
      <c r="E75" s="91"/>
      <c r="F75" s="91"/>
      <c r="G75" s="91"/>
      <c r="H75" s="91"/>
      <c r="I75" s="91"/>
      <c r="J75" s="90"/>
    </row>
    <row r="76" spans="1:10" x14ac:dyDescent="0.25">
      <c r="A76" s="92"/>
      <c r="B76" s="119"/>
      <c r="C76" s="90"/>
      <c r="D76" s="90"/>
      <c r="E76" s="91"/>
      <c r="F76" s="91"/>
      <c r="G76" s="91"/>
      <c r="H76" s="91"/>
      <c r="I76" s="91"/>
      <c r="J76" s="90"/>
    </row>
    <row r="77" spans="1:10" x14ac:dyDescent="0.25">
      <c r="A77" s="92"/>
      <c r="B77" s="119"/>
      <c r="C77" s="90"/>
      <c r="D77" s="90"/>
      <c r="E77" s="91"/>
      <c r="F77" s="91"/>
      <c r="G77" s="91"/>
      <c r="H77" s="91"/>
      <c r="I77" s="91"/>
      <c r="J77" s="90"/>
    </row>
    <row r="78" spans="1:10" x14ac:dyDescent="0.25">
      <c r="A78" s="92"/>
      <c r="B78" s="119"/>
      <c r="C78" s="90"/>
      <c r="D78" s="90"/>
      <c r="E78" s="91"/>
      <c r="F78" s="91"/>
      <c r="G78" s="91"/>
      <c r="H78" s="91"/>
      <c r="I78" s="91"/>
      <c r="J78" s="90"/>
    </row>
    <row r="79" spans="1:10" x14ac:dyDescent="0.25">
      <c r="A79" s="92"/>
      <c r="B79" s="119"/>
      <c r="C79" s="90"/>
      <c r="D79" s="90"/>
      <c r="E79" s="91"/>
      <c r="F79" s="91"/>
      <c r="G79" s="91"/>
      <c r="H79" s="91"/>
      <c r="I79" s="91"/>
      <c r="J79" s="90"/>
    </row>
    <row r="80" spans="1:10" x14ac:dyDescent="0.25">
      <c r="A80" s="92"/>
      <c r="B80" s="119"/>
      <c r="C80" s="90"/>
      <c r="D80" s="90"/>
      <c r="E80" s="91"/>
      <c r="F80" s="91"/>
      <c r="G80" s="91"/>
      <c r="H80" s="91"/>
      <c r="I80" s="91"/>
      <c r="J80" s="90"/>
    </row>
    <row r="81" spans="1:10" x14ac:dyDescent="0.25">
      <c r="A81" s="92"/>
      <c r="B81" s="119"/>
      <c r="C81" s="90"/>
      <c r="D81" s="90"/>
      <c r="E81" s="91"/>
      <c r="F81" s="91"/>
      <c r="G81" s="91"/>
      <c r="H81" s="91"/>
      <c r="I81" s="91"/>
      <c r="J81" s="90"/>
    </row>
    <row r="82" spans="1:10" x14ac:dyDescent="0.25">
      <c r="A82" s="92"/>
      <c r="B82" s="119"/>
      <c r="C82" s="90"/>
      <c r="D82" s="90"/>
      <c r="E82" s="91"/>
      <c r="F82" s="91"/>
      <c r="G82" s="91"/>
      <c r="H82" s="91"/>
      <c r="I82" s="91"/>
      <c r="J82" s="90"/>
    </row>
    <row r="83" spans="1:10" x14ac:dyDescent="0.25">
      <c r="A83" s="92"/>
      <c r="B83" s="119"/>
      <c r="C83" s="90"/>
      <c r="D83" s="90"/>
      <c r="E83" s="91"/>
      <c r="F83" s="91"/>
      <c r="G83" s="91"/>
      <c r="H83" s="91"/>
      <c r="I83" s="91"/>
      <c r="J83" s="90"/>
    </row>
    <row r="84" spans="1:10" x14ac:dyDescent="0.25">
      <c r="A84" s="92"/>
      <c r="B84" s="119"/>
      <c r="C84" s="90"/>
      <c r="D84" s="90"/>
      <c r="E84" s="91"/>
      <c r="F84" s="91"/>
      <c r="G84" s="91"/>
      <c r="H84" s="91"/>
      <c r="I84" s="91"/>
      <c r="J84" s="90"/>
    </row>
    <row r="85" spans="1:10" x14ac:dyDescent="0.25">
      <c r="A85" s="92"/>
      <c r="B85" s="119"/>
      <c r="C85" s="90"/>
      <c r="D85" s="90"/>
      <c r="E85" s="91"/>
      <c r="F85" s="91"/>
      <c r="G85" s="91"/>
      <c r="H85" s="91"/>
      <c r="I85" s="91"/>
      <c r="J85" s="90"/>
    </row>
    <row r="86" spans="1:10" x14ac:dyDescent="0.25">
      <c r="A86" s="92"/>
      <c r="B86" s="119"/>
      <c r="C86" s="90"/>
      <c r="D86" s="90"/>
      <c r="E86" s="91"/>
      <c r="F86" s="91"/>
      <c r="G86" s="91"/>
      <c r="H86" s="91"/>
      <c r="I86" s="91"/>
      <c r="J86" s="90"/>
    </row>
    <row r="87" spans="1:10" x14ac:dyDescent="0.25">
      <c r="A87" s="92"/>
      <c r="B87" s="119"/>
      <c r="C87" s="90"/>
      <c r="D87" s="90"/>
      <c r="E87" s="91"/>
      <c r="F87" s="91"/>
      <c r="G87" s="91"/>
      <c r="H87" s="91"/>
      <c r="I87" s="91"/>
      <c r="J87" s="90"/>
    </row>
    <row r="88" spans="1:10" x14ac:dyDescent="0.25">
      <c r="A88" s="92"/>
      <c r="B88" s="119"/>
      <c r="C88" s="90"/>
      <c r="D88" s="90"/>
      <c r="E88" s="91"/>
      <c r="F88" s="91"/>
      <c r="G88" s="91"/>
      <c r="H88" s="91"/>
      <c r="I88" s="91"/>
      <c r="J88" s="90"/>
    </row>
    <row r="89" spans="1:10" x14ac:dyDescent="0.25">
      <c r="A89" s="92"/>
      <c r="B89" s="119"/>
      <c r="C89" s="90"/>
      <c r="D89" s="90"/>
      <c r="E89" s="91"/>
      <c r="F89" s="91"/>
      <c r="G89" s="91"/>
      <c r="H89" s="91"/>
      <c r="I89" s="91"/>
      <c r="J89" s="90"/>
    </row>
    <row r="90" spans="1:10" x14ac:dyDescent="0.25">
      <c r="A90" s="92"/>
      <c r="B90" s="119"/>
      <c r="C90" s="90"/>
      <c r="D90" s="90"/>
      <c r="E90" s="91"/>
      <c r="F90" s="91"/>
      <c r="G90" s="91"/>
      <c r="H90" s="91"/>
      <c r="I90" s="91"/>
      <c r="J90" s="90"/>
    </row>
    <row r="91" spans="1:10" x14ac:dyDescent="0.25">
      <c r="A91" s="92"/>
      <c r="B91" s="119"/>
      <c r="C91" s="90"/>
      <c r="D91" s="90"/>
      <c r="E91" s="91"/>
      <c r="F91" s="91"/>
      <c r="G91" s="91"/>
      <c r="H91" s="91"/>
      <c r="I91" s="91"/>
      <c r="J91" s="90"/>
    </row>
    <row r="92" spans="1:10" x14ac:dyDescent="0.25">
      <c r="A92" s="92"/>
      <c r="B92" s="119"/>
      <c r="C92" s="90"/>
      <c r="D92" s="90"/>
      <c r="E92" s="91"/>
      <c r="F92" s="91"/>
      <c r="G92" s="91"/>
      <c r="H92" s="91"/>
      <c r="I92" s="91"/>
      <c r="J92" s="90"/>
    </row>
    <row r="93" spans="1:10" x14ac:dyDescent="0.25">
      <c r="A93" s="92"/>
      <c r="B93" s="119"/>
      <c r="C93" s="90"/>
      <c r="D93" s="90"/>
      <c r="E93" s="91"/>
      <c r="F93" s="91"/>
      <c r="G93" s="91"/>
      <c r="H93" s="91"/>
      <c r="I93" s="91"/>
      <c r="J93" s="90"/>
    </row>
    <row r="94" spans="1:10" x14ac:dyDescent="0.25">
      <c r="A94" s="92"/>
      <c r="B94" s="119"/>
      <c r="C94" s="90"/>
      <c r="D94" s="90"/>
      <c r="E94" s="91"/>
      <c r="F94" s="91"/>
      <c r="G94" s="91"/>
      <c r="H94" s="91"/>
      <c r="I94" s="91"/>
      <c r="J94" s="90"/>
    </row>
    <row r="95" spans="1:10" x14ac:dyDescent="0.25">
      <c r="A95" s="92"/>
      <c r="B95" s="119"/>
      <c r="C95" s="90"/>
      <c r="D95" s="90"/>
      <c r="E95" s="91"/>
      <c r="F95" s="91"/>
      <c r="G95" s="91"/>
      <c r="H95" s="91"/>
      <c r="I95" s="91"/>
      <c r="J95" s="90"/>
    </row>
    <row r="96" spans="1:10" x14ac:dyDescent="0.25">
      <c r="A96" s="92"/>
      <c r="B96" s="119"/>
      <c r="C96" s="90"/>
      <c r="D96" s="90"/>
      <c r="E96" s="91"/>
      <c r="F96" s="91"/>
      <c r="G96" s="91"/>
      <c r="H96" s="91"/>
      <c r="I96" s="91"/>
      <c r="J96" s="90"/>
    </row>
    <row r="97" spans="1:10" x14ac:dyDescent="0.25">
      <c r="A97" s="92"/>
      <c r="B97" s="119"/>
      <c r="C97" s="90"/>
      <c r="D97" s="90"/>
      <c r="E97" s="91"/>
      <c r="F97" s="91"/>
      <c r="G97" s="91"/>
      <c r="H97" s="91"/>
      <c r="I97" s="91"/>
      <c r="J97" s="90"/>
    </row>
    <row r="98" spans="1:10" x14ac:dyDescent="0.25">
      <c r="A98" s="92"/>
      <c r="B98" s="119"/>
      <c r="C98" s="90"/>
      <c r="D98" s="90"/>
      <c r="E98" s="91"/>
      <c r="F98" s="91"/>
      <c r="G98" s="91"/>
      <c r="H98" s="91"/>
      <c r="I98" s="91"/>
      <c r="J98" s="90"/>
    </row>
    <row r="99" spans="1:10" x14ac:dyDescent="0.25">
      <c r="A99" s="92"/>
      <c r="B99" s="119"/>
      <c r="C99" s="90"/>
      <c r="D99" s="90"/>
      <c r="E99" s="91"/>
      <c r="F99" s="91"/>
      <c r="G99" s="91"/>
      <c r="H99" s="91"/>
      <c r="I99" s="91"/>
      <c r="J99" s="90"/>
    </row>
    <row r="100" spans="1:10" x14ac:dyDescent="0.25">
      <c r="A100" s="92"/>
      <c r="B100" s="119"/>
      <c r="C100" s="90"/>
      <c r="D100" s="90"/>
      <c r="E100" s="91"/>
      <c r="F100" s="91"/>
      <c r="G100" s="91"/>
      <c r="H100" s="91"/>
      <c r="I100" s="91"/>
      <c r="J100" s="90"/>
    </row>
    <row r="101" spans="1:10" x14ac:dyDescent="0.25">
      <c r="A101" s="92"/>
      <c r="B101" s="119"/>
      <c r="C101" s="90"/>
      <c r="D101" s="90"/>
      <c r="E101" s="91"/>
      <c r="F101" s="91"/>
      <c r="G101" s="91"/>
      <c r="H101" s="91"/>
      <c r="I101" s="91"/>
      <c r="J101" s="90"/>
    </row>
    <row r="102" spans="1:10" x14ac:dyDescent="0.25">
      <c r="A102" s="92"/>
      <c r="B102" s="119"/>
      <c r="C102" s="90"/>
      <c r="D102" s="90"/>
      <c r="E102" s="91"/>
      <c r="F102" s="91"/>
      <c r="G102" s="91"/>
      <c r="H102" s="91"/>
      <c r="I102" s="91"/>
      <c r="J102" s="90"/>
    </row>
    <row r="103" spans="1:10" x14ac:dyDescent="0.25">
      <c r="A103" s="92"/>
      <c r="B103" s="119"/>
      <c r="C103" s="90"/>
      <c r="D103" s="90"/>
      <c r="E103" s="91"/>
      <c r="F103" s="91"/>
      <c r="G103" s="91"/>
      <c r="H103" s="91"/>
      <c r="I103" s="91"/>
      <c r="J103" s="90"/>
    </row>
    <row r="104" spans="1:10" x14ac:dyDescent="0.25">
      <c r="A104" s="92"/>
      <c r="B104" s="119"/>
      <c r="C104" s="90"/>
      <c r="D104" s="90"/>
      <c r="E104" s="91"/>
      <c r="F104" s="91"/>
      <c r="G104" s="91"/>
      <c r="H104" s="91"/>
      <c r="I104" s="91"/>
      <c r="J104" s="90"/>
    </row>
    <row r="105" spans="1:10" x14ac:dyDescent="0.25">
      <c r="A105" s="92"/>
      <c r="B105" s="119"/>
      <c r="C105" s="90"/>
      <c r="D105" s="90"/>
      <c r="E105" s="91"/>
      <c r="F105" s="91"/>
      <c r="G105" s="91"/>
      <c r="H105" s="91"/>
      <c r="I105" s="91"/>
      <c r="J105" s="90"/>
    </row>
    <row r="106" spans="1:10" x14ac:dyDescent="0.25">
      <c r="A106" s="92"/>
      <c r="B106" s="119"/>
      <c r="C106" s="90"/>
      <c r="D106" s="90"/>
      <c r="E106" s="91"/>
      <c r="F106" s="91"/>
      <c r="G106" s="91"/>
      <c r="H106" s="91"/>
      <c r="I106" s="91"/>
      <c r="J106" s="90"/>
    </row>
    <row r="107" spans="1:10" x14ac:dyDescent="0.25">
      <c r="A107" s="92"/>
      <c r="B107" s="119"/>
      <c r="C107" s="90"/>
      <c r="D107" s="90"/>
      <c r="E107" s="91"/>
      <c r="F107" s="91"/>
      <c r="G107" s="91"/>
      <c r="H107" s="91"/>
      <c r="I107" s="91"/>
      <c r="J107" s="90"/>
    </row>
    <row r="108" spans="1:10" x14ac:dyDescent="0.25">
      <c r="A108" s="92"/>
      <c r="B108" s="119"/>
      <c r="C108" s="90"/>
      <c r="D108" s="90"/>
      <c r="E108" s="91"/>
      <c r="F108" s="91"/>
      <c r="G108" s="91"/>
      <c r="H108" s="91"/>
      <c r="I108" s="91"/>
      <c r="J108" s="90"/>
    </row>
    <row r="109" spans="1:10" x14ac:dyDescent="0.25">
      <c r="A109" s="92"/>
      <c r="B109" s="119"/>
      <c r="C109" s="90"/>
      <c r="D109" s="90"/>
      <c r="E109" s="91"/>
      <c r="F109" s="91"/>
      <c r="G109" s="91"/>
      <c r="H109" s="91"/>
      <c r="I109" s="91"/>
      <c r="J109" s="90"/>
    </row>
    <row r="110" spans="1:10" x14ac:dyDescent="0.25">
      <c r="A110" s="92"/>
      <c r="B110" s="119"/>
      <c r="C110" s="90"/>
      <c r="D110" s="90"/>
      <c r="E110" s="91"/>
      <c r="F110" s="91"/>
      <c r="G110" s="91"/>
      <c r="H110" s="91"/>
      <c r="I110" s="91"/>
      <c r="J110" s="90"/>
    </row>
    <row r="111" spans="1:10" x14ac:dyDescent="0.25">
      <c r="A111" s="92"/>
      <c r="B111" s="119"/>
      <c r="C111" s="90"/>
      <c r="D111" s="90"/>
      <c r="E111" s="91"/>
      <c r="F111" s="91"/>
      <c r="G111" s="91"/>
      <c r="H111" s="91"/>
      <c r="I111" s="91"/>
      <c r="J111" s="90"/>
    </row>
    <row r="112" spans="1:10" x14ac:dyDescent="0.25">
      <c r="A112" s="92"/>
      <c r="B112" s="119"/>
      <c r="C112" s="90"/>
      <c r="D112" s="90"/>
      <c r="E112" s="91"/>
      <c r="F112" s="91"/>
      <c r="G112" s="91"/>
      <c r="H112" s="91"/>
      <c r="I112" s="91"/>
      <c r="J112" s="90"/>
    </row>
    <row r="113" spans="1:10" x14ac:dyDescent="0.25">
      <c r="A113" s="92"/>
      <c r="B113" s="119"/>
      <c r="C113" s="90"/>
      <c r="D113" s="90"/>
      <c r="E113" s="91"/>
      <c r="F113" s="91"/>
      <c r="G113" s="91"/>
      <c r="H113" s="91"/>
      <c r="I113" s="91"/>
      <c r="J113" s="90"/>
    </row>
    <row r="114" spans="1:10" x14ac:dyDescent="0.25">
      <c r="A114" s="92"/>
      <c r="B114" s="119"/>
      <c r="C114" s="90"/>
      <c r="D114" s="90"/>
      <c r="E114" s="91"/>
      <c r="F114" s="91"/>
      <c r="G114" s="91"/>
      <c r="H114" s="91"/>
      <c r="I114" s="91"/>
      <c r="J114" s="90"/>
    </row>
    <row r="115" spans="1:10" x14ac:dyDescent="0.25">
      <c r="A115" s="92"/>
      <c r="B115" s="119"/>
      <c r="C115" s="90"/>
      <c r="D115" s="90"/>
      <c r="E115" s="91"/>
      <c r="F115" s="91"/>
      <c r="G115" s="91"/>
      <c r="H115" s="91"/>
      <c r="I115" s="91"/>
      <c r="J115" s="90"/>
    </row>
    <row r="116" spans="1:10" x14ac:dyDescent="0.25">
      <c r="A116" s="92"/>
      <c r="B116" s="119"/>
      <c r="C116" s="90"/>
      <c r="D116" s="90"/>
      <c r="E116" s="91"/>
      <c r="F116" s="91"/>
      <c r="G116" s="91"/>
      <c r="H116" s="91"/>
      <c r="I116" s="91"/>
      <c r="J116" s="90"/>
    </row>
    <row r="117" spans="1:10" x14ac:dyDescent="0.25">
      <c r="A117" s="92"/>
      <c r="B117" s="119"/>
      <c r="C117" s="90"/>
      <c r="D117" s="90"/>
      <c r="E117" s="91"/>
      <c r="F117" s="91"/>
      <c r="G117" s="91"/>
      <c r="H117" s="91"/>
      <c r="I117" s="91"/>
      <c r="J117" s="90"/>
    </row>
    <row r="118" spans="1:10" x14ac:dyDescent="0.25">
      <c r="A118" s="92"/>
      <c r="B118" s="119"/>
      <c r="C118" s="90"/>
      <c r="D118" s="90"/>
      <c r="E118" s="91"/>
      <c r="F118" s="91"/>
      <c r="G118" s="91"/>
      <c r="H118" s="91"/>
      <c r="I118" s="91"/>
      <c r="J118" s="90"/>
    </row>
    <row r="119" spans="1:10" x14ac:dyDescent="0.25">
      <c r="A119" s="92"/>
      <c r="B119" s="119"/>
      <c r="C119" s="90"/>
      <c r="D119" s="90"/>
      <c r="E119" s="91"/>
      <c r="F119" s="91"/>
      <c r="G119" s="91"/>
      <c r="H119" s="91"/>
      <c r="I119" s="91"/>
      <c r="J119" s="90"/>
    </row>
    <row r="120" spans="1:10" x14ac:dyDescent="0.25">
      <c r="A120" s="92"/>
      <c r="B120" s="119"/>
      <c r="C120" s="90"/>
      <c r="D120" s="90"/>
      <c r="E120" s="91"/>
      <c r="F120" s="91"/>
      <c r="G120" s="91"/>
      <c r="H120" s="91"/>
      <c r="I120" s="91"/>
      <c r="J120" s="90"/>
    </row>
    <row r="121" spans="1:10" x14ac:dyDescent="0.25">
      <c r="A121" s="92"/>
      <c r="B121" s="119"/>
      <c r="C121" s="90"/>
      <c r="D121" s="90"/>
      <c r="E121" s="91"/>
      <c r="F121" s="91"/>
      <c r="G121" s="91"/>
      <c r="H121" s="91"/>
      <c r="I121" s="91"/>
      <c r="J121" s="90"/>
    </row>
    <row r="122" spans="1:10" x14ac:dyDescent="0.25">
      <c r="A122" s="92"/>
      <c r="B122" s="119"/>
      <c r="C122" s="90"/>
      <c r="D122" s="90"/>
      <c r="E122" s="91"/>
      <c r="F122" s="91"/>
      <c r="G122" s="91"/>
      <c r="H122" s="91"/>
      <c r="I122" s="91"/>
      <c r="J122" s="90"/>
    </row>
    <row r="123" spans="1:10" x14ac:dyDescent="0.25">
      <c r="A123" s="92"/>
      <c r="B123" s="119"/>
      <c r="C123" s="90"/>
      <c r="D123" s="90"/>
      <c r="E123" s="91"/>
      <c r="F123" s="91"/>
      <c r="G123" s="91"/>
      <c r="H123" s="91"/>
      <c r="I123" s="91"/>
      <c r="J123" s="90"/>
    </row>
    <row r="124" spans="1:10" x14ac:dyDescent="0.25">
      <c r="A124" s="92"/>
      <c r="B124" s="119"/>
      <c r="C124" s="90"/>
      <c r="D124" s="90"/>
      <c r="E124" s="91"/>
      <c r="F124" s="91"/>
      <c r="G124" s="91"/>
      <c r="H124" s="91"/>
      <c r="I124" s="91"/>
      <c r="J124" s="90"/>
    </row>
    <row r="125" spans="1:10" x14ac:dyDescent="0.25">
      <c r="A125" s="92"/>
      <c r="B125" s="119"/>
      <c r="C125" s="90"/>
      <c r="D125" s="90"/>
      <c r="E125" s="91"/>
      <c r="F125" s="91"/>
      <c r="G125" s="91"/>
      <c r="H125" s="91"/>
      <c r="I125" s="91"/>
      <c r="J125" s="90"/>
    </row>
    <row r="126" spans="1:10" x14ac:dyDescent="0.25">
      <c r="A126" s="92"/>
      <c r="B126" s="119"/>
      <c r="C126" s="90"/>
      <c r="D126" s="90"/>
      <c r="E126" s="91"/>
      <c r="F126" s="91"/>
      <c r="G126" s="91"/>
      <c r="H126" s="91"/>
      <c r="I126" s="91"/>
      <c r="J126" s="90"/>
    </row>
    <row r="127" spans="1:10" x14ac:dyDescent="0.25">
      <c r="A127" s="92"/>
      <c r="B127" s="119"/>
      <c r="C127" s="90"/>
      <c r="D127" s="90"/>
      <c r="E127" s="91"/>
      <c r="F127" s="91"/>
      <c r="G127" s="91"/>
      <c r="H127" s="91"/>
      <c r="I127" s="91"/>
      <c r="J127" s="90"/>
    </row>
    <row r="128" spans="1:10" x14ac:dyDescent="0.25">
      <c r="A128" s="92"/>
      <c r="B128" s="119"/>
      <c r="C128" s="90"/>
      <c r="D128" s="90"/>
      <c r="E128" s="91"/>
      <c r="F128" s="91"/>
      <c r="G128" s="91"/>
      <c r="H128" s="91"/>
      <c r="I128" s="91"/>
      <c r="J128" s="90"/>
    </row>
    <row r="129" spans="1:10" x14ac:dyDescent="0.25">
      <c r="A129" s="92"/>
      <c r="B129" s="119"/>
      <c r="C129" s="90"/>
      <c r="D129" s="90"/>
      <c r="E129" s="91"/>
      <c r="F129" s="91"/>
      <c r="G129" s="91"/>
      <c r="H129" s="91"/>
      <c r="I129" s="91"/>
      <c r="J129" s="90"/>
    </row>
    <row r="130" spans="1:10" x14ac:dyDescent="0.25">
      <c r="A130" s="92"/>
      <c r="B130" s="119"/>
      <c r="C130" s="90"/>
      <c r="D130" s="90"/>
      <c r="E130" s="91"/>
      <c r="F130" s="91"/>
      <c r="G130" s="91"/>
      <c r="H130" s="91"/>
      <c r="I130" s="91"/>
      <c r="J130" s="90"/>
    </row>
    <row r="131" spans="1:10" x14ac:dyDescent="0.25">
      <c r="A131" s="92"/>
      <c r="B131" s="119"/>
      <c r="C131" s="90"/>
      <c r="D131" s="90"/>
      <c r="E131" s="91"/>
      <c r="F131" s="91"/>
      <c r="G131" s="91"/>
      <c r="H131" s="91"/>
      <c r="I131" s="91"/>
      <c r="J131" s="90"/>
    </row>
    <row r="132" spans="1:10" x14ac:dyDescent="0.25">
      <c r="A132" s="92"/>
      <c r="B132" s="119"/>
      <c r="C132" s="90"/>
      <c r="D132" s="90"/>
      <c r="E132" s="91"/>
      <c r="F132" s="91"/>
      <c r="G132" s="91"/>
      <c r="H132" s="91"/>
      <c r="I132" s="91"/>
      <c r="J132" s="90"/>
    </row>
    <row r="133" spans="1:10" x14ac:dyDescent="0.25">
      <c r="A133" s="92"/>
      <c r="B133" s="119"/>
      <c r="C133" s="90"/>
      <c r="D133" s="90"/>
      <c r="E133" s="91"/>
      <c r="F133" s="91"/>
      <c r="G133" s="91"/>
      <c r="H133" s="91"/>
      <c r="I133" s="91"/>
      <c r="J133" s="90"/>
    </row>
    <row r="134" spans="1:10" x14ac:dyDescent="0.25">
      <c r="A134" s="92"/>
      <c r="B134" s="119"/>
      <c r="C134" s="90"/>
      <c r="D134" s="90"/>
      <c r="E134" s="91"/>
      <c r="F134" s="91"/>
      <c r="G134" s="91"/>
      <c r="H134" s="91"/>
      <c r="I134" s="91"/>
      <c r="J134" s="90"/>
    </row>
    <row r="135" spans="1:10" x14ac:dyDescent="0.25">
      <c r="A135" s="92"/>
      <c r="B135" s="119"/>
      <c r="C135" s="90"/>
      <c r="D135" s="90"/>
      <c r="E135" s="91"/>
      <c r="F135" s="91"/>
      <c r="G135" s="91"/>
      <c r="H135" s="91"/>
      <c r="I135" s="91"/>
      <c r="J135" s="90"/>
    </row>
    <row r="136" spans="1:10" x14ac:dyDescent="0.25">
      <c r="A136" s="92"/>
      <c r="B136" s="119"/>
      <c r="C136" s="90"/>
      <c r="D136" s="90"/>
      <c r="E136" s="91"/>
      <c r="F136" s="91"/>
      <c r="G136" s="91"/>
      <c r="H136" s="91"/>
      <c r="I136" s="91"/>
      <c r="J136" s="90"/>
    </row>
    <row r="137" spans="1:10" x14ac:dyDescent="0.25">
      <c r="A137" s="92"/>
      <c r="B137" s="119"/>
      <c r="C137" s="90"/>
      <c r="D137" s="90"/>
      <c r="E137" s="91"/>
      <c r="F137" s="91"/>
      <c r="G137" s="91"/>
      <c r="H137" s="91"/>
      <c r="I137" s="91"/>
      <c r="J137" s="90"/>
    </row>
    <row r="138" spans="1:10" x14ac:dyDescent="0.25">
      <c r="A138" s="92"/>
      <c r="B138" s="119"/>
      <c r="C138" s="90"/>
      <c r="D138" s="90"/>
      <c r="E138" s="91"/>
      <c r="F138" s="91"/>
      <c r="G138" s="91"/>
      <c r="H138" s="91"/>
      <c r="I138" s="91"/>
      <c r="J138" s="90"/>
    </row>
    <row r="139" spans="1:10" x14ac:dyDescent="0.25">
      <c r="A139" s="92"/>
      <c r="B139" s="119"/>
      <c r="C139" s="90"/>
      <c r="D139" s="90"/>
      <c r="E139" s="91"/>
      <c r="F139" s="91"/>
      <c r="G139" s="91"/>
      <c r="H139" s="91"/>
      <c r="I139" s="91"/>
      <c r="J139" s="90"/>
    </row>
    <row r="140" spans="1:10" x14ac:dyDescent="0.25">
      <c r="A140" s="92"/>
      <c r="B140" s="119"/>
      <c r="C140" s="90"/>
      <c r="D140" s="90"/>
      <c r="E140" s="91"/>
      <c r="F140" s="91"/>
      <c r="G140" s="91"/>
      <c r="H140" s="91"/>
      <c r="I140" s="91"/>
      <c r="J140" s="90"/>
    </row>
    <row r="141" spans="1:10" x14ac:dyDescent="0.25">
      <c r="A141" s="92"/>
      <c r="B141" s="119"/>
      <c r="C141" s="90"/>
      <c r="D141" s="90"/>
      <c r="E141" s="91"/>
      <c r="F141" s="91"/>
      <c r="G141" s="91"/>
      <c r="H141" s="91"/>
      <c r="I141" s="91"/>
      <c r="J141" s="90"/>
    </row>
    <row r="142" spans="1:10" x14ac:dyDescent="0.25">
      <c r="A142" s="92"/>
      <c r="B142" s="119"/>
      <c r="C142" s="90"/>
      <c r="D142" s="90"/>
      <c r="E142" s="91"/>
      <c r="F142" s="91"/>
      <c r="G142" s="91"/>
      <c r="H142" s="91"/>
      <c r="I142" s="91"/>
      <c r="J142" s="90"/>
    </row>
    <row r="143" spans="1:10" x14ac:dyDescent="0.25">
      <c r="A143" s="92"/>
      <c r="B143" s="119"/>
      <c r="C143" s="90"/>
      <c r="D143" s="90"/>
      <c r="E143" s="91"/>
      <c r="F143" s="91"/>
      <c r="G143" s="91"/>
      <c r="H143" s="91"/>
      <c r="I143" s="91"/>
      <c r="J143" s="90"/>
    </row>
    <row r="144" spans="1:10" x14ac:dyDescent="0.25">
      <c r="A144" s="92"/>
      <c r="B144" s="119"/>
      <c r="C144" s="90"/>
      <c r="D144" s="90"/>
      <c r="E144" s="91"/>
      <c r="F144" s="91"/>
      <c r="G144" s="91"/>
      <c r="H144" s="91"/>
      <c r="I144" s="91"/>
      <c r="J144" s="90"/>
    </row>
    <row r="145" spans="1:10" x14ac:dyDescent="0.25">
      <c r="A145" s="92"/>
      <c r="B145" s="119"/>
      <c r="C145" s="90"/>
      <c r="D145" s="90"/>
      <c r="E145" s="91"/>
      <c r="F145" s="91"/>
      <c r="G145" s="91"/>
      <c r="H145" s="91"/>
      <c r="I145" s="91"/>
      <c r="J145" s="90"/>
    </row>
    <row r="146" spans="1:10" x14ac:dyDescent="0.25">
      <c r="A146" s="92"/>
      <c r="B146" s="119"/>
      <c r="C146" s="90"/>
      <c r="D146" s="90"/>
      <c r="E146" s="91"/>
      <c r="F146" s="91"/>
      <c r="G146" s="91"/>
      <c r="H146" s="91"/>
      <c r="I146" s="91"/>
      <c r="J146" s="90"/>
    </row>
    <row r="147" spans="1:10" x14ac:dyDescent="0.25">
      <c r="A147" s="92"/>
      <c r="B147" s="119"/>
      <c r="C147" s="90"/>
      <c r="D147" s="90"/>
      <c r="E147" s="91"/>
      <c r="F147" s="91"/>
      <c r="G147" s="91"/>
      <c r="H147" s="91"/>
      <c r="I147" s="91"/>
      <c r="J147" s="90"/>
    </row>
    <row r="148" spans="1:10" x14ac:dyDescent="0.25">
      <c r="A148" s="92"/>
      <c r="B148" s="119"/>
      <c r="C148" s="90"/>
      <c r="D148" s="90"/>
      <c r="E148" s="91"/>
      <c r="F148" s="91"/>
      <c r="G148" s="91"/>
      <c r="H148" s="91"/>
      <c r="I148" s="91"/>
      <c r="J148" s="90"/>
    </row>
    <row r="149" spans="1:10" x14ac:dyDescent="0.25">
      <c r="A149" s="92"/>
      <c r="B149" s="119"/>
      <c r="C149" s="90"/>
      <c r="D149" s="90"/>
      <c r="E149" s="91"/>
      <c r="F149" s="91"/>
      <c r="G149" s="91"/>
      <c r="H149" s="91"/>
      <c r="I149" s="91"/>
      <c r="J149" s="90"/>
    </row>
    <row r="150" spans="1:10" x14ac:dyDescent="0.25">
      <c r="A150" s="92"/>
      <c r="B150" s="119"/>
      <c r="C150" s="90"/>
      <c r="D150" s="90"/>
      <c r="E150" s="91"/>
      <c r="F150" s="91"/>
      <c r="G150" s="91"/>
      <c r="H150" s="91"/>
      <c r="I150" s="91"/>
      <c r="J150" s="90"/>
    </row>
    <row r="151" spans="1:10" x14ac:dyDescent="0.25">
      <c r="A151" s="92"/>
      <c r="B151" s="93"/>
      <c r="C151" s="90"/>
      <c r="D151" s="90"/>
      <c r="E151" s="91"/>
      <c r="F151" s="91"/>
      <c r="G151" s="91"/>
      <c r="H151" s="91"/>
      <c r="I151" s="91"/>
      <c r="J151" s="90"/>
    </row>
    <row r="152" spans="1:10" x14ac:dyDescent="0.25">
      <c r="A152" s="92"/>
      <c r="B152" s="93"/>
      <c r="C152" s="90"/>
      <c r="D152" s="90"/>
      <c r="E152" s="91"/>
      <c r="F152" s="91"/>
      <c r="G152" s="91"/>
      <c r="H152" s="91"/>
      <c r="I152" s="91"/>
      <c r="J152" s="90"/>
    </row>
    <row r="153" spans="1:10" x14ac:dyDescent="0.25">
      <c r="A153" s="92"/>
      <c r="B153" s="93"/>
      <c r="C153" s="90"/>
      <c r="D153" s="90"/>
      <c r="E153" s="91"/>
      <c r="F153" s="91"/>
      <c r="G153" s="91"/>
      <c r="H153" s="91"/>
      <c r="I153" s="91"/>
      <c r="J153" s="90"/>
    </row>
    <row r="154" spans="1:10" x14ac:dyDescent="0.25">
      <c r="A154" s="92"/>
      <c r="B154" s="93"/>
      <c r="C154" s="90"/>
      <c r="D154" s="90"/>
      <c r="E154" s="91"/>
      <c r="F154" s="91"/>
      <c r="G154" s="91"/>
      <c r="H154" s="91"/>
      <c r="I154" s="91"/>
      <c r="J154" s="90"/>
    </row>
    <row r="155" spans="1:10" x14ac:dyDescent="0.25">
      <c r="A155" s="92"/>
      <c r="B155" s="93"/>
      <c r="C155" s="90"/>
      <c r="D155" s="90"/>
      <c r="E155" s="91"/>
      <c r="F155" s="91"/>
      <c r="G155" s="91"/>
      <c r="H155" s="91"/>
      <c r="I155" s="91"/>
      <c r="J155" s="90"/>
    </row>
    <row r="156" spans="1:10" x14ac:dyDescent="0.25">
      <c r="A156" s="92"/>
      <c r="B156" s="93"/>
      <c r="C156" s="90"/>
      <c r="D156" s="90"/>
      <c r="E156" s="91"/>
      <c r="F156" s="91"/>
      <c r="G156" s="91"/>
      <c r="H156" s="91"/>
      <c r="I156" s="91"/>
      <c r="J156" s="90"/>
    </row>
    <row r="157" spans="1:10" x14ac:dyDescent="0.25">
      <c r="A157" s="92"/>
      <c r="B157" s="93"/>
      <c r="C157" s="90"/>
      <c r="D157" s="90"/>
      <c r="E157" s="91"/>
      <c r="F157" s="91"/>
      <c r="G157" s="91"/>
      <c r="H157" s="91"/>
      <c r="I157" s="91"/>
      <c r="J157" s="90"/>
    </row>
    <row r="158" spans="1:10" x14ac:dyDescent="0.25">
      <c r="A158" s="92"/>
      <c r="B158" s="93"/>
      <c r="C158" s="90"/>
      <c r="D158" s="90"/>
      <c r="E158" s="91"/>
      <c r="F158" s="91"/>
      <c r="G158" s="91"/>
      <c r="H158" s="91"/>
      <c r="I158" s="91"/>
      <c r="J158" s="90"/>
    </row>
    <row r="159" spans="1:10" x14ac:dyDescent="0.25">
      <c r="A159" s="92"/>
      <c r="B159" s="93"/>
      <c r="C159" s="90"/>
      <c r="D159" s="90"/>
      <c r="E159" s="91"/>
      <c r="F159" s="91"/>
      <c r="G159" s="91"/>
      <c r="H159" s="91"/>
      <c r="I159" s="91"/>
      <c r="J159" s="90"/>
    </row>
    <row r="160" spans="1:10" x14ac:dyDescent="0.25">
      <c r="A160" s="92"/>
      <c r="B160" s="93"/>
      <c r="C160" s="90"/>
      <c r="D160" s="90"/>
      <c r="E160" s="91"/>
      <c r="F160" s="91"/>
      <c r="G160" s="91"/>
      <c r="H160" s="91"/>
      <c r="I160" s="91"/>
      <c r="J160" s="90"/>
    </row>
    <row r="161" spans="1:10" x14ac:dyDescent="0.25">
      <c r="A161" s="92"/>
      <c r="B161" s="93"/>
      <c r="C161" s="90"/>
      <c r="D161" s="90"/>
      <c r="E161" s="91"/>
      <c r="F161" s="91"/>
      <c r="G161" s="91"/>
      <c r="H161" s="91"/>
      <c r="I161" s="91"/>
      <c r="J161" s="90"/>
    </row>
    <row r="162" spans="1:10" x14ac:dyDescent="0.25">
      <c r="A162" s="92"/>
      <c r="B162" s="93"/>
      <c r="C162" s="90"/>
      <c r="D162" s="90"/>
      <c r="E162" s="91"/>
      <c r="F162" s="91"/>
      <c r="G162" s="91"/>
      <c r="H162" s="91"/>
      <c r="I162" s="91"/>
      <c r="J162" s="90"/>
    </row>
    <row r="163" spans="1:10" x14ac:dyDescent="0.25">
      <c r="A163" s="92"/>
      <c r="B163" s="93"/>
      <c r="C163" s="90"/>
      <c r="D163" s="90"/>
      <c r="E163" s="91"/>
      <c r="F163" s="91"/>
      <c r="G163" s="91"/>
      <c r="H163" s="91"/>
      <c r="I163" s="91"/>
      <c r="J163" s="90"/>
    </row>
    <row r="164" spans="1:10" x14ac:dyDescent="0.25">
      <c r="A164" s="92"/>
      <c r="B164" s="93"/>
      <c r="C164" s="90"/>
      <c r="D164" s="90"/>
      <c r="E164" s="91"/>
      <c r="F164" s="91"/>
      <c r="G164" s="91"/>
      <c r="H164" s="91"/>
      <c r="I164" s="91"/>
      <c r="J164" s="90"/>
    </row>
    <row r="165" spans="1:10" x14ac:dyDescent="0.25">
      <c r="A165" s="92"/>
      <c r="B165" s="93"/>
      <c r="C165" s="90"/>
      <c r="D165" s="90"/>
      <c r="E165" s="91"/>
      <c r="F165" s="91"/>
      <c r="G165" s="91"/>
      <c r="H165" s="91"/>
      <c r="I165" s="91"/>
      <c r="J165" s="90"/>
    </row>
    <row r="166" spans="1:10" x14ac:dyDescent="0.25">
      <c r="A166" s="92"/>
      <c r="B166" s="93"/>
      <c r="C166" s="90"/>
      <c r="D166" s="90"/>
      <c r="E166" s="91"/>
      <c r="F166" s="91"/>
      <c r="G166" s="91"/>
      <c r="H166" s="91"/>
      <c r="I166" s="91"/>
      <c r="J166" s="90"/>
    </row>
    <row r="167" spans="1:10" x14ac:dyDescent="0.25">
      <c r="A167" s="92"/>
      <c r="B167" s="93"/>
      <c r="C167" s="90"/>
      <c r="D167" s="90"/>
      <c r="E167" s="91"/>
      <c r="F167" s="91"/>
      <c r="G167" s="91"/>
      <c r="H167" s="91"/>
      <c r="I167" s="91"/>
      <c r="J167" s="90"/>
    </row>
    <row r="168" spans="1:10" x14ac:dyDescent="0.25">
      <c r="A168" s="92"/>
      <c r="B168" s="93"/>
      <c r="C168" s="90"/>
      <c r="D168" s="90"/>
      <c r="E168" s="91"/>
      <c r="F168" s="91"/>
      <c r="G168" s="91"/>
      <c r="H168" s="91"/>
      <c r="I168" s="91"/>
      <c r="J168" s="90"/>
    </row>
    <row r="169" spans="1:10" x14ac:dyDescent="0.25">
      <c r="A169" s="92"/>
      <c r="B169" s="93"/>
      <c r="C169" s="90"/>
      <c r="D169" s="90"/>
      <c r="E169" s="91"/>
      <c r="F169" s="91"/>
      <c r="G169" s="91"/>
      <c r="H169" s="91"/>
      <c r="I169" s="91"/>
      <c r="J169" s="90"/>
    </row>
    <row r="170" spans="1:10" x14ac:dyDescent="0.25">
      <c r="A170" s="92"/>
      <c r="B170" s="93"/>
      <c r="C170" s="90"/>
      <c r="D170" s="90"/>
      <c r="E170" s="91"/>
      <c r="F170" s="91"/>
      <c r="G170" s="91"/>
      <c r="H170" s="91"/>
      <c r="I170" s="91"/>
      <c r="J170" s="90"/>
    </row>
    <row r="171" spans="1:10" x14ac:dyDescent="0.25">
      <c r="A171" s="92"/>
      <c r="B171" s="93"/>
      <c r="C171" s="90"/>
      <c r="D171" s="90"/>
      <c r="E171" s="91"/>
      <c r="F171" s="91"/>
      <c r="G171" s="91"/>
      <c r="H171" s="91"/>
      <c r="I171" s="91"/>
      <c r="J171" s="90"/>
    </row>
    <row r="172" spans="1:10" x14ac:dyDescent="0.25">
      <c r="A172" s="92"/>
      <c r="B172" s="93"/>
      <c r="C172" s="90"/>
      <c r="D172" s="90"/>
      <c r="E172" s="91"/>
      <c r="F172" s="91"/>
      <c r="G172" s="91"/>
      <c r="H172" s="91"/>
      <c r="I172" s="91"/>
      <c r="J172" s="90"/>
    </row>
    <row r="173" spans="1:10" x14ac:dyDescent="0.25">
      <c r="A173" s="92"/>
      <c r="B173" s="93"/>
      <c r="C173" s="90"/>
      <c r="D173" s="90"/>
      <c r="E173" s="91"/>
      <c r="F173" s="91"/>
      <c r="G173" s="91"/>
      <c r="H173" s="91"/>
      <c r="I173" s="91"/>
      <c r="J173" s="90"/>
    </row>
    <row r="174" spans="1:10" x14ac:dyDescent="0.25">
      <c r="A174" s="92"/>
      <c r="B174" s="93"/>
      <c r="C174" s="90"/>
      <c r="D174" s="90"/>
      <c r="E174" s="91"/>
      <c r="F174" s="91"/>
      <c r="G174" s="91"/>
      <c r="H174" s="91"/>
      <c r="I174" s="91"/>
      <c r="J174" s="90"/>
    </row>
    <row r="175" spans="1:10" x14ac:dyDescent="0.25">
      <c r="A175" s="92"/>
      <c r="B175" s="93"/>
      <c r="C175" s="90"/>
      <c r="D175" s="90"/>
      <c r="E175" s="91"/>
      <c r="F175" s="91"/>
      <c r="G175" s="91"/>
      <c r="H175" s="91"/>
      <c r="I175" s="91"/>
      <c r="J175" s="90"/>
    </row>
    <row r="176" spans="1:10" x14ac:dyDescent="0.25">
      <c r="A176" s="92"/>
      <c r="B176" s="93"/>
      <c r="C176" s="90"/>
      <c r="D176" s="90"/>
      <c r="E176" s="91"/>
      <c r="F176" s="91"/>
      <c r="G176" s="91"/>
      <c r="H176" s="91"/>
      <c r="I176" s="91"/>
      <c r="J176" s="90"/>
    </row>
    <row r="177" spans="1:10" x14ac:dyDescent="0.25">
      <c r="A177" s="92"/>
      <c r="B177" s="93"/>
      <c r="C177" s="90"/>
      <c r="D177" s="90"/>
      <c r="E177" s="91"/>
      <c r="F177" s="91"/>
      <c r="G177" s="91"/>
      <c r="H177" s="91"/>
      <c r="I177" s="91"/>
      <c r="J177" s="90"/>
    </row>
    <row r="178" spans="1:10" x14ac:dyDescent="0.25">
      <c r="A178" s="92"/>
      <c r="B178" s="93"/>
      <c r="C178" s="90"/>
      <c r="D178" s="90"/>
      <c r="E178" s="91"/>
      <c r="F178" s="91"/>
      <c r="G178" s="91"/>
      <c r="H178" s="91"/>
      <c r="I178" s="91"/>
      <c r="J178" s="90"/>
    </row>
    <row r="179" spans="1:10" x14ac:dyDescent="0.25">
      <c r="A179" s="92"/>
      <c r="B179" s="93"/>
      <c r="C179" s="90"/>
      <c r="D179" s="90"/>
      <c r="E179" s="91"/>
      <c r="F179" s="91"/>
      <c r="G179" s="91"/>
      <c r="H179" s="91"/>
      <c r="I179" s="91"/>
      <c r="J179" s="90"/>
    </row>
    <row r="180" spans="1:10" x14ac:dyDescent="0.25">
      <c r="A180" s="92"/>
      <c r="B180" s="93"/>
      <c r="C180" s="90"/>
      <c r="D180" s="90"/>
      <c r="E180" s="91"/>
      <c r="F180" s="91"/>
      <c r="G180" s="91"/>
      <c r="H180" s="91"/>
      <c r="I180" s="91"/>
      <c r="J180" s="90"/>
    </row>
    <row r="181" spans="1:10" x14ac:dyDescent="0.25">
      <c r="A181" s="92"/>
      <c r="B181" s="93"/>
      <c r="C181" s="90"/>
      <c r="D181" s="90"/>
      <c r="E181" s="91"/>
      <c r="F181" s="91"/>
      <c r="G181" s="91"/>
      <c r="H181" s="91"/>
      <c r="I181" s="91"/>
      <c r="J181" s="90"/>
    </row>
    <row r="182" spans="1:10" x14ac:dyDescent="0.25">
      <c r="A182" s="92"/>
      <c r="B182" s="93"/>
      <c r="C182" s="90"/>
      <c r="D182" s="90"/>
      <c r="E182" s="91"/>
      <c r="F182" s="91"/>
      <c r="G182" s="91"/>
      <c r="H182" s="91"/>
      <c r="I182" s="91"/>
      <c r="J182" s="90"/>
    </row>
    <row r="183" spans="1:10" x14ac:dyDescent="0.25">
      <c r="A183" s="92"/>
      <c r="B183" s="93"/>
      <c r="C183" s="90"/>
      <c r="D183" s="90"/>
      <c r="E183" s="91"/>
      <c r="F183" s="91"/>
      <c r="G183" s="91"/>
      <c r="H183" s="91"/>
      <c r="I183" s="91"/>
      <c r="J183" s="90"/>
    </row>
    <row r="184" spans="1:10" x14ac:dyDescent="0.25">
      <c r="A184" s="92"/>
      <c r="B184" s="93"/>
      <c r="C184" s="90"/>
      <c r="D184" s="90"/>
      <c r="E184" s="91"/>
      <c r="F184" s="91"/>
      <c r="G184" s="91"/>
      <c r="H184" s="91"/>
      <c r="I184" s="91"/>
      <c r="J184" s="90"/>
    </row>
    <row r="185" spans="1:10" x14ac:dyDescent="0.25">
      <c r="A185" s="92"/>
      <c r="B185" s="93"/>
      <c r="C185" s="90"/>
      <c r="D185" s="90"/>
      <c r="E185" s="91"/>
      <c r="F185" s="91"/>
      <c r="G185" s="91"/>
      <c r="H185" s="91"/>
      <c r="I185" s="91"/>
      <c r="J185" s="90"/>
    </row>
    <row r="186" spans="1:10" x14ac:dyDescent="0.25">
      <c r="A186" s="92"/>
      <c r="B186" s="93"/>
      <c r="C186" s="90"/>
      <c r="D186" s="90"/>
      <c r="E186" s="91"/>
      <c r="F186" s="91"/>
      <c r="G186" s="91"/>
      <c r="H186" s="91"/>
      <c r="I186" s="91"/>
      <c r="J186" s="90"/>
    </row>
    <row r="187" spans="1:10" x14ac:dyDescent="0.25">
      <c r="A187" s="92"/>
      <c r="B187" s="93"/>
      <c r="C187" s="90"/>
      <c r="D187" s="90"/>
      <c r="E187" s="91"/>
      <c r="F187" s="91"/>
      <c r="G187" s="91"/>
      <c r="H187" s="91"/>
      <c r="I187" s="91"/>
      <c r="J187" s="90"/>
    </row>
    <row r="188" spans="1:10" x14ac:dyDescent="0.25">
      <c r="A188" s="92"/>
      <c r="B188" s="93"/>
      <c r="C188" s="90"/>
      <c r="D188" s="90"/>
      <c r="E188" s="91"/>
      <c r="F188" s="91"/>
      <c r="G188" s="91"/>
      <c r="H188" s="91"/>
      <c r="I188" s="91"/>
      <c r="J188" s="90"/>
    </row>
    <row r="189" spans="1:10" x14ac:dyDescent="0.25">
      <c r="A189" s="92"/>
      <c r="B189" s="93"/>
      <c r="C189" s="90"/>
      <c r="D189" s="90"/>
      <c r="E189" s="91"/>
      <c r="F189" s="91"/>
      <c r="G189" s="91"/>
      <c r="H189" s="91"/>
      <c r="I189" s="91"/>
      <c r="J189" s="90"/>
    </row>
    <row r="190" spans="1:10" x14ac:dyDescent="0.25">
      <c r="A190" s="92"/>
      <c r="B190" s="93"/>
      <c r="C190" s="90"/>
      <c r="D190" s="90"/>
      <c r="E190" s="91"/>
      <c r="F190" s="91"/>
      <c r="G190" s="91"/>
      <c r="H190" s="91"/>
      <c r="I190" s="91"/>
      <c r="J190" s="90"/>
    </row>
    <row r="191" spans="1:10" x14ac:dyDescent="0.25">
      <c r="A191" s="92"/>
      <c r="B191" s="93"/>
      <c r="C191" s="90"/>
      <c r="D191" s="90"/>
      <c r="E191" s="91"/>
      <c r="F191" s="91"/>
      <c r="G191" s="91"/>
      <c r="H191" s="91"/>
      <c r="I191" s="91"/>
      <c r="J191" s="90"/>
    </row>
    <row r="192" spans="1:10" x14ac:dyDescent="0.25">
      <c r="A192" s="92"/>
      <c r="B192" s="93"/>
      <c r="C192" s="90"/>
      <c r="D192" s="90"/>
      <c r="E192" s="91"/>
      <c r="F192" s="91"/>
      <c r="G192" s="91"/>
      <c r="H192" s="91"/>
      <c r="I192" s="91"/>
      <c r="J192" s="90"/>
    </row>
    <row r="193" spans="1:10" x14ac:dyDescent="0.25">
      <c r="A193" s="92"/>
      <c r="B193" s="93"/>
      <c r="C193" s="90"/>
      <c r="D193" s="90"/>
      <c r="E193" s="91"/>
      <c r="F193" s="91"/>
      <c r="G193" s="91"/>
      <c r="H193" s="91"/>
      <c r="I193" s="91"/>
      <c r="J193" s="90"/>
    </row>
    <row r="194" spans="1:10" x14ac:dyDescent="0.25">
      <c r="A194" s="92"/>
      <c r="B194" s="93"/>
      <c r="C194" s="90"/>
      <c r="D194" s="90"/>
      <c r="E194" s="91"/>
      <c r="F194" s="91"/>
      <c r="G194" s="91"/>
      <c r="H194" s="91"/>
      <c r="I194" s="91"/>
      <c r="J194" s="90"/>
    </row>
    <row r="195" spans="1:10" x14ac:dyDescent="0.25">
      <c r="A195" s="92"/>
      <c r="B195" s="93"/>
      <c r="C195" s="90"/>
      <c r="D195" s="90"/>
      <c r="E195" s="91"/>
      <c r="F195" s="91"/>
      <c r="G195" s="91"/>
      <c r="H195" s="91"/>
      <c r="I195" s="91"/>
      <c r="J195" s="90"/>
    </row>
    <row r="196" spans="1:10" x14ac:dyDescent="0.25">
      <c r="A196" s="92"/>
      <c r="B196" s="93"/>
      <c r="C196" s="90"/>
      <c r="D196" s="90"/>
      <c r="E196" s="91"/>
      <c r="F196" s="91"/>
      <c r="G196" s="91"/>
      <c r="H196" s="91"/>
      <c r="I196" s="91"/>
      <c r="J196" s="90"/>
    </row>
    <row r="197" spans="1:10" x14ac:dyDescent="0.25">
      <c r="A197" s="92"/>
      <c r="B197" s="93"/>
      <c r="C197" s="90"/>
      <c r="D197" s="90"/>
      <c r="E197" s="91"/>
      <c r="F197" s="91"/>
      <c r="G197" s="91"/>
      <c r="H197" s="91"/>
      <c r="I197" s="91"/>
      <c r="J197" s="90"/>
    </row>
    <row r="198" spans="1:10" x14ac:dyDescent="0.25">
      <c r="A198" s="92"/>
      <c r="B198" s="93"/>
      <c r="C198" s="90"/>
      <c r="D198" s="90"/>
      <c r="E198" s="91"/>
      <c r="F198" s="91"/>
      <c r="G198" s="91"/>
      <c r="H198" s="91"/>
      <c r="I198" s="91"/>
      <c r="J198" s="90"/>
    </row>
    <row r="199" spans="1:10" x14ac:dyDescent="0.25">
      <c r="A199" s="92"/>
      <c r="B199" s="93"/>
      <c r="C199" s="90"/>
      <c r="D199" s="90"/>
      <c r="E199" s="91"/>
      <c r="F199" s="91"/>
      <c r="G199" s="91"/>
      <c r="H199" s="91"/>
      <c r="I199" s="91"/>
      <c r="J199" s="90"/>
    </row>
    <row r="200" spans="1:10" x14ac:dyDescent="0.25">
      <c r="A200" s="92"/>
      <c r="B200" s="93"/>
      <c r="C200" s="90"/>
      <c r="D200" s="90"/>
      <c r="E200" s="91"/>
      <c r="F200" s="91"/>
      <c r="G200" s="91"/>
      <c r="H200" s="91"/>
      <c r="I200" s="91"/>
      <c r="J200" s="90"/>
    </row>
    <row r="201" spans="1:10" x14ac:dyDescent="0.25">
      <c r="A201" s="92"/>
      <c r="B201" s="93"/>
      <c r="C201" s="90"/>
      <c r="D201" s="90"/>
      <c r="E201" s="91"/>
      <c r="F201" s="91"/>
      <c r="G201" s="91"/>
      <c r="H201" s="91"/>
      <c r="I201" s="91"/>
      <c r="J201" s="90"/>
    </row>
    <row r="202" spans="1:10" x14ac:dyDescent="0.25">
      <c r="A202" s="92"/>
      <c r="B202" s="93"/>
      <c r="C202" s="90"/>
      <c r="D202" s="90"/>
      <c r="E202" s="91"/>
      <c r="F202" s="91"/>
      <c r="G202" s="91"/>
      <c r="H202" s="91"/>
      <c r="I202" s="91"/>
      <c r="J202" s="90"/>
    </row>
    <row r="203" spans="1:10" x14ac:dyDescent="0.25">
      <c r="A203" s="92"/>
      <c r="B203" s="93"/>
      <c r="C203" s="90"/>
      <c r="D203" s="90"/>
      <c r="E203" s="91"/>
      <c r="F203" s="91"/>
      <c r="G203" s="91"/>
      <c r="H203" s="91"/>
      <c r="I203" s="91"/>
      <c r="J203" s="90"/>
    </row>
    <row r="204" spans="1:10" x14ac:dyDescent="0.25">
      <c r="A204" s="92"/>
      <c r="B204" s="93"/>
      <c r="C204" s="90"/>
      <c r="D204" s="90"/>
      <c r="E204" s="91"/>
      <c r="F204" s="91"/>
      <c r="G204" s="91"/>
      <c r="H204" s="91"/>
      <c r="I204" s="91"/>
      <c r="J204" s="90"/>
    </row>
    <row r="205" spans="1:10" x14ac:dyDescent="0.25">
      <c r="A205" s="92"/>
      <c r="B205" s="93"/>
      <c r="C205" s="90"/>
      <c r="D205" s="90"/>
      <c r="E205" s="91"/>
      <c r="F205" s="91"/>
      <c r="G205" s="91"/>
      <c r="H205" s="91"/>
      <c r="I205" s="91"/>
      <c r="J205" s="90"/>
    </row>
    <row r="206" spans="1:10" x14ac:dyDescent="0.25">
      <c r="A206" s="92"/>
      <c r="B206" s="93"/>
      <c r="C206" s="90"/>
      <c r="D206" s="90"/>
      <c r="E206" s="91"/>
      <c r="F206" s="91"/>
      <c r="G206" s="91"/>
      <c r="H206" s="91"/>
      <c r="I206" s="91"/>
      <c r="J206" s="90"/>
    </row>
    <row r="207" spans="1:10" x14ac:dyDescent="0.25">
      <c r="A207" s="92"/>
      <c r="B207" s="93"/>
      <c r="C207" s="90"/>
      <c r="D207" s="90"/>
      <c r="E207" s="91"/>
      <c r="F207" s="91"/>
      <c r="G207" s="91"/>
      <c r="H207" s="91"/>
      <c r="I207" s="91"/>
      <c r="J207" s="90"/>
    </row>
    <row r="208" spans="1:10" x14ac:dyDescent="0.25">
      <c r="A208" s="92"/>
      <c r="B208" s="93"/>
      <c r="C208" s="90"/>
      <c r="D208" s="90"/>
      <c r="E208" s="91"/>
      <c r="F208" s="91"/>
      <c r="G208" s="91"/>
      <c r="H208" s="91"/>
      <c r="I208" s="91"/>
      <c r="J208" s="90"/>
    </row>
    <row r="209" spans="1:10" x14ac:dyDescent="0.25">
      <c r="A209" s="92"/>
      <c r="B209" s="93"/>
      <c r="C209" s="90"/>
      <c r="D209" s="90"/>
      <c r="E209" s="91"/>
      <c r="F209" s="91"/>
      <c r="G209" s="91"/>
      <c r="H209" s="91"/>
      <c r="I209" s="91"/>
      <c r="J209" s="90"/>
    </row>
    <row r="210" spans="1:10" x14ac:dyDescent="0.25">
      <c r="A210" s="92"/>
      <c r="B210" s="93"/>
      <c r="C210" s="90"/>
      <c r="D210" s="90"/>
      <c r="E210" s="91"/>
      <c r="F210" s="91"/>
      <c r="G210" s="91"/>
      <c r="H210" s="91"/>
      <c r="I210" s="91"/>
      <c r="J210" s="90"/>
    </row>
    <row r="211" spans="1:10" x14ac:dyDescent="0.25">
      <c r="A211" s="92"/>
      <c r="B211" s="93"/>
      <c r="C211" s="90"/>
      <c r="D211" s="90"/>
      <c r="E211" s="91"/>
      <c r="F211" s="91"/>
      <c r="G211" s="91"/>
      <c r="H211" s="91"/>
      <c r="I211" s="91"/>
      <c r="J211" s="90"/>
    </row>
    <row r="212" spans="1:10" x14ac:dyDescent="0.25">
      <c r="A212" s="92"/>
      <c r="B212" s="93"/>
      <c r="C212" s="90"/>
      <c r="D212" s="90"/>
      <c r="E212" s="91"/>
      <c r="F212" s="91"/>
      <c r="G212" s="91"/>
      <c r="H212" s="91"/>
      <c r="I212" s="91"/>
      <c r="J212" s="90"/>
    </row>
    <row r="213" spans="1:10" x14ac:dyDescent="0.25">
      <c r="A213" s="92"/>
      <c r="B213" s="93"/>
      <c r="C213" s="90"/>
      <c r="D213" s="90"/>
      <c r="E213" s="91"/>
      <c r="F213" s="91"/>
      <c r="G213" s="91"/>
      <c r="H213" s="91"/>
      <c r="I213" s="91"/>
      <c r="J213" s="90"/>
    </row>
    <row r="214" spans="1:10" x14ac:dyDescent="0.25">
      <c r="A214" s="92"/>
      <c r="B214" s="93"/>
      <c r="C214" s="90"/>
      <c r="D214" s="90"/>
      <c r="E214" s="91"/>
      <c r="F214" s="91"/>
      <c r="G214" s="91"/>
      <c r="H214" s="91"/>
      <c r="I214" s="91"/>
      <c r="J214" s="90"/>
    </row>
    <row r="215" spans="1:10" x14ac:dyDescent="0.25">
      <c r="A215" s="92"/>
      <c r="B215" s="93"/>
      <c r="C215" s="90"/>
      <c r="D215" s="90"/>
      <c r="E215" s="91"/>
      <c r="F215" s="91"/>
      <c r="G215" s="91"/>
      <c r="H215" s="91"/>
      <c r="I215" s="91"/>
      <c r="J215" s="90"/>
    </row>
    <row r="216" spans="1:10" x14ac:dyDescent="0.25">
      <c r="A216" s="92"/>
      <c r="B216" s="93"/>
      <c r="C216" s="90"/>
      <c r="D216" s="90"/>
      <c r="E216" s="91"/>
      <c r="F216" s="91"/>
      <c r="G216" s="91"/>
      <c r="H216" s="91"/>
      <c r="I216" s="91"/>
      <c r="J216" s="90"/>
    </row>
    <row r="217" spans="1:10" x14ac:dyDescent="0.25">
      <c r="A217" s="92"/>
      <c r="B217" s="93"/>
      <c r="C217" s="90"/>
      <c r="D217" s="90"/>
      <c r="E217" s="91"/>
      <c r="F217" s="91"/>
      <c r="G217" s="91"/>
      <c r="H217" s="91"/>
      <c r="I217" s="91"/>
      <c r="J217" s="90"/>
    </row>
    <row r="218" spans="1:10" x14ac:dyDescent="0.25">
      <c r="A218" s="92"/>
      <c r="B218" s="93"/>
      <c r="C218" s="90"/>
      <c r="D218" s="90"/>
      <c r="E218" s="91"/>
      <c r="F218" s="91"/>
      <c r="G218" s="91"/>
      <c r="H218" s="91"/>
      <c r="I218" s="91"/>
      <c r="J218" s="90"/>
    </row>
    <row r="219" spans="1:10" x14ac:dyDescent="0.25">
      <c r="A219" s="92"/>
      <c r="B219" s="93"/>
      <c r="C219" s="90"/>
      <c r="D219" s="90"/>
      <c r="E219" s="91"/>
      <c r="F219" s="91"/>
      <c r="G219" s="91"/>
      <c r="H219" s="91"/>
      <c r="I219" s="91"/>
      <c r="J219" s="90"/>
    </row>
    <row r="220" spans="1:10" x14ac:dyDescent="0.25">
      <c r="A220" s="92"/>
      <c r="B220" s="93"/>
      <c r="C220" s="90"/>
      <c r="D220" s="90"/>
      <c r="E220" s="91"/>
      <c r="F220" s="91"/>
      <c r="G220" s="91"/>
      <c r="H220" s="91"/>
      <c r="I220" s="91"/>
      <c r="J220" s="90"/>
    </row>
    <row r="221" spans="1:10" x14ac:dyDescent="0.25">
      <c r="A221" s="92"/>
      <c r="B221" s="93"/>
      <c r="C221" s="90"/>
      <c r="D221" s="90"/>
      <c r="E221" s="91"/>
      <c r="F221" s="91"/>
      <c r="G221" s="91"/>
      <c r="H221" s="91"/>
      <c r="I221" s="91"/>
      <c r="J221" s="90"/>
    </row>
    <row r="222" spans="1:10" x14ac:dyDescent="0.25">
      <c r="A222" s="92"/>
      <c r="B222" s="93"/>
      <c r="C222" s="90"/>
      <c r="D222" s="90"/>
      <c r="E222" s="91"/>
      <c r="F222" s="91"/>
      <c r="G222" s="91"/>
      <c r="H222" s="91"/>
      <c r="I222" s="91"/>
      <c r="J222" s="90"/>
    </row>
    <row r="223" spans="1:10" x14ac:dyDescent="0.25">
      <c r="A223" s="92"/>
      <c r="B223" s="93"/>
      <c r="C223" s="90"/>
      <c r="D223" s="90"/>
      <c r="E223" s="91"/>
      <c r="F223" s="91"/>
      <c r="G223" s="91"/>
      <c r="H223" s="91"/>
      <c r="I223" s="91"/>
      <c r="J223" s="90"/>
    </row>
    <row r="224" spans="1:10" x14ac:dyDescent="0.25">
      <c r="A224" s="92"/>
      <c r="B224" s="93"/>
      <c r="C224" s="90"/>
      <c r="D224" s="90"/>
      <c r="E224" s="91"/>
      <c r="F224" s="91"/>
      <c r="G224" s="91"/>
      <c r="H224" s="91"/>
      <c r="I224" s="91"/>
      <c r="J224" s="90"/>
    </row>
    <row r="225" spans="1:10" x14ac:dyDescent="0.25">
      <c r="A225" s="92"/>
      <c r="B225" s="93"/>
      <c r="C225" s="90"/>
      <c r="D225" s="90"/>
      <c r="E225" s="91"/>
      <c r="F225" s="91"/>
      <c r="G225" s="91"/>
      <c r="H225" s="91"/>
      <c r="I225" s="91"/>
      <c r="J225" s="90"/>
    </row>
    <row r="226" spans="1:10" x14ac:dyDescent="0.25">
      <c r="A226" s="92"/>
      <c r="B226" s="93"/>
      <c r="C226" s="90"/>
      <c r="D226" s="90"/>
      <c r="E226" s="91"/>
      <c r="F226" s="91"/>
      <c r="G226" s="91"/>
      <c r="H226" s="91"/>
      <c r="I226" s="91"/>
      <c r="J226" s="90"/>
    </row>
    <row r="227" spans="1:10" x14ac:dyDescent="0.25">
      <c r="A227" s="92"/>
      <c r="B227" s="93"/>
      <c r="C227" s="90"/>
      <c r="D227" s="90"/>
      <c r="E227" s="91"/>
      <c r="F227" s="91"/>
      <c r="G227" s="91"/>
      <c r="H227" s="91"/>
      <c r="I227" s="91"/>
      <c r="J227" s="90"/>
    </row>
    <row r="228" spans="1:10" x14ac:dyDescent="0.25">
      <c r="A228" s="92"/>
      <c r="B228" s="93"/>
      <c r="C228" s="90"/>
      <c r="D228" s="90"/>
      <c r="E228" s="91"/>
      <c r="F228" s="91"/>
      <c r="G228" s="91"/>
      <c r="H228" s="91"/>
      <c r="I228" s="91"/>
      <c r="J228" s="90"/>
    </row>
    <row r="229" spans="1:10" x14ac:dyDescent="0.25">
      <c r="A229" s="92"/>
      <c r="B229" s="93"/>
      <c r="C229" s="90"/>
      <c r="D229" s="90"/>
      <c r="E229" s="91"/>
      <c r="F229" s="91"/>
      <c r="G229" s="91"/>
      <c r="H229" s="91"/>
      <c r="I229" s="91"/>
      <c r="J229" s="90"/>
    </row>
    <row r="230" spans="1:10" x14ac:dyDescent="0.25">
      <c r="A230" s="92"/>
      <c r="B230" s="93"/>
      <c r="C230" s="90"/>
      <c r="D230" s="90"/>
      <c r="E230" s="91"/>
      <c r="F230" s="91"/>
      <c r="G230" s="91"/>
      <c r="H230" s="91"/>
      <c r="I230" s="91"/>
      <c r="J230" s="90"/>
    </row>
    <row r="231" spans="1:10" x14ac:dyDescent="0.25">
      <c r="A231" s="92"/>
      <c r="B231" s="93"/>
      <c r="C231" s="90"/>
      <c r="D231" s="90"/>
      <c r="E231" s="91"/>
      <c r="F231" s="91"/>
      <c r="G231" s="91"/>
      <c r="H231" s="91"/>
      <c r="I231" s="91"/>
      <c r="J231" s="90"/>
    </row>
    <row r="232" spans="1:10" x14ac:dyDescent="0.25">
      <c r="A232" s="92"/>
      <c r="B232" s="93"/>
      <c r="C232" s="90"/>
      <c r="D232" s="90"/>
      <c r="E232" s="91"/>
      <c r="F232" s="91"/>
      <c r="G232" s="91"/>
      <c r="H232" s="91"/>
      <c r="I232" s="91"/>
      <c r="J232" s="90"/>
    </row>
    <row r="233" spans="1:10" x14ac:dyDescent="0.25">
      <c r="A233" s="92"/>
      <c r="B233" s="93"/>
      <c r="C233" s="90"/>
      <c r="D233" s="90"/>
      <c r="E233" s="91"/>
      <c r="F233" s="91"/>
      <c r="G233" s="91"/>
      <c r="H233" s="91"/>
      <c r="I233" s="91"/>
      <c r="J233" s="90"/>
    </row>
    <row r="234" spans="1:10" x14ac:dyDescent="0.25">
      <c r="A234" s="92"/>
      <c r="B234" s="93"/>
      <c r="C234" s="90"/>
      <c r="D234" s="90"/>
      <c r="E234" s="91"/>
      <c r="F234" s="91"/>
      <c r="G234" s="91"/>
      <c r="H234" s="91"/>
      <c r="I234" s="91"/>
      <c r="J234" s="90"/>
    </row>
    <row r="235" spans="1:10" x14ac:dyDescent="0.25">
      <c r="A235" s="92"/>
      <c r="B235" s="93"/>
      <c r="C235" s="90"/>
      <c r="D235" s="90"/>
      <c r="E235" s="91"/>
      <c r="F235" s="91"/>
      <c r="G235" s="91"/>
      <c r="H235" s="91"/>
      <c r="I235" s="91"/>
      <c r="J235" s="90"/>
    </row>
    <row r="236" spans="1:10" x14ac:dyDescent="0.25">
      <c r="A236" s="92"/>
      <c r="B236" s="93"/>
      <c r="C236" s="90"/>
      <c r="D236" s="90"/>
      <c r="E236" s="91"/>
      <c r="F236" s="91"/>
      <c r="G236" s="91"/>
      <c r="H236" s="91"/>
      <c r="I236" s="91"/>
      <c r="J236" s="90"/>
    </row>
    <row r="237" spans="1:10" x14ac:dyDescent="0.25">
      <c r="A237" s="92"/>
      <c r="B237" s="93"/>
      <c r="C237" s="90"/>
      <c r="D237" s="90"/>
      <c r="E237" s="91"/>
      <c r="F237" s="91"/>
      <c r="G237" s="91"/>
      <c r="H237" s="91"/>
      <c r="I237" s="91"/>
      <c r="J237" s="90"/>
    </row>
    <row r="238" spans="1:10" x14ac:dyDescent="0.25">
      <c r="A238" s="92"/>
      <c r="B238" s="93"/>
      <c r="C238" s="90"/>
      <c r="D238" s="90"/>
      <c r="E238" s="91"/>
      <c r="F238" s="91"/>
      <c r="G238" s="91"/>
      <c r="H238" s="91"/>
      <c r="I238" s="91"/>
      <c r="J238" s="90"/>
    </row>
    <row r="239" spans="1:10" x14ac:dyDescent="0.25">
      <c r="A239" s="92"/>
      <c r="B239" s="93"/>
      <c r="C239" s="90"/>
      <c r="D239" s="90"/>
      <c r="E239" s="91"/>
      <c r="F239" s="91"/>
      <c r="G239" s="91"/>
      <c r="H239" s="91"/>
      <c r="I239" s="91"/>
      <c r="J239" s="90"/>
    </row>
    <row r="240" spans="1:10" x14ac:dyDescent="0.25">
      <c r="A240" s="92"/>
      <c r="B240" s="93"/>
      <c r="C240" s="90"/>
      <c r="D240" s="90"/>
      <c r="E240" s="91"/>
      <c r="F240" s="91"/>
      <c r="G240" s="91"/>
      <c r="H240" s="91"/>
      <c r="I240" s="91"/>
      <c r="J240" s="90"/>
    </row>
    <row r="241" spans="1:10" x14ac:dyDescent="0.25">
      <c r="A241" s="92"/>
      <c r="B241" s="93"/>
      <c r="C241" s="90"/>
      <c r="D241" s="90"/>
      <c r="E241" s="91"/>
      <c r="F241" s="91"/>
      <c r="G241" s="91"/>
      <c r="H241" s="91"/>
      <c r="I241" s="91"/>
      <c r="J241" s="90"/>
    </row>
    <row r="242" spans="1:10" x14ac:dyDescent="0.25">
      <c r="A242" s="92"/>
      <c r="B242" s="93"/>
      <c r="C242" s="90"/>
      <c r="D242" s="90"/>
      <c r="E242" s="91"/>
      <c r="F242" s="91"/>
      <c r="G242" s="91"/>
      <c r="H242" s="91"/>
      <c r="I242" s="91"/>
      <c r="J242" s="90"/>
    </row>
    <row r="243" spans="1:10" x14ac:dyDescent="0.25">
      <c r="A243" s="92"/>
      <c r="B243" s="93"/>
      <c r="C243" s="90"/>
      <c r="D243" s="90"/>
      <c r="E243" s="91"/>
      <c r="F243" s="91"/>
      <c r="G243" s="91"/>
      <c r="H243" s="91"/>
      <c r="I243" s="91"/>
      <c r="J243" s="90"/>
    </row>
    <row r="244" spans="1:10" x14ac:dyDescent="0.25">
      <c r="A244" s="92"/>
      <c r="B244" s="93"/>
      <c r="C244" s="90"/>
      <c r="D244" s="90"/>
      <c r="E244" s="91"/>
      <c r="F244" s="91"/>
      <c r="G244" s="91"/>
      <c r="H244" s="91"/>
      <c r="I244" s="91"/>
      <c r="J244" s="90"/>
    </row>
    <row r="245" spans="1:10" x14ac:dyDescent="0.25">
      <c r="A245" s="92"/>
      <c r="B245" s="93"/>
      <c r="C245" s="90"/>
      <c r="D245" s="90"/>
      <c r="E245" s="91"/>
      <c r="F245" s="91"/>
      <c r="G245" s="91"/>
      <c r="H245" s="91"/>
      <c r="I245" s="91"/>
      <c r="J245" s="90"/>
    </row>
    <row r="246" spans="1:10" x14ac:dyDescent="0.25">
      <c r="A246" s="92"/>
      <c r="B246" s="93"/>
      <c r="C246" s="90"/>
      <c r="D246" s="90"/>
      <c r="E246" s="91"/>
      <c r="F246" s="91"/>
      <c r="G246" s="91"/>
      <c r="H246" s="91"/>
      <c r="I246" s="91"/>
      <c r="J246" s="90"/>
    </row>
    <row r="247" spans="1:10" x14ac:dyDescent="0.25">
      <c r="A247" s="92"/>
      <c r="B247" s="93"/>
      <c r="C247" s="90"/>
      <c r="D247" s="90"/>
      <c r="E247" s="91"/>
      <c r="F247" s="91"/>
      <c r="G247" s="91"/>
      <c r="H247" s="91"/>
      <c r="I247" s="91"/>
      <c r="J247" s="90"/>
    </row>
    <row r="248" spans="1:10" x14ac:dyDescent="0.25">
      <c r="A248" s="92"/>
      <c r="B248" s="93"/>
      <c r="C248" s="90"/>
      <c r="D248" s="90"/>
      <c r="E248" s="91"/>
      <c r="F248" s="91"/>
      <c r="G248" s="91"/>
      <c r="H248" s="91"/>
      <c r="I248" s="91"/>
      <c r="J248" s="90"/>
    </row>
    <row r="249" spans="1:10" x14ac:dyDescent="0.25">
      <c r="A249" s="92"/>
      <c r="B249" s="93"/>
      <c r="C249" s="90"/>
      <c r="D249" s="90"/>
      <c r="E249" s="91"/>
      <c r="F249" s="91"/>
      <c r="G249" s="91"/>
      <c r="H249" s="91"/>
      <c r="I249" s="91"/>
      <c r="J249" s="90"/>
    </row>
    <row r="250" spans="1:10" x14ac:dyDescent="0.25">
      <c r="A250" s="92"/>
      <c r="B250" s="93"/>
      <c r="C250" s="90"/>
      <c r="D250" s="90"/>
      <c r="E250" s="91"/>
      <c r="F250" s="91"/>
      <c r="G250" s="91"/>
      <c r="H250" s="91"/>
      <c r="I250" s="91"/>
      <c r="J250" s="90"/>
    </row>
    <row r="251" spans="1:10" x14ac:dyDescent="0.25">
      <c r="A251" s="92"/>
      <c r="B251" s="93"/>
      <c r="C251" s="90"/>
      <c r="D251" s="90"/>
      <c r="E251" s="91"/>
      <c r="F251" s="91"/>
      <c r="G251" s="91"/>
      <c r="H251" s="91"/>
      <c r="I251" s="91"/>
      <c r="J251" s="90"/>
    </row>
    <row r="252" spans="1:10" x14ac:dyDescent="0.25">
      <c r="A252" s="92"/>
      <c r="B252" s="93"/>
      <c r="C252" s="90"/>
      <c r="D252" s="90"/>
      <c r="E252" s="91"/>
      <c r="F252" s="91"/>
      <c r="G252" s="91"/>
      <c r="H252" s="91"/>
      <c r="I252" s="91"/>
      <c r="J252" s="90"/>
    </row>
    <row r="253" spans="1:10" x14ac:dyDescent="0.25">
      <c r="A253" s="92"/>
      <c r="B253" s="93"/>
      <c r="C253" s="90"/>
      <c r="D253" s="90"/>
      <c r="E253" s="91"/>
      <c r="F253" s="91"/>
      <c r="G253" s="91"/>
      <c r="H253" s="91"/>
      <c r="I253" s="91"/>
      <c r="J253" s="90"/>
    </row>
    <row r="254" spans="1:10" x14ac:dyDescent="0.25">
      <c r="A254" s="92"/>
      <c r="B254" s="93"/>
      <c r="C254" s="90"/>
      <c r="D254" s="90"/>
      <c r="E254" s="91"/>
      <c r="F254" s="91"/>
      <c r="G254" s="91"/>
      <c r="H254" s="91"/>
      <c r="I254" s="91"/>
      <c r="J254" s="90"/>
    </row>
    <row r="255" spans="1:10" x14ac:dyDescent="0.25">
      <c r="A255" s="92"/>
      <c r="B255" s="93"/>
      <c r="C255" s="90"/>
      <c r="D255" s="90"/>
      <c r="E255" s="91"/>
      <c r="F255" s="91"/>
      <c r="G255" s="91"/>
      <c r="H255" s="91"/>
      <c r="I255" s="91"/>
      <c r="J255" s="90"/>
    </row>
    <row r="256" spans="1:10" x14ac:dyDescent="0.25">
      <c r="A256" s="92"/>
      <c r="B256" s="93"/>
      <c r="C256" s="90"/>
      <c r="D256" s="90"/>
      <c r="E256" s="91"/>
      <c r="F256" s="91"/>
      <c r="G256" s="91"/>
      <c r="H256" s="91"/>
      <c r="I256" s="91"/>
      <c r="J256" s="90"/>
    </row>
    <row r="257" spans="1:10" x14ac:dyDescent="0.25">
      <c r="A257" s="92"/>
      <c r="B257" s="93"/>
      <c r="C257" s="90"/>
      <c r="D257" s="90"/>
      <c r="E257" s="91"/>
      <c r="F257" s="91"/>
      <c r="G257" s="91"/>
      <c r="H257" s="91"/>
      <c r="I257" s="91"/>
      <c r="J257" s="90"/>
    </row>
    <row r="258" spans="1:10" x14ac:dyDescent="0.25">
      <c r="A258" s="92"/>
      <c r="B258" s="93"/>
      <c r="C258" s="90"/>
      <c r="D258" s="90"/>
      <c r="E258" s="91"/>
      <c r="F258" s="91"/>
      <c r="G258" s="91"/>
      <c r="H258" s="91"/>
      <c r="I258" s="91"/>
      <c r="J258" s="90"/>
    </row>
    <row r="259" spans="1:10" x14ac:dyDescent="0.25">
      <c r="A259" s="92"/>
      <c r="B259" s="93"/>
      <c r="C259" s="90"/>
      <c r="D259" s="90"/>
      <c r="E259" s="91"/>
      <c r="F259" s="91"/>
      <c r="G259" s="91"/>
      <c r="H259" s="91"/>
      <c r="I259" s="91"/>
      <c r="J259" s="90"/>
    </row>
    <row r="260" spans="1:10" x14ac:dyDescent="0.25">
      <c r="A260" s="92"/>
      <c r="B260" s="93"/>
      <c r="C260" s="90"/>
      <c r="D260" s="90"/>
      <c r="E260" s="91"/>
      <c r="F260" s="91"/>
      <c r="G260" s="91"/>
      <c r="H260" s="91"/>
      <c r="I260" s="91"/>
      <c r="J260" s="90"/>
    </row>
    <row r="261" spans="1:10" x14ac:dyDescent="0.25">
      <c r="A261" s="92"/>
      <c r="B261" s="93"/>
      <c r="C261" s="90"/>
      <c r="D261" s="90"/>
      <c r="E261" s="91"/>
      <c r="F261" s="91"/>
      <c r="G261" s="91"/>
      <c r="H261" s="91"/>
      <c r="I261" s="91"/>
      <c r="J261" s="90"/>
    </row>
    <row r="262" spans="1:10" x14ac:dyDescent="0.25">
      <c r="A262" s="92"/>
      <c r="B262" s="93"/>
      <c r="C262" s="90"/>
      <c r="D262" s="90"/>
      <c r="E262" s="91"/>
      <c r="F262" s="91"/>
      <c r="G262" s="91"/>
      <c r="H262" s="91"/>
      <c r="I262" s="91"/>
      <c r="J262" s="90"/>
    </row>
    <row r="263" spans="1:10" x14ac:dyDescent="0.25">
      <c r="A263" s="92"/>
      <c r="B263" s="93"/>
      <c r="C263" s="90"/>
      <c r="D263" s="90"/>
      <c r="E263" s="91"/>
      <c r="F263" s="91"/>
      <c r="G263" s="91"/>
      <c r="H263" s="91"/>
      <c r="I263" s="91"/>
      <c r="J263" s="90"/>
    </row>
    <row r="264" spans="1:10" x14ac:dyDescent="0.25">
      <c r="A264" s="92"/>
      <c r="B264" s="93"/>
      <c r="C264" s="90"/>
      <c r="D264" s="90"/>
      <c r="E264" s="91"/>
      <c r="F264" s="91"/>
      <c r="G264" s="91"/>
      <c r="H264" s="91"/>
      <c r="I264" s="91"/>
      <c r="J264" s="90"/>
    </row>
    <row r="265" spans="1:10" x14ac:dyDescent="0.25">
      <c r="A265" s="92"/>
      <c r="B265" s="93"/>
      <c r="C265" s="90"/>
      <c r="D265" s="90"/>
      <c r="E265" s="91"/>
      <c r="F265" s="91"/>
      <c r="G265" s="91"/>
      <c r="H265" s="91"/>
      <c r="I265" s="91"/>
      <c r="J265" s="90"/>
    </row>
    <row r="266" spans="1:10" x14ac:dyDescent="0.25">
      <c r="A266" s="92"/>
      <c r="B266" s="93"/>
      <c r="C266" s="90"/>
      <c r="D266" s="90"/>
      <c r="E266" s="91"/>
      <c r="F266" s="91"/>
      <c r="G266" s="91"/>
      <c r="H266" s="91"/>
      <c r="I266" s="91"/>
      <c r="J266" s="90"/>
    </row>
    <row r="267" spans="1:10" x14ac:dyDescent="0.25">
      <c r="A267" s="92"/>
      <c r="B267" s="93"/>
      <c r="C267" s="90"/>
      <c r="D267" s="90"/>
      <c r="E267" s="91"/>
      <c r="F267" s="91"/>
      <c r="G267" s="91"/>
      <c r="H267" s="91"/>
      <c r="I267" s="91"/>
      <c r="J267" s="90"/>
    </row>
    <row r="268" spans="1:10" x14ac:dyDescent="0.25">
      <c r="A268" s="92"/>
      <c r="B268" s="93"/>
      <c r="C268" s="90"/>
      <c r="D268" s="90"/>
      <c r="E268" s="91"/>
      <c r="F268" s="91"/>
      <c r="G268" s="91"/>
      <c r="H268" s="91"/>
      <c r="I268" s="91"/>
      <c r="J268" s="90"/>
    </row>
    <row r="269" spans="1:10" x14ac:dyDescent="0.25">
      <c r="A269" s="92"/>
      <c r="B269" s="93"/>
      <c r="C269" s="90"/>
      <c r="D269" s="90"/>
      <c r="E269" s="91"/>
      <c r="F269" s="91"/>
      <c r="G269" s="91"/>
      <c r="H269" s="91"/>
      <c r="I269" s="91"/>
      <c r="J269" s="90"/>
    </row>
    <row r="270" spans="1:10" x14ac:dyDescent="0.25">
      <c r="A270" s="92"/>
      <c r="B270" s="93"/>
      <c r="C270" s="90"/>
      <c r="D270" s="90"/>
      <c r="E270" s="91"/>
      <c r="F270" s="91"/>
      <c r="G270" s="91"/>
      <c r="H270" s="91"/>
      <c r="I270" s="91"/>
      <c r="J270" s="90"/>
    </row>
    <row r="271" spans="1:10" x14ac:dyDescent="0.25">
      <c r="A271" s="92"/>
      <c r="B271" s="93"/>
      <c r="C271" s="90"/>
      <c r="D271" s="90"/>
      <c r="E271" s="91"/>
      <c r="F271" s="91"/>
      <c r="G271" s="91"/>
      <c r="H271" s="91"/>
      <c r="I271" s="91"/>
      <c r="J271" s="90"/>
    </row>
    <row r="272" spans="1:10" x14ac:dyDescent="0.25">
      <c r="A272" s="92"/>
      <c r="B272" s="93"/>
      <c r="C272" s="90"/>
      <c r="D272" s="90"/>
      <c r="E272" s="91"/>
      <c r="F272" s="91"/>
      <c r="G272" s="91"/>
      <c r="H272" s="91"/>
      <c r="I272" s="91"/>
      <c r="J272" s="90"/>
    </row>
    <row r="273" spans="1:10" x14ac:dyDescent="0.25">
      <c r="A273" s="92"/>
      <c r="B273" s="93"/>
      <c r="C273" s="90"/>
      <c r="D273" s="90"/>
      <c r="E273" s="91"/>
      <c r="F273" s="91"/>
      <c r="G273" s="91"/>
      <c r="H273" s="91"/>
      <c r="I273" s="91"/>
      <c r="J273" s="90"/>
    </row>
    <row r="274" spans="1:10" x14ac:dyDescent="0.25">
      <c r="A274" s="92"/>
      <c r="B274" s="93"/>
      <c r="C274" s="90"/>
      <c r="D274" s="90"/>
      <c r="E274" s="91"/>
      <c r="F274" s="91"/>
      <c r="G274" s="91"/>
      <c r="H274" s="91"/>
      <c r="I274" s="91"/>
      <c r="J274" s="90"/>
    </row>
    <row r="275" spans="1:10" x14ac:dyDescent="0.25">
      <c r="A275" s="92"/>
      <c r="B275" s="93"/>
      <c r="C275" s="90"/>
      <c r="D275" s="90"/>
      <c r="E275" s="91"/>
      <c r="F275" s="91"/>
      <c r="G275" s="91"/>
      <c r="H275" s="91"/>
      <c r="I275" s="91"/>
      <c r="J275" s="90"/>
    </row>
    <row r="276" spans="1:10" x14ac:dyDescent="0.25">
      <c r="A276" s="92"/>
      <c r="B276" s="93"/>
      <c r="C276" s="90"/>
      <c r="D276" s="90"/>
      <c r="E276" s="91"/>
      <c r="F276" s="91"/>
      <c r="G276" s="91"/>
      <c r="H276" s="91"/>
      <c r="I276" s="91"/>
      <c r="J276" s="90"/>
    </row>
    <row r="277" spans="1:10" x14ac:dyDescent="0.25">
      <c r="A277" s="92"/>
      <c r="B277" s="93"/>
      <c r="C277" s="90"/>
      <c r="D277" s="90"/>
      <c r="E277" s="91"/>
      <c r="F277" s="91"/>
      <c r="G277" s="91"/>
      <c r="H277" s="91"/>
      <c r="I277" s="91"/>
      <c r="J277" s="90"/>
    </row>
    <row r="278" spans="1:10" x14ac:dyDescent="0.25">
      <c r="A278" s="92"/>
      <c r="B278" s="93"/>
      <c r="C278" s="90"/>
      <c r="D278" s="90"/>
      <c r="E278" s="91"/>
      <c r="F278" s="91"/>
      <c r="G278" s="91"/>
      <c r="H278" s="91"/>
      <c r="I278" s="91"/>
      <c r="J278" s="90"/>
    </row>
    <row r="279" spans="1:10" x14ac:dyDescent="0.25">
      <c r="A279" s="92"/>
      <c r="B279" s="93"/>
      <c r="C279" s="90"/>
      <c r="D279" s="90"/>
      <c r="E279" s="91"/>
      <c r="F279" s="91"/>
      <c r="G279" s="91"/>
      <c r="H279" s="91"/>
      <c r="I279" s="91"/>
      <c r="J279" s="90"/>
    </row>
    <row r="280" spans="1:10" x14ac:dyDescent="0.25">
      <c r="A280" s="92"/>
      <c r="B280" s="93"/>
      <c r="C280" s="90"/>
      <c r="D280" s="90"/>
      <c r="E280" s="91"/>
      <c r="F280" s="91"/>
      <c r="G280" s="91"/>
      <c r="H280" s="91"/>
      <c r="I280" s="91"/>
      <c r="J280" s="90"/>
    </row>
    <row r="281" spans="1:10" x14ac:dyDescent="0.25">
      <c r="A281" s="92"/>
      <c r="B281" s="93"/>
      <c r="C281" s="90"/>
      <c r="D281" s="90"/>
      <c r="E281" s="91"/>
      <c r="F281" s="91"/>
      <c r="G281" s="91"/>
      <c r="H281" s="91"/>
      <c r="I281" s="91"/>
      <c r="J281" s="90"/>
    </row>
    <row r="282" spans="1:10" x14ac:dyDescent="0.25">
      <c r="A282" s="92"/>
      <c r="B282" s="93"/>
      <c r="C282" s="90"/>
      <c r="D282" s="90"/>
      <c r="E282" s="91"/>
      <c r="F282" s="91"/>
      <c r="G282" s="91"/>
      <c r="H282" s="91"/>
      <c r="I282" s="91"/>
      <c r="J282" s="90"/>
    </row>
    <row r="283" spans="1:10" x14ac:dyDescent="0.25">
      <c r="A283" s="92"/>
      <c r="B283" s="93"/>
      <c r="C283" s="90"/>
      <c r="D283" s="90"/>
      <c r="E283" s="91"/>
      <c r="F283" s="91"/>
      <c r="G283" s="91"/>
      <c r="H283" s="91"/>
      <c r="I283" s="91"/>
      <c r="J283" s="90"/>
    </row>
    <row r="284" spans="1:10" x14ac:dyDescent="0.25">
      <c r="A284" s="92"/>
      <c r="B284" s="93"/>
      <c r="C284" s="90"/>
      <c r="D284" s="90"/>
      <c r="E284" s="91"/>
      <c r="F284" s="91"/>
      <c r="G284" s="91"/>
      <c r="H284" s="91"/>
      <c r="I284" s="91"/>
      <c r="J284" s="90"/>
    </row>
    <row r="285" spans="1:10" x14ac:dyDescent="0.25">
      <c r="A285" s="92"/>
      <c r="B285" s="93"/>
      <c r="C285" s="90"/>
      <c r="D285" s="90"/>
      <c r="E285" s="91"/>
      <c r="F285" s="91"/>
      <c r="G285" s="91"/>
      <c r="H285" s="91"/>
      <c r="I285" s="91"/>
      <c r="J285" s="90"/>
    </row>
    <row r="286" spans="1:10" x14ac:dyDescent="0.25">
      <c r="A286" s="92"/>
      <c r="B286" s="93"/>
      <c r="C286" s="90"/>
      <c r="D286" s="90"/>
      <c r="E286" s="91"/>
      <c r="F286" s="91"/>
      <c r="G286" s="91"/>
      <c r="H286" s="91"/>
      <c r="I286" s="91"/>
      <c r="J286" s="90"/>
    </row>
    <row r="287" spans="1:10" x14ac:dyDescent="0.25">
      <c r="A287" s="92"/>
      <c r="B287" s="93"/>
      <c r="C287" s="90"/>
      <c r="D287" s="90"/>
      <c r="E287" s="91"/>
      <c r="F287" s="91"/>
      <c r="G287" s="91"/>
      <c r="H287" s="91"/>
      <c r="I287" s="91"/>
      <c r="J287" s="90"/>
    </row>
    <row r="288" spans="1:10" x14ac:dyDescent="0.25">
      <c r="A288" s="92"/>
      <c r="B288" s="93"/>
      <c r="C288" s="90"/>
      <c r="D288" s="90"/>
      <c r="E288" s="91"/>
      <c r="F288" s="91"/>
      <c r="G288" s="91"/>
      <c r="H288" s="91"/>
      <c r="I288" s="91"/>
      <c r="J288" s="90"/>
    </row>
    <row r="289" spans="1:10" x14ac:dyDescent="0.25">
      <c r="A289" s="92"/>
      <c r="B289" s="93"/>
      <c r="C289" s="90"/>
      <c r="D289" s="90"/>
      <c r="E289" s="91"/>
      <c r="F289" s="91"/>
      <c r="G289" s="91"/>
      <c r="H289" s="91"/>
      <c r="I289" s="91"/>
      <c r="J289" s="90"/>
    </row>
    <row r="290" spans="1:10" x14ac:dyDescent="0.25">
      <c r="A290" s="92"/>
      <c r="B290" s="93"/>
      <c r="C290" s="90"/>
      <c r="D290" s="90"/>
      <c r="E290" s="91"/>
      <c r="F290" s="91"/>
      <c r="G290" s="91"/>
      <c r="H290" s="91"/>
      <c r="I290" s="91"/>
      <c r="J290" s="90"/>
    </row>
    <row r="291" spans="1:10" x14ac:dyDescent="0.25">
      <c r="A291" s="92"/>
      <c r="B291" s="93"/>
      <c r="C291" s="90"/>
      <c r="D291" s="90"/>
      <c r="E291" s="91"/>
      <c r="F291" s="91"/>
      <c r="G291" s="91"/>
      <c r="H291" s="91"/>
      <c r="I291" s="91"/>
      <c r="J291" s="90"/>
    </row>
    <row r="292" spans="1:10" x14ac:dyDescent="0.25">
      <c r="A292" s="92"/>
      <c r="B292" s="93"/>
      <c r="C292" s="90"/>
      <c r="D292" s="90"/>
      <c r="E292" s="91"/>
      <c r="F292" s="91"/>
      <c r="G292" s="91"/>
      <c r="H292" s="91"/>
      <c r="I292" s="91"/>
      <c r="J292" s="90"/>
    </row>
    <row r="293" spans="1:10" x14ac:dyDescent="0.25">
      <c r="A293" s="92"/>
      <c r="B293" s="93"/>
      <c r="C293" s="90"/>
      <c r="D293" s="90"/>
      <c r="E293" s="91"/>
      <c r="F293" s="91"/>
      <c r="G293" s="91"/>
      <c r="H293" s="91"/>
      <c r="I293" s="91"/>
      <c r="J293" s="90"/>
    </row>
    <row r="294" spans="1:10" x14ac:dyDescent="0.25">
      <c r="A294" s="92"/>
      <c r="B294" s="93"/>
      <c r="C294" s="90"/>
      <c r="D294" s="90"/>
      <c r="E294" s="91"/>
      <c r="F294" s="91"/>
      <c r="G294" s="91"/>
      <c r="H294" s="91"/>
      <c r="I294" s="91"/>
      <c r="J294" s="90"/>
    </row>
    <row r="295" spans="1:10" x14ac:dyDescent="0.25">
      <c r="A295" s="92"/>
      <c r="B295" s="93"/>
      <c r="C295" s="90"/>
      <c r="D295" s="90"/>
      <c r="E295" s="91"/>
      <c r="F295" s="91"/>
      <c r="G295" s="91"/>
      <c r="H295" s="91"/>
      <c r="I295" s="91"/>
      <c r="J295" s="90"/>
    </row>
    <row r="296" spans="1:10" x14ac:dyDescent="0.25">
      <c r="A296" s="92"/>
      <c r="B296" s="93"/>
      <c r="C296" s="90"/>
      <c r="D296" s="90"/>
      <c r="E296" s="91"/>
      <c r="F296" s="91"/>
      <c r="G296" s="91"/>
      <c r="H296" s="91"/>
      <c r="I296" s="91"/>
      <c r="J296" s="90"/>
    </row>
    <row r="297" spans="1:10" x14ac:dyDescent="0.25">
      <c r="A297" s="92"/>
      <c r="B297" s="93"/>
      <c r="C297" s="90"/>
      <c r="D297" s="90"/>
      <c r="E297" s="91"/>
      <c r="F297" s="91"/>
      <c r="G297" s="91"/>
      <c r="H297" s="91"/>
      <c r="I297" s="91"/>
      <c r="J297" s="90"/>
    </row>
    <row r="298" spans="1:10" x14ac:dyDescent="0.25">
      <c r="A298" s="92"/>
      <c r="B298" s="93"/>
      <c r="C298" s="90"/>
      <c r="D298" s="90"/>
      <c r="E298" s="91"/>
      <c r="F298" s="91"/>
      <c r="G298" s="91"/>
      <c r="H298" s="91"/>
      <c r="I298" s="91"/>
      <c r="J298" s="90"/>
    </row>
    <row r="299" spans="1:10" x14ac:dyDescent="0.25">
      <c r="A299" s="92"/>
      <c r="B299" s="93"/>
      <c r="C299" s="90"/>
      <c r="D299" s="90"/>
      <c r="E299" s="91"/>
      <c r="F299" s="91"/>
      <c r="G299" s="91"/>
      <c r="H299" s="91"/>
      <c r="I299" s="91"/>
      <c r="J299" s="90"/>
    </row>
    <row r="300" spans="1:10" x14ac:dyDescent="0.25">
      <c r="A300" s="92"/>
      <c r="B300" s="93"/>
      <c r="C300" s="90"/>
      <c r="D300" s="90"/>
      <c r="E300" s="91"/>
      <c r="F300" s="91"/>
      <c r="G300" s="91"/>
      <c r="H300" s="91"/>
      <c r="I300" s="91"/>
      <c r="J300" s="90"/>
    </row>
    <row r="301" spans="1:10" x14ac:dyDescent="0.25">
      <c r="A301" s="92"/>
      <c r="B301" s="93"/>
      <c r="C301" s="90"/>
      <c r="D301" s="90"/>
      <c r="E301" s="91"/>
      <c r="F301" s="91"/>
      <c r="G301" s="91"/>
      <c r="H301" s="91"/>
      <c r="I301" s="91"/>
      <c r="J301" s="90"/>
    </row>
    <row r="302" spans="1:10" x14ac:dyDescent="0.25">
      <c r="A302" s="92"/>
      <c r="B302" s="93"/>
      <c r="C302" s="90"/>
      <c r="D302" s="90"/>
      <c r="E302" s="91"/>
      <c r="F302" s="91"/>
      <c r="G302" s="91"/>
      <c r="H302" s="91"/>
      <c r="I302" s="91"/>
      <c r="J302" s="90"/>
    </row>
    <row r="303" spans="1:10" x14ac:dyDescent="0.25">
      <c r="A303" s="92"/>
      <c r="B303" s="93"/>
      <c r="C303" s="90"/>
      <c r="D303" s="90"/>
      <c r="E303" s="91"/>
      <c r="F303" s="91"/>
      <c r="G303" s="91"/>
      <c r="H303" s="91"/>
      <c r="I303" s="91"/>
      <c r="J303" s="90"/>
    </row>
    <row r="304" spans="1:10" x14ac:dyDescent="0.25">
      <c r="A304" s="92"/>
      <c r="B304" s="93"/>
      <c r="C304" s="90"/>
      <c r="D304" s="90"/>
      <c r="E304" s="91"/>
      <c r="F304" s="91"/>
      <c r="G304" s="91"/>
      <c r="H304" s="91"/>
      <c r="I304" s="91"/>
      <c r="J304" s="90"/>
    </row>
    <row r="305" spans="1:10" x14ac:dyDescent="0.25">
      <c r="A305" s="92"/>
      <c r="B305" s="93"/>
      <c r="C305" s="90"/>
      <c r="D305" s="90"/>
      <c r="E305" s="91"/>
      <c r="F305" s="91"/>
      <c r="G305" s="91"/>
      <c r="H305" s="91"/>
      <c r="I305" s="91"/>
      <c r="J305" s="90"/>
    </row>
    <row r="306" spans="1:10" x14ac:dyDescent="0.25">
      <c r="A306" s="92"/>
      <c r="B306" s="93"/>
      <c r="C306" s="90"/>
      <c r="D306" s="90"/>
      <c r="E306" s="91"/>
      <c r="F306" s="91"/>
      <c r="G306" s="91"/>
      <c r="H306" s="91"/>
      <c r="I306" s="91"/>
      <c r="J306" s="90"/>
    </row>
    <row r="307" spans="1:10" x14ac:dyDescent="0.25">
      <c r="A307" s="92"/>
      <c r="B307" s="93"/>
      <c r="C307" s="90"/>
      <c r="D307" s="90"/>
      <c r="E307" s="91"/>
      <c r="F307" s="91"/>
      <c r="G307" s="91"/>
      <c r="H307" s="91"/>
      <c r="I307" s="91"/>
      <c r="J307" s="90"/>
    </row>
    <row r="308" spans="1:10" x14ac:dyDescent="0.25">
      <c r="A308" s="92"/>
      <c r="B308" s="93"/>
      <c r="C308" s="90"/>
      <c r="D308" s="90"/>
      <c r="E308" s="91"/>
      <c r="F308" s="91"/>
      <c r="G308" s="91"/>
      <c r="H308" s="91"/>
      <c r="I308" s="91"/>
      <c r="J308" s="90"/>
    </row>
    <row r="309" spans="1:10" x14ac:dyDescent="0.25">
      <c r="A309" s="92"/>
      <c r="B309" s="93"/>
      <c r="C309" s="90"/>
      <c r="D309" s="90"/>
      <c r="E309" s="91"/>
      <c r="F309" s="91"/>
      <c r="G309" s="91"/>
      <c r="H309" s="91"/>
      <c r="I309" s="91"/>
      <c r="J309" s="90"/>
    </row>
    <row r="310" spans="1:10" x14ac:dyDescent="0.25">
      <c r="A310" s="92"/>
      <c r="B310" s="93"/>
      <c r="C310" s="90"/>
      <c r="D310" s="90"/>
      <c r="E310" s="91"/>
      <c r="F310" s="91"/>
      <c r="G310" s="91"/>
      <c r="H310" s="91"/>
      <c r="I310" s="91"/>
      <c r="J310" s="90"/>
    </row>
    <row r="311" spans="1:10" x14ac:dyDescent="0.25">
      <c r="A311" s="92"/>
      <c r="B311" s="93"/>
      <c r="C311" s="90"/>
      <c r="D311" s="90"/>
      <c r="E311" s="91"/>
      <c r="F311" s="91"/>
      <c r="G311" s="91"/>
      <c r="H311" s="91"/>
      <c r="I311" s="91"/>
      <c r="J311" s="90"/>
    </row>
    <row r="312" spans="1:10" x14ac:dyDescent="0.25">
      <c r="A312" s="92"/>
      <c r="B312" s="93"/>
      <c r="C312" s="90"/>
      <c r="D312" s="90"/>
      <c r="E312" s="91"/>
      <c r="F312" s="91"/>
      <c r="G312" s="91"/>
      <c r="H312" s="91"/>
      <c r="I312" s="91"/>
      <c r="J312" s="90"/>
    </row>
    <row r="313" spans="1:10" x14ac:dyDescent="0.25">
      <c r="A313" s="92"/>
      <c r="B313" s="93"/>
      <c r="C313" s="90"/>
      <c r="D313" s="90"/>
      <c r="E313" s="91"/>
      <c r="F313" s="91"/>
      <c r="G313" s="91"/>
      <c r="H313" s="91"/>
      <c r="I313" s="91"/>
      <c r="J313" s="90"/>
    </row>
    <row r="314" spans="1:10" x14ac:dyDescent="0.25">
      <c r="A314" s="92"/>
      <c r="B314" s="93"/>
      <c r="C314" s="90"/>
      <c r="D314" s="90"/>
      <c r="E314" s="91"/>
      <c r="F314" s="91"/>
      <c r="G314" s="91"/>
      <c r="H314" s="91"/>
      <c r="I314" s="91"/>
      <c r="J314" s="90"/>
    </row>
    <row r="315" spans="1:10" x14ac:dyDescent="0.25">
      <c r="A315" s="92"/>
      <c r="B315" s="93"/>
      <c r="C315" s="90"/>
      <c r="D315" s="90"/>
      <c r="E315" s="91"/>
      <c r="F315" s="91"/>
      <c r="G315" s="91"/>
      <c r="H315" s="91"/>
      <c r="I315" s="91"/>
      <c r="J315" s="90"/>
    </row>
    <row r="316" spans="1:10" x14ac:dyDescent="0.25">
      <c r="A316" s="92"/>
      <c r="B316" s="93"/>
      <c r="C316" s="90"/>
      <c r="D316" s="90"/>
      <c r="E316" s="91"/>
      <c r="F316" s="91"/>
      <c r="G316" s="91"/>
      <c r="H316" s="91"/>
      <c r="I316" s="91"/>
      <c r="J316" s="90"/>
    </row>
    <row r="317" spans="1:10" x14ac:dyDescent="0.25">
      <c r="A317" s="92"/>
      <c r="B317" s="93"/>
      <c r="C317" s="90"/>
      <c r="D317" s="90"/>
      <c r="E317" s="91"/>
      <c r="F317" s="91"/>
      <c r="G317" s="91"/>
      <c r="H317" s="91"/>
      <c r="I317" s="91"/>
      <c r="J317" s="90"/>
    </row>
    <row r="318" spans="1:10" x14ac:dyDescent="0.25">
      <c r="A318" s="92"/>
      <c r="B318" s="93"/>
      <c r="C318" s="90"/>
      <c r="D318" s="90"/>
      <c r="E318" s="91"/>
      <c r="F318" s="91"/>
      <c r="G318" s="91"/>
      <c r="H318" s="91"/>
      <c r="I318" s="91"/>
      <c r="J318" s="90"/>
    </row>
    <row r="319" spans="1:10" x14ac:dyDescent="0.25">
      <c r="A319" s="92"/>
      <c r="B319" s="93"/>
      <c r="C319" s="90"/>
      <c r="D319" s="90"/>
      <c r="E319" s="91"/>
      <c r="F319" s="91"/>
      <c r="G319" s="91"/>
      <c r="H319" s="91"/>
      <c r="I319" s="91"/>
      <c r="J319" s="90"/>
    </row>
    <row r="320" spans="1:10" x14ac:dyDescent="0.25">
      <c r="A320" s="92"/>
      <c r="B320" s="93"/>
      <c r="C320" s="90"/>
      <c r="D320" s="90"/>
      <c r="E320" s="91"/>
      <c r="F320" s="91"/>
      <c r="G320" s="91"/>
      <c r="H320" s="91"/>
      <c r="I320" s="91"/>
      <c r="J320" s="90"/>
    </row>
    <row r="321" spans="1:10" x14ac:dyDescent="0.25">
      <c r="A321" s="92"/>
      <c r="B321" s="93"/>
      <c r="C321" s="90"/>
      <c r="D321" s="90"/>
      <c r="E321" s="91"/>
      <c r="F321" s="91"/>
      <c r="G321" s="91"/>
      <c r="H321" s="91"/>
      <c r="I321" s="91"/>
      <c r="J321" s="90"/>
    </row>
    <row r="322" spans="1:10" x14ac:dyDescent="0.25">
      <c r="A322" s="92"/>
      <c r="B322" s="93"/>
      <c r="C322" s="90"/>
      <c r="D322" s="90"/>
      <c r="E322" s="91"/>
      <c r="F322" s="91"/>
      <c r="G322" s="91"/>
      <c r="H322" s="91"/>
      <c r="I322" s="91"/>
      <c r="J322" s="90"/>
    </row>
    <row r="323" spans="1:10" x14ac:dyDescent="0.25">
      <c r="A323" s="92"/>
      <c r="B323" s="93"/>
      <c r="C323" s="90"/>
      <c r="D323" s="90"/>
      <c r="E323" s="91"/>
      <c r="F323" s="91"/>
      <c r="G323" s="91"/>
      <c r="H323" s="91"/>
      <c r="I323" s="91"/>
      <c r="J323" s="90"/>
    </row>
    <row r="324" spans="1:10" x14ac:dyDescent="0.25">
      <c r="A324" s="92"/>
      <c r="B324" s="93"/>
      <c r="C324" s="90"/>
      <c r="D324" s="90"/>
      <c r="E324" s="91"/>
      <c r="F324" s="91"/>
      <c r="G324" s="91"/>
      <c r="H324" s="91"/>
      <c r="I324" s="91"/>
      <c r="J324" s="90"/>
    </row>
    <row r="325" spans="1:10" x14ac:dyDescent="0.25">
      <c r="A325" s="92"/>
      <c r="B325" s="93"/>
      <c r="C325" s="90"/>
      <c r="D325" s="90"/>
      <c r="E325" s="91"/>
      <c r="F325" s="91"/>
      <c r="G325" s="91"/>
      <c r="H325" s="91"/>
      <c r="I325" s="91"/>
      <c r="J325" s="90"/>
    </row>
    <row r="326" spans="1:10" x14ac:dyDescent="0.25">
      <c r="A326" s="92"/>
      <c r="B326" s="93"/>
      <c r="C326" s="90"/>
      <c r="D326" s="90"/>
      <c r="E326" s="91"/>
      <c r="F326" s="91"/>
      <c r="G326" s="91"/>
      <c r="H326" s="91"/>
      <c r="I326" s="91"/>
      <c r="J326" s="90"/>
    </row>
    <row r="327" spans="1:10" x14ac:dyDescent="0.25">
      <c r="A327" s="92"/>
      <c r="B327" s="93"/>
      <c r="C327" s="90"/>
      <c r="D327" s="90"/>
      <c r="E327" s="91"/>
      <c r="F327" s="91"/>
      <c r="G327" s="91"/>
      <c r="H327" s="91"/>
      <c r="I327" s="91"/>
      <c r="J327" s="90"/>
    </row>
    <row r="328" spans="1:10" x14ac:dyDescent="0.25">
      <c r="A328" s="92"/>
      <c r="B328" s="93"/>
      <c r="C328" s="90"/>
      <c r="D328" s="90"/>
      <c r="E328" s="91"/>
      <c r="F328" s="91"/>
      <c r="G328" s="91"/>
      <c r="H328" s="91"/>
      <c r="I328" s="91"/>
      <c r="J328" s="90"/>
    </row>
    <row r="329" spans="1:10" x14ac:dyDescent="0.25">
      <c r="A329" s="92"/>
      <c r="B329" s="93"/>
      <c r="C329" s="90"/>
      <c r="D329" s="90"/>
      <c r="E329" s="91"/>
      <c r="F329" s="91"/>
      <c r="G329" s="91"/>
      <c r="H329" s="91"/>
      <c r="I329" s="91"/>
      <c r="J329" s="90"/>
    </row>
    <row r="330" spans="1:10" x14ac:dyDescent="0.25">
      <c r="A330" s="92"/>
      <c r="B330" s="93"/>
      <c r="C330" s="90"/>
      <c r="D330" s="90"/>
      <c r="E330" s="91"/>
      <c r="F330" s="91"/>
      <c r="G330" s="91"/>
      <c r="H330" s="91"/>
      <c r="I330" s="91"/>
      <c r="J330" s="90"/>
    </row>
    <row r="331" spans="1:10" x14ac:dyDescent="0.25">
      <c r="A331" s="92"/>
      <c r="B331" s="93"/>
      <c r="C331" s="90"/>
      <c r="D331" s="90"/>
      <c r="E331" s="91"/>
      <c r="F331" s="91"/>
      <c r="G331" s="91"/>
      <c r="H331" s="91"/>
      <c r="I331" s="91"/>
      <c r="J331" s="90"/>
    </row>
    <row r="332" spans="1:10" x14ac:dyDescent="0.25">
      <c r="A332" s="92"/>
      <c r="B332" s="93"/>
      <c r="C332" s="90"/>
      <c r="D332" s="90"/>
      <c r="E332" s="91"/>
      <c r="F332" s="91"/>
      <c r="G332" s="91"/>
      <c r="H332" s="91"/>
      <c r="I332" s="91"/>
      <c r="J332" s="90"/>
    </row>
    <row r="333" spans="1:10" x14ac:dyDescent="0.25">
      <c r="A333" s="92"/>
      <c r="B333" s="93"/>
      <c r="C333" s="90"/>
      <c r="D333" s="90"/>
      <c r="E333" s="91"/>
      <c r="F333" s="91"/>
      <c r="G333" s="91"/>
      <c r="H333" s="91"/>
      <c r="I333" s="91"/>
      <c r="J333" s="90"/>
    </row>
    <row r="334" spans="1:10" x14ac:dyDescent="0.25">
      <c r="A334" s="92"/>
      <c r="B334" s="93"/>
      <c r="C334" s="90"/>
      <c r="D334" s="90"/>
      <c r="E334" s="91"/>
      <c r="F334" s="91"/>
      <c r="G334" s="91"/>
      <c r="H334" s="91"/>
      <c r="I334" s="91"/>
      <c r="J334" s="90"/>
    </row>
    <row r="335" spans="1:10" x14ac:dyDescent="0.25">
      <c r="A335" s="92"/>
      <c r="B335" s="93"/>
      <c r="C335" s="90"/>
      <c r="D335" s="90"/>
      <c r="E335" s="91"/>
      <c r="F335" s="91"/>
      <c r="G335" s="91"/>
      <c r="H335" s="91"/>
      <c r="I335" s="91"/>
      <c r="J335" s="90"/>
    </row>
    <row r="336" spans="1:10" x14ac:dyDescent="0.25">
      <c r="A336" s="92"/>
      <c r="B336" s="93"/>
      <c r="C336" s="90"/>
      <c r="D336" s="90"/>
      <c r="E336" s="91"/>
      <c r="F336" s="91"/>
      <c r="G336" s="91"/>
      <c r="H336" s="91"/>
      <c r="I336" s="91"/>
      <c r="J336" s="90"/>
    </row>
    <row r="337" spans="1:10" x14ac:dyDescent="0.25">
      <c r="A337" s="92"/>
      <c r="B337" s="93"/>
      <c r="C337" s="90"/>
      <c r="D337" s="90"/>
      <c r="E337" s="91"/>
      <c r="F337" s="91"/>
      <c r="G337" s="91"/>
      <c r="H337" s="91"/>
      <c r="I337" s="91"/>
      <c r="J337" s="90"/>
    </row>
    <row r="338" spans="1:10" x14ac:dyDescent="0.25">
      <c r="A338" s="92"/>
      <c r="B338" s="93"/>
      <c r="C338" s="90"/>
      <c r="D338" s="90"/>
      <c r="E338" s="91"/>
      <c r="F338" s="91"/>
      <c r="G338" s="91"/>
      <c r="H338" s="91"/>
      <c r="I338" s="91"/>
      <c r="J338" s="90"/>
    </row>
    <row r="339" spans="1:10" x14ac:dyDescent="0.25">
      <c r="A339" s="92"/>
      <c r="B339" s="93"/>
      <c r="C339" s="90"/>
      <c r="D339" s="90"/>
      <c r="E339" s="91"/>
      <c r="F339" s="91"/>
      <c r="G339" s="91"/>
      <c r="H339" s="91"/>
      <c r="I339" s="91"/>
      <c r="J339" s="90"/>
    </row>
    <row r="340" spans="1:10" x14ac:dyDescent="0.25">
      <c r="A340" s="92"/>
      <c r="B340" s="93"/>
      <c r="C340" s="90"/>
      <c r="D340" s="90"/>
      <c r="E340" s="91"/>
      <c r="F340" s="91"/>
      <c r="G340" s="91"/>
      <c r="H340" s="91"/>
      <c r="I340" s="91"/>
      <c r="J340" s="90"/>
    </row>
    <row r="341" spans="1:10" x14ac:dyDescent="0.25">
      <c r="A341" s="92"/>
      <c r="B341" s="93"/>
      <c r="C341" s="90"/>
      <c r="D341" s="90"/>
      <c r="E341" s="91"/>
      <c r="F341" s="91"/>
      <c r="G341" s="91"/>
      <c r="H341" s="91"/>
      <c r="I341" s="91"/>
      <c r="J341" s="90"/>
    </row>
    <row r="342" spans="1:10" x14ac:dyDescent="0.25">
      <c r="A342" s="92"/>
      <c r="B342" s="93"/>
      <c r="C342" s="90"/>
      <c r="D342" s="90"/>
      <c r="E342" s="91"/>
      <c r="F342" s="91"/>
      <c r="G342" s="91"/>
      <c r="H342" s="91"/>
      <c r="I342" s="91"/>
      <c r="J342" s="90"/>
    </row>
    <row r="343" spans="1:10" x14ac:dyDescent="0.25">
      <c r="A343" s="92"/>
      <c r="B343" s="93"/>
      <c r="C343" s="90"/>
      <c r="D343" s="90"/>
      <c r="E343" s="91"/>
      <c r="F343" s="91"/>
      <c r="G343" s="91"/>
      <c r="H343" s="91"/>
      <c r="I343" s="91"/>
      <c r="J343" s="90"/>
    </row>
    <row r="344" spans="1:10" x14ac:dyDescent="0.25">
      <c r="A344" s="92"/>
      <c r="B344" s="93"/>
      <c r="C344" s="90"/>
      <c r="D344" s="90"/>
      <c r="E344" s="91"/>
      <c r="F344" s="91"/>
      <c r="G344" s="91"/>
      <c r="H344" s="91"/>
      <c r="I344" s="91"/>
      <c r="J344" s="90"/>
    </row>
    <row r="345" spans="1:10" x14ac:dyDescent="0.25">
      <c r="A345" s="92"/>
      <c r="B345" s="93"/>
      <c r="C345" s="90"/>
      <c r="D345" s="90"/>
      <c r="E345" s="91"/>
      <c r="F345" s="91"/>
      <c r="G345" s="91"/>
      <c r="H345" s="91"/>
      <c r="I345" s="91"/>
      <c r="J345" s="90"/>
    </row>
    <row r="346" spans="1:10" x14ac:dyDescent="0.25">
      <c r="A346" s="92"/>
      <c r="B346" s="93"/>
      <c r="C346" s="90"/>
      <c r="D346" s="90"/>
      <c r="E346" s="91"/>
      <c r="F346" s="91"/>
      <c r="G346" s="91"/>
      <c r="H346" s="91"/>
      <c r="I346" s="91"/>
      <c r="J346" s="90"/>
    </row>
    <row r="347" spans="1:10" x14ac:dyDescent="0.25">
      <c r="A347" s="92"/>
      <c r="B347" s="93"/>
      <c r="C347" s="90"/>
      <c r="D347" s="90"/>
      <c r="E347" s="91"/>
      <c r="F347" s="91"/>
      <c r="G347" s="91"/>
      <c r="H347" s="91"/>
      <c r="I347" s="91"/>
      <c r="J347" s="90"/>
    </row>
    <row r="348" spans="1:10" x14ac:dyDescent="0.25">
      <c r="A348" s="92"/>
      <c r="B348" s="93"/>
      <c r="C348" s="90"/>
      <c r="D348" s="90"/>
      <c r="E348" s="91"/>
      <c r="F348" s="91"/>
      <c r="G348" s="91"/>
      <c r="H348" s="91"/>
      <c r="I348" s="91"/>
      <c r="J348" s="90"/>
    </row>
    <row r="349" spans="1:10" x14ac:dyDescent="0.25">
      <c r="A349" s="92"/>
      <c r="B349" s="93"/>
      <c r="C349" s="90"/>
      <c r="D349" s="90"/>
      <c r="E349" s="91"/>
      <c r="F349" s="91"/>
      <c r="G349" s="91"/>
      <c r="H349" s="91"/>
      <c r="I349" s="91"/>
      <c r="J349" s="90"/>
    </row>
    <row r="350" spans="1:10" x14ac:dyDescent="0.25">
      <c r="A350" s="92"/>
      <c r="B350" s="93"/>
      <c r="C350" s="90"/>
      <c r="D350" s="90"/>
      <c r="E350" s="91"/>
      <c r="F350" s="91"/>
      <c r="G350" s="91"/>
      <c r="H350" s="91"/>
      <c r="I350" s="91"/>
      <c r="J350" s="90"/>
    </row>
    <row r="351" spans="1:10" x14ac:dyDescent="0.25">
      <c r="A351" s="92"/>
      <c r="B351" s="93"/>
      <c r="C351" s="90"/>
      <c r="D351" s="90"/>
      <c r="E351" s="91"/>
      <c r="F351" s="91"/>
      <c r="G351" s="91"/>
      <c r="H351" s="91"/>
      <c r="I351" s="91"/>
      <c r="J351" s="90"/>
    </row>
    <row r="352" spans="1:10" x14ac:dyDescent="0.25">
      <c r="A352" s="92"/>
      <c r="B352" s="93"/>
      <c r="C352" s="90"/>
      <c r="D352" s="90"/>
      <c r="E352" s="91"/>
      <c r="F352" s="91"/>
      <c r="G352" s="91"/>
      <c r="H352" s="91"/>
      <c r="I352" s="91"/>
      <c r="J352" s="90"/>
    </row>
    <row r="353" spans="1:10" x14ac:dyDescent="0.25">
      <c r="A353" s="92"/>
      <c r="B353" s="93"/>
      <c r="C353" s="90"/>
      <c r="D353" s="90"/>
      <c r="E353" s="91"/>
      <c r="F353" s="91"/>
      <c r="G353" s="91"/>
      <c r="H353" s="91"/>
      <c r="I353" s="91"/>
      <c r="J353" s="90"/>
    </row>
    <row r="354" spans="1:10" x14ac:dyDescent="0.25">
      <c r="A354" s="92"/>
      <c r="B354" s="93"/>
      <c r="C354" s="90"/>
      <c r="D354" s="90"/>
      <c r="E354" s="91"/>
      <c r="F354" s="91"/>
      <c r="G354" s="91"/>
      <c r="H354" s="91"/>
      <c r="I354" s="91"/>
      <c r="J354" s="90"/>
    </row>
    <row r="355" spans="1:10" x14ac:dyDescent="0.25">
      <c r="A355" s="92"/>
      <c r="B355" s="93"/>
      <c r="C355" s="90"/>
      <c r="D355" s="90"/>
      <c r="E355" s="91"/>
      <c r="F355" s="91"/>
      <c r="G355" s="91"/>
      <c r="H355" s="91"/>
      <c r="I355" s="91"/>
      <c r="J355" s="90"/>
    </row>
    <row r="356" spans="1:10" x14ac:dyDescent="0.25">
      <c r="A356" s="92"/>
      <c r="B356" s="93"/>
      <c r="C356" s="90"/>
      <c r="D356" s="90"/>
      <c r="E356" s="91"/>
      <c r="F356" s="91"/>
      <c r="G356" s="91"/>
      <c r="H356" s="91"/>
      <c r="I356" s="91"/>
      <c r="J356" s="90"/>
    </row>
    <row r="357" spans="1:10" x14ac:dyDescent="0.25">
      <c r="A357" s="92"/>
      <c r="B357" s="93"/>
      <c r="C357" s="90"/>
      <c r="D357" s="90"/>
      <c r="E357" s="91"/>
      <c r="F357" s="91"/>
      <c r="G357" s="91"/>
      <c r="H357" s="91"/>
      <c r="I357" s="91"/>
      <c r="J357" s="90"/>
    </row>
    <row r="358" spans="1:10" x14ac:dyDescent="0.25">
      <c r="A358" s="92"/>
      <c r="B358" s="93"/>
      <c r="C358" s="90"/>
      <c r="D358" s="90"/>
      <c r="E358" s="91"/>
      <c r="F358" s="91"/>
      <c r="G358" s="91"/>
      <c r="H358" s="91"/>
      <c r="I358" s="91"/>
      <c r="J358" s="90"/>
    </row>
    <row r="359" spans="1:10" x14ac:dyDescent="0.25">
      <c r="A359" s="92"/>
      <c r="B359" s="93"/>
      <c r="C359" s="90"/>
      <c r="D359" s="90"/>
      <c r="E359" s="91"/>
      <c r="F359" s="91"/>
      <c r="G359" s="91"/>
      <c r="H359" s="91"/>
      <c r="I359" s="91"/>
      <c r="J359" s="90"/>
    </row>
    <row r="360" spans="1:10" x14ac:dyDescent="0.25">
      <c r="A360" s="92"/>
      <c r="B360" s="93"/>
      <c r="C360" s="90"/>
      <c r="D360" s="90"/>
      <c r="E360" s="91"/>
      <c r="F360" s="91"/>
      <c r="G360" s="91"/>
      <c r="H360" s="91"/>
      <c r="I360" s="91"/>
      <c r="J360" s="90"/>
    </row>
    <row r="361" spans="1:10" x14ac:dyDescent="0.25">
      <c r="A361" s="92"/>
      <c r="B361" s="93"/>
      <c r="C361" s="90"/>
      <c r="D361" s="90"/>
      <c r="E361" s="91"/>
      <c r="F361" s="91"/>
      <c r="G361" s="91"/>
      <c r="H361" s="91"/>
      <c r="I361" s="91"/>
      <c r="J361" s="90"/>
    </row>
    <row r="362" spans="1:10" x14ac:dyDescent="0.25">
      <c r="A362" s="92"/>
      <c r="B362" s="93"/>
      <c r="C362" s="90"/>
      <c r="D362" s="90"/>
      <c r="E362" s="91"/>
      <c r="F362" s="91"/>
      <c r="G362" s="91"/>
      <c r="H362" s="91"/>
      <c r="I362" s="91"/>
      <c r="J362" s="90"/>
    </row>
    <row r="363" spans="1:10" x14ac:dyDescent="0.25">
      <c r="A363" s="92"/>
      <c r="B363" s="93"/>
      <c r="C363" s="90"/>
      <c r="D363" s="90"/>
      <c r="E363" s="91"/>
      <c r="F363" s="91"/>
      <c r="G363" s="91"/>
      <c r="H363" s="91"/>
      <c r="I363" s="91"/>
      <c r="J363" s="90"/>
    </row>
    <row r="364" spans="1:10" x14ac:dyDescent="0.25">
      <c r="A364" s="92"/>
      <c r="B364" s="93"/>
      <c r="C364" s="90"/>
      <c r="D364" s="90"/>
      <c r="E364" s="91"/>
      <c r="F364" s="91"/>
      <c r="G364" s="91"/>
      <c r="H364" s="91"/>
      <c r="I364" s="91"/>
      <c r="J364" s="90"/>
    </row>
    <row r="365" spans="1:10" x14ac:dyDescent="0.25">
      <c r="A365" s="92"/>
      <c r="B365" s="93"/>
      <c r="C365" s="90"/>
      <c r="D365" s="90"/>
      <c r="E365" s="91"/>
      <c r="F365" s="91"/>
      <c r="G365" s="91"/>
      <c r="H365" s="91"/>
      <c r="I365" s="91"/>
      <c r="J365" s="90"/>
    </row>
    <row r="366" spans="1:10" x14ac:dyDescent="0.25">
      <c r="A366" s="92"/>
      <c r="B366" s="93"/>
      <c r="C366" s="90"/>
      <c r="D366" s="90"/>
      <c r="E366" s="91"/>
      <c r="F366" s="91"/>
      <c r="G366" s="91"/>
      <c r="H366" s="91"/>
      <c r="I366" s="91"/>
      <c r="J366" s="90"/>
    </row>
    <row r="367" spans="1:10" x14ac:dyDescent="0.25">
      <c r="A367" s="92"/>
      <c r="B367" s="93"/>
      <c r="C367" s="90"/>
      <c r="D367" s="90"/>
      <c r="E367" s="91"/>
      <c r="F367" s="91"/>
      <c r="G367" s="91"/>
      <c r="H367" s="91"/>
      <c r="I367" s="91"/>
      <c r="J367" s="90"/>
    </row>
    <row r="368" spans="1:10" x14ac:dyDescent="0.25">
      <c r="A368" s="92"/>
      <c r="B368" s="93"/>
      <c r="C368" s="90"/>
      <c r="D368" s="90"/>
      <c r="E368" s="91"/>
      <c r="F368" s="91"/>
      <c r="G368" s="91"/>
      <c r="H368" s="91"/>
      <c r="I368" s="91"/>
      <c r="J368" s="90"/>
    </row>
    <row r="369" spans="1:10" x14ac:dyDescent="0.25">
      <c r="A369" s="92"/>
      <c r="B369" s="93"/>
      <c r="C369" s="90"/>
      <c r="D369" s="90"/>
      <c r="E369" s="91"/>
      <c r="F369" s="91"/>
      <c r="G369" s="91"/>
      <c r="H369" s="91"/>
      <c r="I369" s="91"/>
      <c r="J369" s="90"/>
    </row>
    <row r="370" spans="1:10" x14ac:dyDescent="0.25">
      <c r="A370" s="92"/>
      <c r="B370" s="93"/>
      <c r="C370" s="90"/>
      <c r="D370" s="90"/>
      <c r="E370" s="91"/>
      <c r="F370" s="91"/>
      <c r="G370" s="91"/>
      <c r="H370" s="91"/>
      <c r="I370" s="91"/>
      <c r="J370" s="90"/>
    </row>
    <row r="371" spans="1:10" x14ac:dyDescent="0.25">
      <c r="A371" s="92"/>
      <c r="B371" s="93"/>
      <c r="C371" s="90"/>
      <c r="D371" s="90"/>
      <c r="E371" s="91"/>
      <c r="F371" s="91"/>
      <c r="G371" s="91"/>
      <c r="H371" s="91"/>
      <c r="I371" s="91"/>
      <c r="J371" s="90"/>
    </row>
    <row r="372" spans="1:10" x14ac:dyDescent="0.25">
      <c r="A372" s="92"/>
      <c r="B372" s="93"/>
      <c r="C372" s="90"/>
      <c r="D372" s="90"/>
      <c r="E372" s="91"/>
      <c r="F372" s="91"/>
      <c r="G372" s="91"/>
      <c r="H372" s="91"/>
      <c r="I372" s="91"/>
      <c r="J372" s="90"/>
    </row>
    <row r="373" spans="1:10" x14ac:dyDescent="0.25">
      <c r="A373" s="92"/>
      <c r="B373" s="93"/>
      <c r="C373" s="90"/>
      <c r="D373" s="90"/>
      <c r="E373" s="91"/>
      <c r="F373" s="91"/>
      <c r="G373" s="91"/>
      <c r="H373" s="91"/>
      <c r="I373" s="91"/>
      <c r="J373" s="90"/>
    </row>
    <row r="374" spans="1:10" x14ac:dyDescent="0.25">
      <c r="A374" s="92"/>
      <c r="B374" s="93"/>
      <c r="C374" s="90"/>
      <c r="D374" s="90"/>
      <c r="E374" s="91"/>
      <c r="F374" s="91"/>
      <c r="G374" s="91"/>
      <c r="H374" s="91"/>
      <c r="I374" s="91"/>
      <c r="J374" s="90"/>
    </row>
    <row r="375" spans="1:10" x14ac:dyDescent="0.25">
      <c r="A375" s="92"/>
      <c r="B375" s="93"/>
      <c r="C375" s="90"/>
      <c r="D375" s="90"/>
      <c r="E375" s="91"/>
      <c r="F375" s="91"/>
      <c r="G375" s="91"/>
      <c r="H375" s="91"/>
      <c r="I375" s="91"/>
      <c r="J375" s="90"/>
    </row>
    <row r="376" spans="1:10" x14ac:dyDescent="0.25">
      <c r="A376" s="92"/>
      <c r="B376" s="93"/>
      <c r="C376" s="90"/>
      <c r="D376" s="90"/>
      <c r="E376" s="91"/>
      <c r="F376" s="91"/>
      <c r="G376" s="91"/>
      <c r="H376" s="91"/>
      <c r="I376" s="91"/>
      <c r="J376" s="90"/>
    </row>
    <row r="377" spans="1:10" x14ac:dyDescent="0.25">
      <c r="A377" s="92"/>
      <c r="B377" s="93"/>
      <c r="C377" s="90"/>
      <c r="D377" s="90"/>
      <c r="E377" s="91"/>
      <c r="F377" s="91"/>
      <c r="G377" s="91"/>
      <c r="H377" s="91"/>
      <c r="I377" s="91"/>
      <c r="J377" s="90"/>
    </row>
    <row r="378" spans="1:10" x14ac:dyDescent="0.25">
      <c r="A378" s="92"/>
      <c r="B378" s="93"/>
      <c r="C378" s="90"/>
      <c r="D378" s="90"/>
      <c r="E378" s="91"/>
      <c r="F378" s="91"/>
      <c r="G378" s="91"/>
      <c r="H378" s="91"/>
      <c r="I378" s="91"/>
      <c r="J378" s="90"/>
    </row>
    <row r="379" spans="1:10" x14ac:dyDescent="0.25">
      <c r="A379" s="92"/>
      <c r="B379" s="93"/>
      <c r="C379" s="90"/>
      <c r="D379" s="90"/>
      <c r="E379" s="91"/>
      <c r="F379" s="91"/>
      <c r="G379" s="91"/>
      <c r="H379" s="91"/>
      <c r="I379" s="91"/>
      <c r="J379" s="90"/>
    </row>
    <row r="380" spans="1:10" x14ac:dyDescent="0.25">
      <c r="A380" s="92"/>
      <c r="B380" s="93"/>
      <c r="C380" s="90"/>
      <c r="D380" s="90"/>
      <c r="E380" s="91"/>
      <c r="F380" s="91"/>
      <c r="G380" s="91"/>
      <c r="H380" s="91"/>
      <c r="I380" s="91"/>
      <c r="J380" s="90"/>
    </row>
    <row r="381" spans="1:10" x14ac:dyDescent="0.25">
      <c r="A381" s="92"/>
      <c r="B381" s="93"/>
      <c r="C381" s="90"/>
      <c r="D381" s="90"/>
      <c r="E381" s="91"/>
      <c r="F381" s="91"/>
      <c r="G381" s="91"/>
      <c r="H381" s="91"/>
      <c r="I381" s="91"/>
      <c r="J381" s="90"/>
    </row>
    <row r="382" spans="1:10" x14ac:dyDescent="0.25">
      <c r="A382" s="92"/>
      <c r="B382" s="93"/>
      <c r="C382" s="90"/>
      <c r="D382" s="90"/>
      <c r="E382" s="91"/>
      <c r="F382" s="91"/>
      <c r="G382" s="91"/>
      <c r="H382" s="91"/>
      <c r="I382" s="91"/>
      <c r="J382" s="90"/>
    </row>
    <row r="383" spans="1:10" x14ac:dyDescent="0.25">
      <c r="A383" s="92"/>
      <c r="B383" s="93"/>
      <c r="C383" s="90"/>
      <c r="D383" s="90"/>
      <c r="E383" s="91"/>
      <c r="F383" s="91"/>
      <c r="G383" s="91"/>
      <c r="H383" s="91"/>
      <c r="I383" s="91"/>
      <c r="J383" s="90"/>
    </row>
    <row r="384" spans="1:10" x14ac:dyDescent="0.25">
      <c r="A384" s="92"/>
      <c r="B384" s="93"/>
      <c r="C384" s="90"/>
      <c r="D384" s="90"/>
      <c r="E384" s="91"/>
      <c r="F384" s="91"/>
      <c r="G384" s="91"/>
      <c r="H384" s="91"/>
      <c r="I384" s="91"/>
      <c r="J384" s="90"/>
    </row>
    <row r="385" spans="1:10" x14ac:dyDescent="0.25">
      <c r="A385" s="92"/>
      <c r="B385" s="93"/>
      <c r="C385" s="90"/>
      <c r="D385" s="90"/>
      <c r="E385" s="91"/>
      <c r="F385" s="91"/>
      <c r="G385" s="91"/>
      <c r="H385" s="91"/>
      <c r="I385" s="91"/>
      <c r="J385" s="90"/>
    </row>
    <row r="386" spans="1:10" x14ac:dyDescent="0.25">
      <c r="A386" s="92"/>
      <c r="B386" s="93"/>
      <c r="C386" s="90"/>
      <c r="D386" s="90"/>
      <c r="E386" s="91"/>
      <c r="F386" s="91"/>
      <c r="G386" s="91"/>
      <c r="H386" s="91"/>
      <c r="I386" s="91"/>
      <c r="J386" s="90"/>
    </row>
    <row r="387" spans="1:10" x14ac:dyDescent="0.25">
      <c r="A387" s="92"/>
      <c r="B387" s="93"/>
      <c r="C387" s="90"/>
      <c r="D387" s="90"/>
      <c r="E387" s="91"/>
      <c r="F387" s="91"/>
      <c r="G387" s="91"/>
      <c r="H387" s="91"/>
      <c r="I387" s="91"/>
      <c r="J387" s="90"/>
    </row>
    <row r="388" spans="1:10" x14ac:dyDescent="0.25">
      <c r="A388" s="92"/>
      <c r="B388" s="93"/>
      <c r="C388" s="90"/>
      <c r="D388" s="90"/>
      <c r="E388" s="91"/>
      <c r="F388" s="91"/>
      <c r="G388" s="91"/>
      <c r="H388" s="91"/>
      <c r="I388" s="91"/>
      <c r="J388" s="90"/>
    </row>
    <row r="389" spans="1:10" x14ac:dyDescent="0.25">
      <c r="A389" s="92"/>
      <c r="B389" s="93"/>
      <c r="C389" s="90"/>
      <c r="D389" s="90"/>
      <c r="E389" s="91"/>
      <c r="F389" s="91"/>
      <c r="G389" s="91"/>
      <c r="H389" s="91"/>
      <c r="I389" s="91"/>
      <c r="J389" s="90"/>
    </row>
    <row r="390" spans="1:10" x14ac:dyDescent="0.25">
      <c r="A390" s="92"/>
      <c r="B390" s="93"/>
      <c r="C390" s="90"/>
      <c r="D390" s="90"/>
      <c r="E390" s="91"/>
      <c r="F390" s="91"/>
      <c r="G390" s="91"/>
      <c r="H390" s="91"/>
      <c r="I390" s="91"/>
      <c r="J390" s="90"/>
    </row>
    <row r="391" spans="1:10" x14ac:dyDescent="0.25">
      <c r="A391" s="92"/>
      <c r="B391" s="93"/>
      <c r="C391" s="90"/>
      <c r="D391" s="90"/>
      <c r="E391" s="91"/>
      <c r="F391" s="91"/>
      <c r="G391" s="91"/>
      <c r="H391" s="91"/>
      <c r="I391" s="91"/>
      <c r="J391" s="90"/>
    </row>
    <row r="392" spans="1:10" x14ac:dyDescent="0.25">
      <c r="A392" s="92"/>
      <c r="B392" s="93"/>
      <c r="C392" s="90"/>
      <c r="D392" s="90"/>
      <c r="E392" s="91"/>
      <c r="F392" s="91"/>
      <c r="G392" s="91"/>
      <c r="H392" s="91"/>
      <c r="I392" s="91"/>
      <c r="J392" s="90"/>
    </row>
    <row r="393" spans="1:10" x14ac:dyDescent="0.25">
      <c r="A393" s="92"/>
      <c r="B393" s="93"/>
      <c r="C393" s="90"/>
      <c r="D393" s="90"/>
      <c r="E393" s="91"/>
      <c r="F393" s="91"/>
      <c r="G393" s="91"/>
      <c r="H393" s="91"/>
      <c r="I393" s="91"/>
      <c r="J393" s="90"/>
    </row>
    <row r="394" spans="1:10" x14ac:dyDescent="0.25">
      <c r="A394" s="92"/>
      <c r="B394" s="93"/>
      <c r="C394" s="90"/>
      <c r="D394" s="90"/>
      <c r="E394" s="91"/>
      <c r="F394" s="91"/>
      <c r="G394" s="91"/>
      <c r="H394" s="91"/>
      <c r="I394" s="91"/>
      <c r="J394" s="90"/>
    </row>
    <row r="395" spans="1:10" x14ac:dyDescent="0.25">
      <c r="A395" s="92"/>
      <c r="B395" s="93"/>
      <c r="C395" s="90"/>
      <c r="D395" s="90"/>
      <c r="E395" s="91"/>
      <c r="F395" s="91"/>
      <c r="G395" s="91"/>
      <c r="H395" s="91"/>
      <c r="I395" s="91"/>
      <c r="J395" s="90"/>
    </row>
    <row r="396" spans="1:10" x14ac:dyDescent="0.25">
      <c r="A396" s="92"/>
      <c r="B396" s="93"/>
      <c r="C396" s="90"/>
      <c r="D396" s="90"/>
      <c r="E396" s="91"/>
      <c r="F396" s="91"/>
      <c r="G396" s="91"/>
      <c r="H396" s="91"/>
      <c r="I396" s="91"/>
      <c r="J396" s="90"/>
    </row>
    <row r="397" spans="1:10" x14ac:dyDescent="0.25">
      <c r="A397" s="92"/>
      <c r="B397" s="93"/>
      <c r="C397" s="90"/>
      <c r="D397" s="90"/>
      <c r="E397" s="91"/>
      <c r="F397" s="91"/>
      <c r="G397" s="91"/>
      <c r="H397" s="91"/>
      <c r="I397" s="91"/>
      <c r="J397" s="90"/>
    </row>
    <row r="398" spans="1:10" x14ac:dyDescent="0.25">
      <c r="A398" s="92"/>
      <c r="B398" s="93"/>
      <c r="C398" s="90"/>
      <c r="D398" s="90"/>
      <c r="E398" s="91"/>
      <c r="F398" s="91"/>
      <c r="G398" s="91"/>
      <c r="H398" s="91"/>
      <c r="I398" s="91"/>
      <c r="J398" s="90"/>
    </row>
    <row r="399" spans="1:10" x14ac:dyDescent="0.25">
      <c r="A399" s="92"/>
      <c r="B399" s="93"/>
      <c r="C399" s="90"/>
      <c r="D399" s="90"/>
      <c r="E399" s="91"/>
      <c r="F399" s="91"/>
      <c r="G399" s="91"/>
      <c r="H399" s="91"/>
      <c r="I399" s="91"/>
      <c r="J399" s="90"/>
    </row>
    <row r="400" spans="1:10" x14ac:dyDescent="0.25">
      <c r="A400" s="92"/>
      <c r="B400" s="93"/>
      <c r="C400" s="90"/>
      <c r="D400" s="90"/>
      <c r="E400" s="91"/>
      <c r="F400" s="91"/>
      <c r="G400" s="91"/>
      <c r="H400" s="91"/>
      <c r="I400" s="91"/>
      <c r="J400" s="90"/>
    </row>
    <row r="401" spans="1:10" x14ac:dyDescent="0.25">
      <c r="A401" s="92"/>
      <c r="B401" s="93"/>
      <c r="C401" s="90"/>
      <c r="D401" s="90"/>
      <c r="E401" s="91"/>
      <c r="F401" s="91"/>
      <c r="G401" s="91"/>
      <c r="H401" s="91"/>
      <c r="I401" s="91"/>
      <c r="J401" s="90"/>
    </row>
    <row r="402" spans="1:10" x14ac:dyDescent="0.25">
      <c r="A402" s="92"/>
      <c r="B402" s="93"/>
      <c r="C402" s="90"/>
      <c r="D402" s="90"/>
      <c r="E402" s="91"/>
      <c r="F402" s="91"/>
      <c r="G402" s="91"/>
      <c r="H402" s="91"/>
      <c r="I402" s="91"/>
      <c r="J402" s="90"/>
    </row>
    <row r="403" spans="1:10" x14ac:dyDescent="0.25">
      <c r="A403" s="92"/>
      <c r="B403" s="93"/>
      <c r="C403" s="90"/>
      <c r="D403" s="90"/>
      <c r="E403" s="91"/>
      <c r="F403" s="91"/>
      <c r="G403" s="91"/>
      <c r="H403" s="91"/>
      <c r="I403" s="91"/>
      <c r="J403" s="90"/>
    </row>
    <row r="404" spans="1:10" x14ac:dyDescent="0.25">
      <c r="A404" s="92"/>
      <c r="B404" s="93"/>
      <c r="C404" s="90"/>
      <c r="D404" s="90"/>
      <c r="E404" s="91"/>
      <c r="F404" s="91"/>
      <c r="G404" s="91"/>
      <c r="H404" s="91"/>
      <c r="I404" s="91"/>
      <c r="J404" s="90"/>
    </row>
    <row r="405" spans="1:10" x14ac:dyDescent="0.25">
      <c r="A405" s="92"/>
      <c r="B405" s="93"/>
      <c r="C405" s="90"/>
      <c r="D405" s="90"/>
      <c r="E405" s="91"/>
      <c r="F405" s="91"/>
      <c r="G405" s="91"/>
      <c r="H405" s="91"/>
      <c r="I405" s="91"/>
      <c r="J405" s="90"/>
    </row>
    <row r="406" spans="1:10" x14ac:dyDescent="0.25">
      <c r="A406" s="92"/>
      <c r="B406" s="93"/>
      <c r="C406" s="90"/>
      <c r="D406" s="90"/>
      <c r="E406" s="91"/>
      <c r="F406" s="91"/>
      <c r="G406" s="91"/>
      <c r="H406" s="91"/>
      <c r="I406" s="91"/>
      <c r="J406" s="90"/>
    </row>
    <row r="407" spans="1:10" x14ac:dyDescent="0.25">
      <c r="A407" s="92"/>
      <c r="B407" s="93"/>
      <c r="C407" s="90"/>
      <c r="D407" s="90"/>
      <c r="E407" s="91"/>
      <c r="F407" s="91"/>
      <c r="G407" s="91"/>
      <c r="H407" s="91"/>
      <c r="I407" s="91"/>
      <c r="J407" s="90"/>
    </row>
    <row r="408" spans="1:10" x14ac:dyDescent="0.25">
      <c r="A408" s="92"/>
      <c r="B408" s="93"/>
      <c r="C408" s="90"/>
      <c r="D408" s="90"/>
      <c r="E408" s="91"/>
      <c r="F408" s="91"/>
      <c r="G408" s="91"/>
      <c r="H408" s="91"/>
      <c r="I408" s="91"/>
      <c r="J408" s="90"/>
    </row>
    <row r="409" spans="1:10" x14ac:dyDescent="0.25">
      <c r="A409" s="92"/>
      <c r="B409" s="93"/>
      <c r="C409" s="90"/>
      <c r="D409" s="90"/>
      <c r="E409" s="91"/>
      <c r="F409" s="91"/>
      <c r="G409" s="91"/>
      <c r="H409" s="91"/>
      <c r="I409" s="91"/>
      <c r="J409" s="90"/>
    </row>
    <row r="410" spans="1:10" x14ac:dyDescent="0.25">
      <c r="A410" s="92"/>
      <c r="B410" s="93"/>
      <c r="C410" s="90"/>
      <c r="D410" s="90"/>
      <c r="E410" s="91"/>
      <c r="F410" s="91"/>
      <c r="G410" s="91"/>
      <c r="H410" s="91"/>
      <c r="I410" s="91"/>
      <c r="J410" s="90"/>
    </row>
    <row r="411" spans="1:10" x14ac:dyDescent="0.25">
      <c r="A411" s="92"/>
      <c r="B411" s="93"/>
      <c r="C411" s="90"/>
      <c r="D411" s="90"/>
      <c r="E411" s="91"/>
      <c r="F411" s="91"/>
      <c r="G411" s="91"/>
      <c r="H411" s="91"/>
      <c r="I411" s="91"/>
      <c r="J411" s="90"/>
    </row>
    <row r="412" spans="1:10" x14ac:dyDescent="0.25">
      <c r="A412" s="92"/>
      <c r="B412" s="93"/>
      <c r="C412" s="90"/>
      <c r="D412" s="90"/>
      <c r="E412" s="91"/>
      <c r="F412" s="91"/>
      <c r="G412" s="91"/>
      <c r="H412" s="91"/>
      <c r="I412" s="91"/>
      <c r="J412" s="90"/>
    </row>
    <row r="413" spans="1:10" x14ac:dyDescent="0.25">
      <c r="A413" s="92"/>
      <c r="B413" s="93"/>
      <c r="C413" s="90"/>
      <c r="D413" s="90"/>
      <c r="E413" s="91"/>
      <c r="F413" s="91"/>
      <c r="G413" s="91"/>
      <c r="H413" s="91"/>
      <c r="I413" s="91"/>
      <c r="J413" s="90"/>
    </row>
    <row r="414" spans="1:10" x14ac:dyDescent="0.25">
      <c r="A414" s="92"/>
      <c r="B414" s="93"/>
      <c r="C414" s="90"/>
      <c r="D414" s="90"/>
      <c r="E414" s="91"/>
      <c r="F414" s="91"/>
      <c r="G414" s="91"/>
      <c r="H414" s="91"/>
      <c r="I414" s="91"/>
      <c r="J414" s="90"/>
    </row>
    <row r="415" spans="1:10" x14ac:dyDescent="0.25">
      <c r="A415" s="92"/>
      <c r="B415" s="93"/>
      <c r="C415" s="90"/>
      <c r="D415" s="90"/>
      <c r="E415" s="91"/>
      <c r="F415" s="91"/>
      <c r="G415" s="91"/>
      <c r="H415" s="91"/>
      <c r="I415" s="91"/>
      <c r="J415" s="90"/>
    </row>
    <row r="416" spans="1:10" x14ac:dyDescent="0.25">
      <c r="A416" s="92"/>
      <c r="B416" s="93"/>
      <c r="C416" s="90"/>
      <c r="D416" s="90"/>
      <c r="E416" s="91"/>
      <c r="F416" s="91"/>
      <c r="G416" s="91"/>
      <c r="H416" s="91"/>
      <c r="I416" s="91"/>
      <c r="J416" s="90"/>
    </row>
    <row r="417" spans="1:10" x14ac:dyDescent="0.25">
      <c r="A417" s="92"/>
      <c r="B417" s="93"/>
      <c r="C417" s="90"/>
      <c r="D417" s="90"/>
      <c r="E417" s="91"/>
      <c r="F417" s="91"/>
      <c r="G417" s="91"/>
      <c r="H417" s="91"/>
      <c r="I417" s="91"/>
      <c r="J417" s="90"/>
    </row>
    <row r="418" spans="1:10" x14ac:dyDescent="0.25">
      <c r="A418" s="92"/>
      <c r="B418" s="93"/>
      <c r="C418" s="90"/>
      <c r="D418" s="90"/>
      <c r="E418" s="91"/>
      <c r="F418" s="91"/>
      <c r="G418" s="91"/>
      <c r="H418" s="91"/>
      <c r="I418" s="91"/>
      <c r="J418" s="90"/>
    </row>
    <row r="419" spans="1:10" x14ac:dyDescent="0.25">
      <c r="A419" s="92"/>
      <c r="B419" s="93"/>
      <c r="C419" s="90"/>
      <c r="D419" s="90"/>
      <c r="E419" s="91"/>
      <c r="F419" s="91"/>
      <c r="G419" s="91"/>
      <c r="H419" s="91"/>
      <c r="I419" s="91"/>
      <c r="J419" s="90"/>
    </row>
    <row r="420" spans="1:10" x14ac:dyDescent="0.25">
      <c r="A420" s="92"/>
      <c r="B420" s="93"/>
      <c r="C420" s="90"/>
      <c r="D420" s="90"/>
      <c r="E420" s="91"/>
      <c r="F420" s="91"/>
      <c r="G420" s="91"/>
      <c r="H420" s="91"/>
      <c r="I420" s="91"/>
      <c r="J420" s="90"/>
    </row>
    <row r="421" spans="1:10" x14ac:dyDescent="0.25">
      <c r="A421" s="92"/>
      <c r="B421" s="93"/>
      <c r="C421" s="90"/>
      <c r="D421" s="90"/>
      <c r="E421" s="91"/>
      <c r="F421" s="91"/>
      <c r="G421" s="91"/>
      <c r="H421" s="91"/>
      <c r="I421" s="91"/>
      <c r="J421" s="90"/>
    </row>
    <row r="422" spans="1:10" x14ac:dyDescent="0.25">
      <c r="A422" s="92"/>
      <c r="B422" s="93"/>
      <c r="C422" s="90"/>
      <c r="D422" s="90"/>
      <c r="E422" s="91"/>
      <c r="F422" s="91"/>
      <c r="G422" s="91"/>
      <c r="H422" s="91"/>
      <c r="I422" s="91"/>
      <c r="J422" s="90"/>
    </row>
    <row r="423" spans="1:10" x14ac:dyDescent="0.25">
      <c r="A423" s="92"/>
      <c r="B423" s="93"/>
      <c r="C423" s="90"/>
      <c r="D423" s="90"/>
      <c r="E423" s="91"/>
      <c r="F423" s="91"/>
      <c r="G423" s="91"/>
      <c r="H423" s="91"/>
      <c r="I423" s="91"/>
      <c r="J423" s="90"/>
    </row>
    <row r="424" spans="1:10" x14ac:dyDescent="0.25">
      <c r="A424" s="92"/>
      <c r="B424" s="93"/>
      <c r="C424" s="90"/>
      <c r="D424" s="90"/>
      <c r="E424" s="91"/>
      <c r="F424" s="91"/>
      <c r="G424" s="91"/>
      <c r="H424" s="91"/>
      <c r="I424" s="91"/>
      <c r="J424" s="90"/>
    </row>
    <row r="425" spans="1:10" x14ac:dyDescent="0.25">
      <c r="A425" s="92"/>
      <c r="B425" s="93"/>
      <c r="C425" s="90"/>
      <c r="D425" s="90"/>
      <c r="E425" s="91"/>
      <c r="F425" s="91"/>
      <c r="G425" s="91"/>
      <c r="H425" s="91"/>
      <c r="I425" s="91"/>
      <c r="J425" s="90"/>
    </row>
    <row r="426" spans="1:10" x14ac:dyDescent="0.25">
      <c r="A426" s="92"/>
      <c r="B426" s="93"/>
      <c r="C426" s="90"/>
      <c r="D426" s="90"/>
      <c r="E426" s="91"/>
      <c r="F426" s="91"/>
      <c r="G426" s="91"/>
      <c r="H426" s="91"/>
      <c r="I426" s="91"/>
      <c r="J426" s="90"/>
    </row>
    <row r="427" spans="1:10" x14ac:dyDescent="0.25">
      <c r="A427" s="92"/>
      <c r="B427" s="93"/>
      <c r="C427" s="90"/>
      <c r="D427" s="90"/>
      <c r="E427" s="91"/>
      <c r="F427" s="91"/>
      <c r="G427" s="91"/>
      <c r="H427" s="91"/>
      <c r="I427" s="91"/>
      <c r="J427" s="90"/>
    </row>
    <row r="428" spans="1:10" x14ac:dyDescent="0.25">
      <c r="A428" s="92"/>
      <c r="B428" s="93"/>
      <c r="C428" s="90"/>
      <c r="D428" s="90"/>
      <c r="E428" s="91"/>
      <c r="F428" s="91"/>
      <c r="G428" s="91"/>
      <c r="H428" s="91"/>
      <c r="I428" s="91"/>
      <c r="J428" s="90"/>
    </row>
    <row r="429" spans="1:10" x14ac:dyDescent="0.25">
      <c r="A429" s="92"/>
      <c r="B429" s="93"/>
      <c r="C429" s="90"/>
      <c r="D429" s="90"/>
      <c r="E429" s="91"/>
      <c r="F429" s="91"/>
      <c r="G429" s="91"/>
      <c r="H429" s="91"/>
      <c r="I429" s="91"/>
      <c r="J429" s="90"/>
    </row>
    <row r="430" spans="1:10" x14ac:dyDescent="0.25">
      <c r="A430" s="92"/>
      <c r="B430" s="93"/>
      <c r="C430" s="90"/>
      <c r="D430" s="90"/>
      <c r="E430" s="91"/>
      <c r="F430" s="91"/>
      <c r="G430" s="91"/>
      <c r="H430" s="91"/>
      <c r="I430" s="91"/>
      <c r="J430" s="90"/>
    </row>
    <row r="431" spans="1:10" x14ac:dyDescent="0.25">
      <c r="A431" s="92"/>
      <c r="B431" s="93"/>
      <c r="C431" s="90"/>
      <c r="D431" s="90"/>
      <c r="E431" s="91"/>
      <c r="F431" s="91"/>
      <c r="G431" s="91"/>
      <c r="H431" s="91"/>
      <c r="I431" s="91"/>
      <c r="J431" s="90"/>
    </row>
    <row r="432" spans="1:10" x14ac:dyDescent="0.25">
      <c r="A432" s="92"/>
      <c r="B432" s="93"/>
      <c r="C432" s="90"/>
      <c r="D432" s="90"/>
      <c r="E432" s="91"/>
      <c r="F432" s="91"/>
      <c r="G432" s="91"/>
      <c r="H432" s="91"/>
      <c r="I432" s="91"/>
      <c r="J432" s="90"/>
    </row>
    <row r="433" spans="1:10" x14ac:dyDescent="0.25">
      <c r="A433" s="92"/>
      <c r="B433" s="93"/>
      <c r="C433" s="90"/>
      <c r="D433" s="90"/>
      <c r="E433" s="91"/>
      <c r="F433" s="91"/>
      <c r="G433" s="91"/>
      <c r="H433" s="91"/>
      <c r="I433" s="91"/>
      <c r="J433" s="90"/>
    </row>
    <row r="434" spans="1:10" x14ac:dyDescent="0.25">
      <c r="A434" s="92"/>
      <c r="B434" s="93"/>
      <c r="C434" s="90"/>
      <c r="D434" s="90"/>
      <c r="E434" s="91"/>
      <c r="F434" s="91"/>
      <c r="G434" s="91"/>
      <c r="H434" s="91"/>
      <c r="I434" s="91"/>
      <c r="J434" s="90"/>
    </row>
    <row r="435" spans="1:10" x14ac:dyDescent="0.25">
      <c r="A435" s="92"/>
      <c r="B435" s="93"/>
      <c r="C435" s="90"/>
      <c r="D435" s="90"/>
      <c r="E435" s="91"/>
      <c r="F435" s="91"/>
      <c r="G435" s="91"/>
      <c r="H435" s="91"/>
      <c r="I435" s="91"/>
      <c r="J435" s="90"/>
    </row>
    <row r="436" spans="1:10" x14ac:dyDescent="0.25">
      <c r="A436" s="92"/>
      <c r="B436" s="93"/>
      <c r="C436" s="90"/>
      <c r="D436" s="90"/>
      <c r="E436" s="91"/>
      <c r="F436" s="91"/>
      <c r="G436" s="91"/>
      <c r="H436" s="91"/>
      <c r="I436" s="91"/>
      <c r="J436" s="90"/>
    </row>
    <row r="437" spans="1:10" x14ac:dyDescent="0.25">
      <c r="A437" s="92"/>
      <c r="B437" s="93"/>
      <c r="C437" s="90"/>
      <c r="D437" s="90"/>
      <c r="E437" s="91"/>
      <c r="F437" s="91"/>
      <c r="G437" s="91"/>
      <c r="H437" s="91"/>
      <c r="I437" s="91"/>
      <c r="J437" s="90"/>
    </row>
    <row r="438" spans="1:10" x14ac:dyDescent="0.25">
      <c r="A438" s="92"/>
      <c r="B438" s="93"/>
      <c r="C438" s="90"/>
      <c r="D438" s="90"/>
      <c r="E438" s="91"/>
      <c r="F438" s="91"/>
      <c r="G438" s="91"/>
      <c r="H438" s="91"/>
      <c r="I438" s="91"/>
      <c r="J438" s="90"/>
    </row>
    <row r="439" spans="1:10" x14ac:dyDescent="0.25">
      <c r="A439" s="92"/>
      <c r="B439" s="93"/>
      <c r="C439" s="90"/>
      <c r="D439" s="90"/>
      <c r="E439" s="91"/>
      <c r="F439" s="91"/>
      <c r="G439" s="91"/>
      <c r="H439" s="91"/>
      <c r="I439" s="91"/>
      <c r="J439" s="90"/>
    </row>
    <row r="440" spans="1:10" x14ac:dyDescent="0.25">
      <c r="A440" s="92"/>
      <c r="B440" s="93"/>
      <c r="C440" s="90"/>
      <c r="D440" s="90"/>
      <c r="E440" s="91"/>
      <c r="F440" s="91"/>
      <c r="G440" s="91"/>
      <c r="H440" s="91"/>
      <c r="I440" s="91"/>
      <c r="J440" s="90"/>
    </row>
    <row r="441" spans="1:10" x14ac:dyDescent="0.25">
      <c r="A441" s="92"/>
      <c r="B441" s="93"/>
      <c r="C441" s="90"/>
      <c r="D441" s="90"/>
      <c r="E441" s="91"/>
      <c r="F441" s="91"/>
      <c r="G441" s="91"/>
      <c r="H441" s="91"/>
      <c r="I441" s="91"/>
      <c r="J441" s="90"/>
    </row>
    <row r="442" spans="1:10" x14ac:dyDescent="0.25">
      <c r="A442" s="92"/>
      <c r="B442" s="93"/>
      <c r="C442" s="90"/>
      <c r="D442" s="90"/>
      <c r="E442" s="91"/>
      <c r="F442" s="91"/>
      <c r="G442" s="91"/>
      <c r="H442" s="91"/>
      <c r="I442" s="91"/>
      <c r="J442" s="90"/>
    </row>
    <row r="443" spans="1:10" x14ac:dyDescent="0.25">
      <c r="A443" s="92"/>
      <c r="B443" s="93"/>
      <c r="C443" s="90"/>
      <c r="D443" s="90"/>
      <c r="E443" s="91"/>
      <c r="F443" s="91"/>
      <c r="G443" s="91"/>
      <c r="H443" s="91"/>
      <c r="I443" s="91"/>
      <c r="J443" s="90"/>
    </row>
    <row r="444" spans="1:10" x14ac:dyDescent="0.25">
      <c r="A444" s="92"/>
      <c r="B444" s="93"/>
      <c r="C444" s="90"/>
      <c r="D444" s="90"/>
      <c r="E444" s="91"/>
      <c r="F444" s="91"/>
      <c r="G444" s="91"/>
      <c r="H444" s="91"/>
      <c r="I444" s="91"/>
      <c r="J444" s="90"/>
    </row>
    <row r="445" spans="1:10" x14ac:dyDescent="0.25">
      <c r="A445" s="92"/>
      <c r="B445" s="93"/>
      <c r="C445" s="90"/>
      <c r="D445" s="90"/>
      <c r="E445" s="91"/>
      <c r="F445" s="91"/>
      <c r="G445" s="91"/>
      <c r="H445" s="91"/>
      <c r="I445" s="91"/>
      <c r="J445" s="90"/>
    </row>
    <row r="446" spans="1:10" x14ac:dyDescent="0.25">
      <c r="A446" s="92"/>
      <c r="B446" s="93"/>
      <c r="C446" s="90"/>
      <c r="D446" s="90"/>
      <c r="E446" s="91"/>
      <c r="F446" s="91"/>
      <c r="G446" s="91"/>
      <c r="H446" s="91"/>
      <c r="I446" s="91"/>
      <c r="J446" s="90"/>
    </row>
    <row r="447" spans="1:10" x14ac:dyDescent="0.25">
      <c r="A447" s="92"/>
      <c r="B447" s="93"/>
      <c r="C447" s="90"/>
      <c r="D447" s="90"/>
      <c r="E447" s="91"/>
      <c r="F447" s="91"/>
      <c r="G447" s="91"/>
      <c r="H447" s="91"/>
      <c r="I447" s="91"/>
      <c r="J447" s="90"/>
    </row>
    <row r="448" spans="1:10" x14ac:dyDescent="0.25">
      <c r="A448" s="92"/>
      <c r="B448" s="93"/>
      <c r="C448" s="90"/>
      <c r="D448" s="90"/>
      <c r="E448" s="91"/>
      <c r="F448" s="91"/>
      <c r="G448" s="91"/>
      <c r="H448" s="91"/>
      <c r="I448" s="91"/>
      <c r="J448" s="90"/>
    </row>
    <row r="449" spans="1:10" x14ac:dyDescent="0.25">
      <c r="A449" s="92"/>
      <c r="B449" s="93"/>
      <c r="C449" s="90"/>
      <c r="D449" s="90"/>
      <c r="E449" s="91"/>
      <c r="F449" s="91"/>
      <c r="G449" s="91"/>
      <c r="H449" s="91"/>
      <c r="I449" s="91"/>
      <c r="J449" s="90"/>
    </row>
    <row r="450" spans="1:10" x14ac:dyDescent="0.25">
      <c r="A450" s="92"/>
      <c r="B450" s="93"/>
      <c r="C450" s="90"/>
      <c r="D450" s="90"/>
      <c r="E450" s="91"/>
      <c r="F450" s="91"/>
      <c r="G450" s="91"/>
      <c r="H450" s="91"/>
      <c r="I450" s="91"/>
      <c r="J450" s="90"/>
    </row>
    <row r="451" spans="1:10" x14ac:dyDescent="0.25">
      <c r="A451" s="92"/>
      <c r="B451" s="93"/>
      <c r="C451" s="90"/>
      <c r="D451" s="90"/>
      <c r="E451" s="91"/>
      <c r="F451" s="91"/>
      <c r="G451" s="91"/>
      <c r="H451" s="91"/>
      <c r="I451" s="91"/>
      <c r="J451" s="90"/>
    </row>
    <row r="452" spans="1:10" x14ac:dyDescent="0.25">
      <c r="A452" s="92"/>
      <c r="B452" s="93"/>
      <c r="C452" s="90"/>
      <c r="D452" s="90"/>
      <c r="E452" s="91"/>
      <c r="F452" s="91"/>
      <c r="G452" s="91"/>
      <c r="H452" s="91"/>
      <c r="I452" s="91"/>
      <c r="J452" s="90"/>
    </row>
    <row r="453" spans="1:10" x14ac:dyDescent="0.25">
      <c r="A453" s="92"/>
      <c r="B453" s="93"/>
      <c r="C453" s="90"/>
      <c r="D453" s="90"/>
      <c r="E453" s="91"/>
      <c r="F453" s="91"/>
      <c r="G453" s="91"/>
      <c r="H453" s="91"/>
      <c r="I453" s="91"/>
      <c r="J453" s="90"/>
    </row>
    <row r="454" spans="1:10" x14ac:dyDescent="0.25">
      <c r="A454" s="92"/>
      <c r="B454" s="93"/>
      <c r="C454" s="90"/>
      <c r="D454" s="90"/>
      <c r="E454" s="91"/>
      <c r="F454" s="91"/>
      <c r="G454" s="91"/>
      <c r="H454" s="91"/>
      <c r="I454" s="91"/>
      <c r="J454" s="90"/>
    </row>
    <row r="455" spans="1:10" x14ac:dyDescent="0.25">
      <c r="A455" s="92"/>
      <c r="B455" s="93"/>
      <c r="C455" s="90"/>
      <c r="D455" s="90"/>
      <c r="E455" s="91"/>
      <c r="F455" s="91"/>
      <c r="G455" s="91"/>
      <c r="H455" s="91"/>
      <c r="I455" s="91"/>
      <c r="J455" s="90"/>
    </row>
    <row r="456" spans="1:10" x14ac:dyDescent="0.25">
      <c r="A456" s="92"/>
      <c r="B456" s="93"/>
      <c r="C456" s="90"/>
      <c r="D456" s="90"/>
      <c r="E456" s="91"/>
      <c r="F456" s="91"/>
      <c r="G456" s="91"/>
      <c r="H456" s="91"/>
      <c r="I456" s="91"/>
      <c r="J456" s="90"/>
    </row>
    <row r="457" spans="1:10" x14ac:dyDescent="0.25">
      <c r="A457" s="92"/>
      <c r="B457" s="93"/>
      <c r="C457" s="90"/>
      <c r="D457" s="90"/>
      <c r="E457" s="91"/>
      <c r="F457" s="91"/>
      <c r="G457" s="91"/>
      <c r="H457" s="91"/>
      <c r="I457" s="91"/>
      <c r="J457" s="90"/>
    </row>
    <row r="458" spans="1:10" x14ac:dyDescent="0.25">
      <c r="A458" s="92"/>
      <c r="B458" s="93"/>
      <c r="C458" s="90"/>
      <c r="D458" s="90"/>
      <c r="E458" s="91"/>
      <c r="F458" s="91"/>
      <c r="G458" s="91"/>
      <c r="H458" s="91"/>
      <c r="I458" s="91"/>
      <c r="J458" s="90"/>
    </row>
    <row r="459" spans="1:10" x14ac:dyDescent="0.25">
      <c r="A459" s="92"/>
      <c r="B459" s="93"/>
      <c r="C459" s="90"/>
      <c r="D459" s="90"/>
      <c r="E459" s="91"/>
      <c r="F459" s="91"/>
      <c r="G459" s="91"/>
      <c r="H459" s="91"/>
      <c r="I459" s="91"/>
      <c r="J459" s="90"/>
    </row>
    <row r="460" spans="1:10" x14ac:dyDescent="0.25">
      <c r="A460" s="92"/>
      <c r="B460" s="93"/>
      <c r="C460" s="90"/>
      <c r="D460" s="90"/>
      <c r="E460" s="91"/>
      <c r="F460" s="91"/>
      <c r="G460" s="91"/>
      <c r="H460" s="91"/>
      <c r="I460" s="91"/>
      <c r="J460" s="90"/>
    </row>
    <row r="461" spans="1:10" x14ac:dyDescent="0.25">
      <c r="A461" s="92"/>
      <c r="B461" s="93"/>
      <c r="C461" s="90"/>
      <c r="D461" s="90"/>
      <c r="E461" s="91"/>
      <c r="F461" s="91"/>
      <c r="G461" s="91"/>
      <c r="H461" s="91"/>
      <c r="I461" s="91"/>
      <c r="J461" s="90"/>
    </row>
    <row r="462" spans="1:10" x14ac:dyDescent="0.25">
      <c r="A462" s="92"/>
      <c r="B462" s="93"/>
      <c r="C462" s="90"/>
      <c r="D462" s="90"/>
      <c r="E462" s="91"/>
      <c r="F462" s="91"/>
      <c r="G462" s="91"/>
      <c r="H462" s="91"/>
      <c r="I462" s="91"/>
      <c r="J462" s="90"/>
    </row>
    <row r="463" spans="1:10" x14ac:dyDescent="0.25">
      <c r="A463" s="92"/>
      <c r="B463" s="93"/>
      <c r="C463" s="90"/>
      <c r="D463" s="90"/>
      <c r="E463" s="91"/>
      <c r="F463" s="91"/>
      <c r="G463" s="91"/>
      <c r="H463" s="91"/>
      <c r="I463" s="91"/>
      <c r="J463" s="90"/>
    </row>
    <row r="464" spans="1:10" x14ac:dyDescent="0.25">
      <c r="A464" s="92"/>
      <c r="B464" s="93"/>
      <c r="C464" s="90"/>
      <c r="D464" s="90"/>
      <c r="E464" s="91"/>
      <c r="F464" s="91"/>
      <c r="G464" s="91"/>
      <c r="H464" s="91"/>
      <c r="I464" s="91"/>
      <c r="J464" s="90"/>
    </row>
    <row r="465" spans="1:10" x14ac:dyDescent="0.25">
      <c r="A465" s="92"/>
      <c r="B465" s="93"/>
      <c r="C465" s="90"/>
      <c r="D465" s="90"/>
      <c r="E465" s="91"/>
      <c r="F465" s="91"/>
      <c r="G465" s="91"/>
      <c r="H465" s="91"/>
      <c r="I465" s="91"/>
      <c r="J465" s="90"/>
    </row>
    <row r="466" spans="1:10" x14ac:dyDescent="0.25">
      <c r="A466" s="92"/>
      <c r="B466" s="93"/>
      <c r="C466" s="90"/>
      <c r="D466" s="90"/>
      <c r="E466" s="91"/>
      <c r="F466" s="91"/>
      <c r="G466" s="91"/>
      <c r="H466" s="91"/>
      <c r="I466" s="91"/>
      <c r="J466" s="90"/>
    </row>
    <row r="467" spans="1:10" x14ac:dyDescent="0.25">
      <c r="A467" s="92"/>
      <c r="B467" s="93"/>
      <c r="C467" s="90"/>
      <c r="D467" s="90"/>
      <c r="E467" s="91"/>
      <c r="F467" s="91"/>
      <c r="G467" s="91"/>
      <c r="H467" s="91"/>
      <c r="I467" s="91"/>
      <c r="J467" s="90"/>
    </row>
    <row r="468" spans="1:10" x14ac:dyDescent="0.25">
      <c r="A468" s="92"/>
      <c r="B468" s="93"/>
      <c r="C468" s="90"/>
      <c r="D468" s="90"/>
      <c r="E468" s="91"/>
      <c r="F468" s="91"/>
      <c r="G468" s="91"/>
      <c r="H468" s="91"/>
      <c r="I468" s="91"/>
      <c r="J468" s="90"/>
    </row>
    <row r="469" spans="1:10" x14ac:dyDescent="0.25">
      <c r="A469" s="92"/>
      <c r="B469" s="93"/>
      <c r="C469" s="90"/>
      <c r="D469" s="90"/>
      <c r="E469" s="91"/>
      <c r="F469" s="91"/>
      <c r="G469" s="91"/>
      <c r="H469" s="91"/>
      <c r="I469" s="91"/>
      <c r="J469" s="90"/>
    </row>
    <row r="470" spans="1:10" x14ac:dyDescent="0.25">
      <c r="A470" s="92"/>
      <c r="B470" s="93"/>
      <c r="C470" s="90"/>
      <c r="D470" s="90"/>
      <c r="E470" s="91"/>
      <c r="F470" s="91"/>
      <c r="G470" s="91"/>
      <c r="H470" s="91"/>
      <c r="I470" s="91"/>
      <c r="J470" s="90"/>
    </row>
    <row r="471" spans="1:10" x14ac:dyDescent="0.25">
      <c r="A471" s="92"/>
      <c r="B471" s="93"/>
      <c r="C471" s="90"/>
      <c r="D471" s="90"/>
      <c r="E471" s="91"/>
      <c r="F471" s="91"/>
      <c r="G471" s="91"/>
      <c r="H471" s="91"/>
      <c r="I471" s="91"/>
      <c r="J471" s="90"/>
    </row>
    <row r="472" spans="1:10" x14ac:dyDescent="0.25">
      <c r="A472" s="92"/>
      <c r="B472" s="93"/>
      <c r="C472" s="90"/>
      <c r="D472" s="90"/>
      <c r="E472" s="91"/>
      <c r="F472" s="91"/>
      <c r="G472" s="91"/>
      <c r="H472" s="91"/>
      <c r="I472" s="91"/>
      <c r="J472" s="90"/>
    </row>
    <row r="473" spans="1:10" x14ac:dyDescent="0.25">
      <c r="A473" s="92"/>
      <c r="B473" s="93"/>
      <c r="C473" s="90"/>
      <c r="D473" s="90"/>
      <c r="E473" s="91"/>
      <c r="F473" s="91"/>
      <c r="G473" s="91"/>
      <c r="H473" s="91"/>
      <c r="I473" s="91"/>
      <c r="J473" s="90"/>
    </row>
    <row r="474" spans="1:10" x14ac:dyDescent="0.25">
      <c r="A474" s="92"/>
      <c r="B474" s="93"/>
      <c r="C474" s="90"/>
      <c r="D474" s="90"/>
      <c r="E474" s="91"/>
      <c r="F474" s="91"/>
      <c r="G474" s="91"/>
      <c r="H474" s="91"/>
      <c r="I474" s="91"/>
      <c r="J474" s="90"/>
    </row>
    <row r="475" spans="1:10" x14ac:dyDescent="0.25">
      <c r="A475" s="92"/>
      <c r="B475" s="93"/>
      <c r="C475" s="90"/>
      <c r="D475" s="90"/>
      <c r="E475" s="91"/>
      <c r="F475" s="91"/>
      <c r="G475" s="91"/>
      <c r="H475" s="91"/>
      <c r="I475" s="91"/>
      <c r="J475" s="90"/>
    </row>
    <row r="476" spans="1:10" x14ac:dyDescent="0.25">
      <c r="A476" s="92"/>
      <c r="B476" s="93"/>
      <c r="C476" s="90"/>
      <c r="D476" s="90"/>
      <c r="E476" s="91"/>
      <c r="F476" s="91"/>
      <c r="G476" s="91"/>
      <c r="H476" s="91"/>
      <c r="I476" s="91"/>
      <c r="J476" s="90"/>
    </row>
    <row r="477" spans="1:10" x14ac:dyDescent="0.25">
      <c r="A477" s="92"/>
      <c r="B477" s="93"/>
      <c r="C477" s="90"/>
      <c r="D477" s="90"/>
      <c r="E477" s="91"/>
      <c r="F477" s="91"/>
      <c r="G477" s="91"/>
      <c r="H477" s="91"/>
      <c r="I477" s="91"/>
      <c r="J477" s="90"/>
    </row>
    <row r="478" spans="1:10" x14ac:dyDescent="0.25">
      <c r="A478" s="92"/>
      <c r="B478" s="93"/>
      <c r="C478" s="90"/>
      <c r="D478" s="90"/>
      <c r="E478" s="91"/>
      <c r="F478" s="91"/>
      <c r="G478" s="91"/>
      <c r="H478" s="91"/>
      <c r="I478" s="91"/>
      <c r="J478" s="90"/>
    </row>
    <row r="479" spans="1:10" x14ac:dyDescent="0.25">
      <c r="A479" s="92"/>
      <c r="B479" s="93"/>
      <c r="C479" s="90"/>
      <c r="D479" s="90"/>
      <c r="E479" s="91"/>
      <c r="F479" s="91"/>
      <c r="G479" s="91"/>
      <c r="H479" s="91"/>
      <c r="I479" s="91"/>
      <c r="J479" s="90"/>
    </row>
    <row r="480" spans="1:10" x14ac:dyDescent="0.25">
      <c r="A480" s="92"/>
      <c r="B480" s="93"/>
      <c r="C480" s="90"/>
      <c r="D480" s="90"/>
      <c r="E480" s="91"/>
      <c r="F480" s="91"/>
      <c r="G480" s="91"/>
      <c r="H480" s="91"/>
      <c r="I480" s="91"/>
      <c r="J480" s="90"/>
    </row>
    <row r="481" spans="1:10" x14ac:dyDescent="0.25">
      <c r="A481" s="92"/>
      <c r="B481" s="93"/>
      <c r="C481" s="90"/>
      <c r="D481" s="90"/>
      <c r="E481" s="91"/>
      <c r="F481" s="91"/>
      <c r="G481" s="91"/>
      <c r="H481" s="91"/>
      <c r="I481" s="91"/>
      <c r="J481" s="90"/>
    </row>
    <row r="482" spans="1:10" x14ac:dyDescent="0.25">
      <c r="A482" s="92"/>
      <c r="B482" s="93"/>
      <c r="C482" s="90"/>
      <c r="D482" s="90"/>
      <c r="E482" s="91"/>
      <c r="F482" s="91"/>
      <c r="G482" s="91"/>
      <c r="H482" s="91"/>
      <c r="I482" s="91"/>
      <c r="J482" s="90"/>
    </row>
    <row r="483" spans="1:10" x14ac:dyDescent="0.25">
      <c r="A483" s="92"/>
      <c r="B483" s="93"/>
      <c r="C483" s="90"/>
      <c r="D483" s="90"/>
      <c r="E483" s="91"/>
      <c r="F483" s="91"/>
      <c r="G483" s="91"/>
      <c r="H483" s="91"/>
      <c r="I483" s="91"/>
      <c r="J483" s="90"/>
    </row>
    <row r="484" spans="1:10" x14ac:dyDescent="0.25">
      <c r="A484" s="92"/>
      <c r="B484" s="93"/>
      <c r="C484" s="90"/>
      <c r="D484" s="90"/>
      <c r="E484" s="91"/>
      <c r="F484" s="91"/>
      <c r="G484" s="91"/>
      <c r="H484" s="91"/>
      <c r="I484" s="91"/>
      <c r="J484" s="90"/>
    </row>
    <row r="485" spans="1:10" x14ac:dyDescent="0.25">
      <c r="A485" s="92"/>
      <c r="B485" s="93"/>
      <c r="C485" s="90"/>
      <c r="D485" s="90"/>
      <c r="E485" s="91"/>
      <c r="F485" s="91"/>
      <c r="G485" s="91"/>
      <c r="H485" s="91"/>
      <c r="I485" s="91"/>
      <c r="J485" s="90"/>
    </row>
    <row r="486" spans="1:10" x14ac:dyDescent="0.25">
      <c r="A486" s="92"/>
      <c r="B486" s="93"/>
      <c r="C486" s="90"/>
      <c r="D486" s="90"/>
      <c r="E486" s="91"/>
      <c r="F486" s="91"/>
      <c r="G486" s="91"/>
      <c r="H486" s="91"/>
      <c r="I486" s="91"/>
      <c r="J486" s="90"/>
    </row>
    <row r="487" spans="1:10" x14ac:dyDescent="0.25">
      <c r="A487" s="92"/>
      <c r="B487" s="93"/>
      <c r="C487" s="90"/>
      <c r="D487" s="90"/>
      <c r="E487" s="91"/>
      <c r="F487" s="91"/>
      <c r="G487" s="91"/>
      <c r="H487" s="91"/>
      <c r="I487" s="91"/>
      <c r="J487" s="90"/>
    </row>
    <row r="488" spans="1:10" x14ac:dyDescent="0.25">
      <c r="A488" s="92"/>
      <c r="B488" s="93"/>
      <c r="C488" s="90"/>
      <c r="D488" s="90"/>
      <c r="E488" s="91"/>
      <c r="F488" s="91"/>
      <c r="G488" s="91"/>
      <c r="H488" s="91"/>
      <c r="I488" s="91"/>
      <c r="J488" s="90"/>
    </row>
    <row r="489" spans="1:10" x14ac:dyDescent="0.25">
      <c r="A489" s="92"/>
      <c r="B489" s="93"/>
      <c r="C489" s="90"/>
      <c r="D489" s="90"/>
      <c r="E489" s="91"/>
      <c r="F489" s="91"/>
      <c r="G489" s="91"/>
      <c r="H489" s="91"/>
      <c r="I489" s="91"/>
      <c r="J489" s="90"/>
    </row>
    <row r="490" spans="1:10" x14ac:dyDescent="0.25">
      <c r="A490" s="92"/>
      <c r="B490" s="93"/>
      <c r="C490" s="90"/>
      <c r="D490" s="90"/>
      <c r="E490" s="91"/>
      <c r="F490" s="91"/>
      <c r="G490" s="91"/>
      <c r="H490" s="91"/>
      <c r="I490" s="91"/>
      <c r="J490" s="90"/>
    </row>
    <row r="491" spans="1:10" x14ac:dyDescent="0.25">
      <c r="A491" s="92"/>
      <c r="B491" s="93"/>
      <c r="C491" s="90"/>
      <c r="D491" s="90"/>
      <c r="E491" s="91"/>
      <c r="F491" s="91"/>
      <c r="G491" s="91"/>
      <c r="H491" s="91"/>
      <c r="I491" s="91"/>
      <c r="J491" s="90"/>
    </row>
    <row r="492" spans="1:10" x14ac:dyDescent="0.25">
      <c r="A492" s="92"/>
      <c r="B492" s="93"/>
      <c r="C492" s="90"/>
      <c r="D492" s="90"/>
      <c r="E492" s="91"/>
      <c r="F492" s="91"/>
      <c r="G492" s="91"/>
      <c r="H492" s="91"/>
      <c r="I492" s="91"/>
      <c r="J492" s="90"/>
    </row>
    <row r="493" spans="1:10" x14ac:dyDescent="0.25">
      <c r="A493" s="92"/>
      <c r="B493" s="93"/>
      <c r="C493" s="90"/>
      <c r="D493" s="90"/>
      <c r="E493" s="91"/>
      <c r="F493" s="91"/>
      <c r="G493" s="91"/>
      <c r="H493" s="91"/>
      <c r="I493" s="91"/>
      <c r="J493" s="90"/>
    </row>
    <row r="494" spans="1:10" x14ac:dyDescent="0.25">
      <c r="A494" s="92"/>
      <c r="B494" s="93"/>
      <c r="C494" s="90"/>
      <c r="D494" s="90"/>
      <c r="E494" s="91"/>
      <c r="F494" s="91"/>
      <c r="G494" s="91"/>
      <c r="H494" s="91"/>
      <c r="I494" s="91"/>
      <c r="J494" s="90"/>
    </row>
    <row r="495" spans="1:10" x14ac:dyDescent="0.25">
      <c r="A495" s="92"/>
      <c r="B495" s="93"/>
      <c r="C495" s="90"/>
      <c r="D495" s="90"/>
      <c r="E495" s="91"/>
      <c r="F495" s="91"/>
      <c r="G495" s="91"/>
      <c r="H495" s="91"/>
      <c r="I495" s="91"/>
      <c r="J495" s="90"/>
    </row>
    <row r="496" spans="1:10" x14ac:dyDescent="0.25">
      <c r="A496" s="92"/>
      <c r="B496" s="93"/>
      <c r="C496" s="90"/>
      <c r="D496" s="90"/>
      <c r="E496" s="91"/>
      <c r="F496" s="91"/>
      <c r="G496" s="91"/>
      <c r="H496" s="91"/>
      <c r="I496" s="91"/>
      <c r="J496" s="90"/>
    </row>
    <row r="497" spans="1:10" x14ac:dyDescent="0.25">
      <c r="A497" s="92"/>
      <c r="B497" s="93"/>
      <c r="C497" s="90"/>
      <c r="D497" s="90"/>
      <c r="E497" s="91"/>
      <c r="F497" s="91"/>
      <c r="G497" s="91"/>
      <c r="H497" s="91"/>
      <c r="I497" s="91"/>
      <c r="J497" s="90"/>
    </row>
    <row r="498" spans="1:10" x14ac:dyDescent="0.25">
      <c r="A498" s="92"/>
      <c r="B498" s="93"/>
      <c r="C498" s="90"/>
      <c r="D498" s="90"/>
      <c r="E498" s="91"/>
      <c r="F498" s="91"/>
      <c r="G498" s="91"/>
      <c r="H498" s="91"/>
      <c r="I498" s="91"/>
      <c r="J498" s="90"/>
    </row>
    <row r="499" spans="1:10" x14ac:dyDescent="0.25">
      <c r="A499" s="92"/>
      <c r="B499" s="93"/>
      <c r="C499" s="90"/>
      <c r="D499" s="90"/>
      <c r="E499" s="91"/>
      <c r="F499" s="91"/>
      <c r="G499" s="91"/>
      <c r="H499" s="91"/>
      <c r="I499" s="91"/>
      <c r="J499" s="90"/>
    </row>
    <row r="500" spans="1:10" x14ac:dyDescent="0.25">
      <c r="A500" s="92"/>
      <c r="B500" s="93"/>
      <c r="C500" s="90"/>
      <c r="D500" s="90"/>
      <c r="E500" s="91"/>
      <c r="F500" s="91"/>
      <c r="G500" s="91"/>
      <c r="H500" s="91"/>
      <c r="I500" s="91"/>
      <c r="J500" s="90"/>
    </row>
    <row r="501" spans="1:10" x14ac:dyDescent="0.25">
      <c r="A501" s="92"/>
      <c r="B501" s="93"/>
      <c r="C501" s="90"/>
      <c r="D501" s="90"/>
      <c r="E501" s="91"/>
      <c r="F501" s="91"/>
      <c r="G501" s="91"/>
      <c r="H501" s="91"/>
      <c r="I501" s="91"/>
      <c r="J501" s="90"/>
    </row>
    <row r="502" spans="1:10" x14ac:dyDescent="0.25">
      <c r="A502" s="92"/>
      <c r="B502" s="93"/>
      <c r="C502" s="90"/>
      <c r="D502" s="90"/>
      <c r="E502" s="91"/>
      <c r="F502" s="91"/>
      <c r="G502" s="91"/>
      <c r="H502" s="91"/>
      <c r="I502" s="91"/>
      <c r="J502" s="90"/>
    </row>
    <row r="503" spans="1:10" x14ac:dyDescent="0.25">
      <c r="A503" s="92"/>
      <c r="B503" s="93"/>
      <c r="C503" s="90"/>
      <c r="D503" s="90"/>
      <c r="E503" s="91"/>
      <c r="F503" s="91"/>
      <c r="G503" s="91"/>
      <c r="H503" s="91"/>
      <c r="I503" s="91"/>
      <c r="J503" s="90"/>
    </row>
    <row r="504" spans="1:10" x14ac:dyDescent="0.25">
      <c r="A504" s="92"/>
      <c r="B504" s="93"/>
      <c r="C504" s="90"/>
      <c r="D504" s="90"/>
      <c r="E504" s="91"/>
      <c r="F504" s="91"/>
      <c r="G504" s="91"/>
      <c r="H504" s="91"/>
      <c r="I504" s="91"/>
      <c r="J504" s="90"/>
    </row>
    <row r="505" spans="1:10" x14ac:dyDescent="0.25">
      <c r="A505" s="92"/>
      <c r="B505" s="93"/>
      <c r="C505" s="90"/>
      <c r="D505" s="90"/>
      <c r="E505" s="91"/>
      <c r="F505" s="91"/>
      <c r="G505" s="91"/>
      <c r="H505" s="91"/>
      <c r="I505" s="91"/>
      <c r="J505" s="90"/>
    </row>
    <row r="506" spans="1:10" x14ac:dyDescent="0.25">
      <c r="A506" s="92"/>
      <c r="B506" s="93"/>
      <c r="C506" s="90"/>
      <c r="D506" s="90"/>
      <c r="E506" s="91"/>
      <c r="F506" s="91"/>
      <c r="G506" s="91"/>
      <c r="H506" s="91"/>
      <c r="I506" s="91"/>
      <c r="J506" s="90"/>
    </row>
    <row r="507" spans="1:10" x14ac:dyDescent="0.25">
      <c r="A507" s="92"/>
      <c r="B507" s="93"/>
      <c r="C507" s="90"/>
      <c r="D507" s="90"/>
      <c r="E507" s="91"/>
      <c r="F507" s="91"/>
      <c r="G507" s="91"/>
      <c r="H507" s="91"/>
      <c r="I507" s="91"/>
      <c r="J507" s="90"/>
    </row>
    <row r="508" spans="1:10" x14ac:dyDescent="0.25">
      <c r="A508" s="92"/>
      <c r="B508" s="93"/>
      <c r="C508" s="90"/>
      <c r="D508" s="90"/>
      <c r="E508" s="91"/>
      <c r="F508" s="91"/>
      <c r="G508" s="91"/>
      <c r="H508" s="91"/>
      <c r="I508" s="91"/>
      <c r="J508" s="90"/>
    </row>
    <row r="509" spans="1:10" x14ac:dyDescent="0.25">
      <c r="A509" s="92"/>
      <c r="B509" s="93"/>
      <c r="C509" s="90"/>
      <c r="D509" s="90"/>
      <c r="E509" s="91"/>
      <c r="F509" s="91"/>
      <c r="G509" s="91"/>
      <c r="H509" s="91"/>
      <c r="I509" s="91"/>
      <c r="J509" s="90"/>
    </row>
    <row r="510" spans="1:10" x14ac:dyDescent="0.25">
      <c r="A510" s="92"/>
      <c r="B510" s="93"/>
      <c r="C510" s="90"/>
      <c r="D510" s="90"/>
      <c r="E510" s="91"/>
      <c r="F510" s="91"/>
      <c r="G510" s="91"/>
      <c r="H510" s="91"/>
      <c r="I510" s="91"/>
      <c r="J510" s="90"/>
    </row>
    <row r="511" spans="1:10" x14ac:dyDescent="0.25">
      <c r="A511" s="92"/>
      <c r="B511" s="93"/>
      <c r="C511" s="90"/>
      <c r="D511" s="90"/>
      <c r="E511" s="91"/>
      <c r="F511" s="91"/>
      <c r="G511" s="91"/>
      <c r="H511" s="91"/>
      <c r="I511" s="91"/>
      <c r="J511" s="90"/>
    </row>
    <row r="512" spans="1:10" x14ac:dyDescent="0.25">
      <c r="A512" s="92"/>
      <c r="B512" s="93"/>
      <c r="C512" s="90"/>
      <c r="D512" s="90"/>
      <c r="E512" s="91"/>
      <c r="F512" s="91"/>
      <c r="G512" s="91"/>
      <c r="H512" s="91"/>
      <c r="I512" s="91"/>
      <c r="J512" s="90"/>
    </row>
    <row r="513" spans="1:10" x14ac:dyDescent="0.25">
      <c r="A513" s="92"/>
      <c r="B513" s="93"/>
      <c r="C513" s="90"/>
      <c r="D513" s="90"/>
      <c r="E513" s="91"/>
      <c r="F513" s="91"/>
      <c r="G513" s="91"/>
      <c r="H513" s="91"/>
      <c r="I513" s="91"/>
      <c r="J513" s="90"/>
    </row>
    <row r="514" spans="1:10" x14ac:dyDescent="0.25">
      <c r="A514" s="92"/>
      <c r="B514" s="93"/>
      <c r="C514" s="90"/>
      <c r="D514" s="90"/>
      <c r="E514" s="91"/>
      <c r="F514" s="91"/>
      <c r="G514" s="91"/>
      <c r="H514" s="91"/>
      <c r="I514" s="91"/>
      <c r="J514" s="90"/>
    </row>
    <row r="515" spans="1:10" x14ac:dyDescent="0.25">
      <c r="A515" s="92"/>
      <c r="B515" s="93"/>
      <c r="C515" s="90"/>
      <c r="D515" s="90"/>
      <c r="E515" s="91"/>
      <c r="F515" s="91"/>
      <c r="G515" s="91"/>
      <c r="H515" s="91"/>
      <c r="I515" s="91"/>
      <c r="J515" s="90"/>
    </row>
    <row r="516" spans="1:10" x14ac:dyDescent="0.25">
      <c r="A516" s="92"/>
      <c r="B516" s="93"/>
      <c r="C516" s="90"/>
      <c r="D516" s="90"/>
      <c r="E516" s="91"/>
      <c r="F516" s="91"/>
      <c r="G516" s="91"/>
      <c r="H516" s="91"/>
      <c r="I516" s="91"/>
      <c r="J516" s="90"/>
    </row>
    <row r="517" spans="1:10" x14ac:dyDescent="0.25">
      <c r="A517" s="92"/>
      <c r="B517" s="93"/>
      <c r="C517" s="90"/>
      <c r="D517" s="90"/>
      <c r="E517" s="91"/>
      <c r="F517" s="91"/>
      <c r="G517" s="91"/>
      <c r="H517" s="91"/>
      <c r="I517" s="91"/>
      <c r="J517" s="90"/>
    </row>
    <row r="518" spans="1:10" x14ac:dyDescent="0.25">
      <c r="A518" s="92"/>
      <c r="B518" s="93"/>
      <c r="C518" s="90"/>
      <c r="D518" s="90"/>
      <c r="E518" s="91"/>
      <c r="F518" s="91"/>
      <c r="G518" s="91"/>
      <c r="H518" s="91"/>
      <c r="I518" s="91"/>
      <c r="J518" s="90"/>
    </row>
    <row r="519" spans="1:10" x14ac:dyDescent="0.25">
      <c r="A519" s="92"/>
      <c r="B519" s="93"/>
      <c r="C519" s="90"/>
      <c r="D519" s="90"/>
      <c r="E519" s="91"/>
      <c r="F519" s="91"/>
      <c r="G519" s="91"/>
      <c r="H519" s="91"/>
      <c r="I519" s="91"/>
      <c r="J519" s="90"/>
    </row>
    <row r="520" spans="1:10" x14ac:dyDescent="0.25">
      <c r="A520" s="92"/>
      <c r="B520" s="93"/>
      <c r="C520" s="90"/>
      <c r="D520" s="90"/>
      <c r="E520" s="91"/>
      <c r="F520" s="91"/>
      <c r="G520" s="91"/>
      <c r="H520" s="91"/>
      <c r="I520" s="91"/>
      <c r="J520" s="90"/>
    </row>
    <row r="521" spans="1:10" x14ac:dyDescent="0.25">
      <c r="A521" s="92"/>
      <c r="B521" s="93"/>
      <c r="C521" s="90"/>
      <c r="D521" s="90"/>
      <c r="E521" s="91"/>
      <c r="F521" s="91"/>
      <c r="G521" s="91"/>
      <c r="H521" s="91"/>
      <c r="I521" s="91"/>
      <c r="J521" s="90"/>
    </row>
    <row r="522" spans="1:10" x14ac:dyDescent="0.25">
      <c r="A522" s="92"/>
      <c r="B522" s="93"/>
      <c r="C522" s="90"/>
      <c r="D522" s="90"/>
      <c r="E522" s="91"/>
      <c r="F522" s="91"/>
      <c r="G522" s="91"/>
      <c r="H522" s="91"/>
      <c r="I522" s="91"/>
      <c r="J522" s="90"/>
    </row>
    <row r="523" spans="1:10" x14ac:dyDescent="0.25">
      <c r="A523" s="92"/>
      <c r="B523" s="93"/>
      <c r="C523" s="90"/>
      <c r="D523" s="90"/>
      <c r="E523" s="91"/>
      <c r="F523" s="91"/>
      <c r="G523" s="91"/>
      <c r="H523" s="91"/>
      <c r="I523" s="91"/>
      <c r="J523" s="90"/>
    </row>
    <row r="524" spans="1:10" x14ac:dyDescent="0.25">
      <c r="A524" s="92"/>
      <c r="B524" s="93"/>
      <c r="C524" s="90"/>
      <c r="D524" s="90"/>
      <c r="E524" s="91"/>
      <c r="F524" s="91"/>
      <c r="G524" s="91"/>
      <c r="H524" s="91"/>
      <c r="I524" s="91"/>
      <c r="J524" s="90"/>
    </row>
    <row r="525" spans="1:10" x14ac:dyDescent="0.25">
      <c r="A525" s="92"/>
      <c r="B525" s="93"/>
      <c r="C525" s="90"/>
      <c r="D525" s="90"/>
      <c r="E525" s="91"/>
      <c r="F525" s="91"/>
      <c r="G525" s="91"/>
      <c r="H525" s="91"/>
      <c r="I525" s="91"/>
      <c r="J525" s="90"/>
    </row>
    <row r="526" spans="1:10" x14ac:dyDescent="0.25">
      <c r="A526" s="92"/>
      <c r="B526" s="93"/>
      <c r="C526" s="90"/>
      <c r="D526" s="90"/>
      <c r="E526" s="91"/>
      <c r="F526" s="91"/>
      <c r="G526" s="91"/>
      <c r="H526" s="91"/>
      <c r="I526" s="91"/>
      <c r="J526" s="90"/>
    </row>
    <row r="527" spans="1:10" x14ac:dyDescent="0.25">
      <c r="A527" s="92"/>
      <c r="B527" s="93"/>
      <c r="C527" s="90"/>
      <c r="D527" s="90"/>
      <c r="E527" s="91"/>
      <c r="F527" s="91"/>
      <c r="G527" s="91"/>
      <c r="H527" s="91"/>
      <c r="I527" s="91"/>
      <c r="J527" s="90"/>
    </row>
    <row r="528" spans="1:10" x14ac:dyDescent="0.25">
      <c r="A528" s="92"/>
      <c r="B528" s="93"/>
      <c r="C528" s="90"/>
      <c r="D528" s="90"/>
      <c r="E528" s="91"/>
      <c r="F528" s="91"/>
      <c r="G528" s="91"/>
      <c r="H528" s="91"/>
      <c r="I528" s="91"/>
      <c r="J528" s="90"/>
    </row>
    <row r="529" spans="1:10" x14ac:dyDescent="0.25">
      <c r="A529" s="92"/>
      <c r="B529" s="93"/>
      <c r="C529" s="90"/>
      <c r="D529" s="90"/>
      <c r="E529" s="91"/>
      <c r="F529" s="91"/>
      <c r="G529" s="91"/>
      <c r="H529" s="91"/>
      <c r="I529" s="91"/>
      <c r="J529" s="90"/>
    </row>
    <row r="530" spans="1:10" x14ac:dyDescent="0.25">
      <c r="A530" s="92"/>
      <c r="B530" s="93"/>
      <c r="C530" s="90"/>
      <c r="D530" s="90"/>
      <c r="E530" s="91"/>
      <c r="F530" s="91"/>
      <c r="G530" s="91"/>
      <c r="H530" s="91"/>
      <c r="I530" s="91"/>
      <c r="J530" s="90"/>
    </row>
    <row r="531" spans="1:10" x14ac:dyDescent="0.25">
      <c r="A531" s="92"/>
      <c r="B531" s="93"/>
      <c r="C531" s="90"/>
      <c r="D531" s="90"/>
      <c r="E531" s="91"/>
      <c r="F531" s="91"/>
      <c r="G531" s="91"/>
      <c r="H531" s="91"/>
      <c r="I531" s="91"/>
      <c r="J531" s="90"/>
    </row>
    <row r="532" spans="1:10" x14ac:dyDescent="0.25">
      <c r="A532" s="92"/>
      <c r="B532" s="93"/>
      <c r="C532" s="90"/>
      <c r="D532" s="90"/>
      <c r="E532" s="91"/>
      <c r="F532" s="91"/>
      <c r="G532" s="91"/>
      <c r="H532" s="91"/>
      <c r="I532" s="91"/>
      <c r="J532" s="90"/>
    </row>
    <row r="533" spans="1:10" x14ac:dyDescent="0.25">
      <c r="A533" s="92"/>
      <c r="B533" s="93"/>
      <c r="C533" s="90"/>
      <c r="D533" s="90"/>
      <c r="E533" s="91"/>
      <c r="F533" s="91"/>
      <c r="G533" s="91"/>
      <c r="H533" s="91"/>
      <c r="I533" s="91"/>
      <c r="J533" s="90"/>
    </row>
    <row r="534" spans="1:10" x14ac:dyDescent="0.25">
      <c r="A534" s="92"/>
      <c r="B534" s="93"/>
      <c r="C534" s="90"/>
      <c r="D534" s="90"/>
      <c r="E534" s="91"/>
      <c r="F534" s="91"/>
      <c r="G534" s="91"/>
      <c r="H534" s="91"/>
      <c r="I534" s="91"/>
      <c r="J534" s="90"/>
    </row>
    <row r="535" spans="1:10" x14ac:dyDescent="0.25">
      <c r="A535" s="92"/>
      <c r="B535" s="93"/>
      <c r="C535" s="90"/>
      <c r="D535" s="90"/>
      <c r="E535" s="91"/>
      <c r="F535" s="91"/>
      <c r="G535" s="91"/>
      <c r="H535" s="91"/>
      <c r="I535" s="91"/>
      <c r="J535" s="90"/>
    </row>
    <row r="536" spans="1:10" x14ac:dyDescent="0.25">
      <c r="A536" s="92"/>
      <c r="B536" s="93"/>
      <c r="C536" s="90"/>
      <c r="D536" s="90"/>
      <c r="E536" s="91"/>
      <c r="F536" s="91"/>
      <c r="G536" s="91"/>
      <c r="H536" s="91"/>
      <c r="I536" s="91"/>
      <c r="J536" s="90"/>
    </row>
    <row r="537" spans="1:10" x14ac:dyDescent="0.25">
      <c r="A537" s="92"/>
      <c r="B537" s="93"/>
      <c r="C537" s="90"/>
      <c r="D537" s="90"/>
      <c r="E537" s="91"/>
      <c r="F537" s="91"/>
      <c r="G537" s="91"/>
      <c r="H537" s="91"/>
      <c r="I537" s="91"/>
      <c r="J537" s="90"/>
    </row>
    <row r="538" spans="1:10" x14ac:dyDescent="0.25">
      <c r="A538" s="92"/>
      <c r="B538" s="93"/>
      <c r="C538" s="90"/>
      <c r="D538" s="90"/>
      <c r="E538" s="91"/>
      <c r="F538" s="91"/>
      <c r="G538" s="91"/>
      <c r="H538" s="91"/>
      <c r="I538" s="91"/>
      <c r="J538" s="90"/>
    </row>
    <row r="539" spans="1:10" x14ac:dyDescent="0.25">
      <c r="A539" s="92"/>
      <c r="B539" s="93"/>
      <c r="C539" s="90"/>
      <c r="D539" s="90"/>
      <c r="E539" s="91"/>
      <c r="F539" s="91"/>
      <c r="G539" s="91"/>
      <c r="H539" s="91"/>
      <c r="I539" s="91"/>
      <c r="J539" s="90"/>
    </row>
    <row r="540" spans="1:10" x14ac:dyDescent="0.25">
      <c r="A540" s="92"/>
      <c r="B540" s="93"/>
      <c r="C540" s="90"/>
      <c r="D540" s="90"/>
      <c r="E540" s="91"/>
      <c r="F540" s="91"/>
      <c r="G540" s="91"/>
      <c r="H540" s="91"/>
      <c r="I540" s="91"/>
      <c r="J540" s="90"/>
    </row>
    <row r="541" spans="1:10" x14ac:dyDescent="0.25">
      <c r="A541" s="92"/>
      <c r="B541" s="93"/>
      <c r="C541" s="90"/>
      <c r="D541" s="90"/>
      <c r="E541" s="91"/>
      <c r="F541" s="91"/>
      <c r="G541" s="91"/>
      <c r="H541" s="91"/>
      <c r="I541" s="91"/>
      <c r="J541" s="90"/>
    </row>
    <row r="542" spans="1:10" x14ac:dyDescent="0.25">
      <c r="A542" s="92"/>
      <c r="B542" s="93"/>
      <c r="C542" s="90"/>
      <c r="D542" s="90"/>
      <c r="E542" s="91"/>
      <c r="F542" s="91"/>
      <c r="G542" s="91"/>
      <c r="H542" s="91"/>
      <c r="I542" s="91"/>
      <c r="J542" s="90"/>
    </row>
    <row r="543" spans="1:10" x14ac:dyDescent="0.25">
      <c r="A543" s="92"/>
      <c r="B543" s="93"/>
      <c r="C543" s="90"/>
      <c r="D543" s="90"/>
      <c r="E543" s="91"/>
      <c r="F543" s="91"/>
      <c r="G543" s="91"/>
      <c r="H543" s="91"/>
      <c r="I543" s="91"/>
      <c r="J543" s="90"/>
    </row>
    <row r="544" spans="1:10" x14ac:dyDescent="0.25">
      <c r="A544" s="92"/>
      <c r="B544" s="93"/>
      <c r="C544" s="90"/>
      <c r="D544" s="90"/>
      <c r="E544" s="91"/>
      <c r="F544" s="91"/>
      <c r="G544" s="91"/>
      <c r="H544" s="91"/>
      <c r="I544" s="91"/>
      <c r="J544" s="90"/>
    </row>
    <row r="545" spans="1:10" x14ac:dyDescent="0.25">
      <c r="A545" s="92"/>
      <c r="B545" s="93"/>
      <c r="C545" s="90"/>
      <c r="D545" s="90"/>
      <c r="E545" s="91"/>
      <c r="F545" s="91"/>
      <c r="G545" s="91"/>
      <c r="H545" s="91"/>
      <c r="I545" s="91"/>
      <c r="J545" s="90"/>
    </row>
    <row r="546" spans="1:10" x14ac:dyDescent="0.25">
      <c r="A546" s="92"/>
      <c r="B546" s="93"/>
      <c r="C546" s="90"/>
      <c r="D546" s="90"/>
      <c r="E546" s="91"/>
      <c r="F546" s="91"/>
      <c r="G546" s="91"/>
      <c r="H546" s="91"/>
      <c r="I546" s="91"/>
      <c r="J546" s="90"/>
    </row>
    <row r="547" spans="1:10" x14ac:dyDescent="0.25">
      <c r="A547" s="92"/>
      <c r="B547" s="93"/>
      <c r="C547" s="90"/>
      <c r="D547" s="90"/>
      <c r="E547" s="91"/>
      <c r="F547" s="91"/>
      <c r="G547" s="91"/>
      <c r="H547" s="91"/>
      <c r="I547" s="91"/>
      <c r="J547" s="90"/>
    </row>
    <row r="548" spans="1:10" x14ac:dyDescent="0.25">
      <c r="A548" s="92"/>
      <c r="B548" s="93"/>
      <c r="C548" s="90"/>
      <c r="D548" s="90"/>
      <c r="E548" s="91"/>
      <c r="F548" s="91"/>
      <c r="G548" s="91"/>
      <c r="H548" s="91"/>
      <c r="I548" s="91"/>
      <c r="J548" s="90"/>
    </row>
    <row r="549" spans="1:10" x14ac:dyDescent="0.25">
      <c r="A549" s="92"/>
      <c r="B549" s="93"/>
      <c r="C549" s="90"/>
      <c r="D549" s="90"/>
      <c r="E549" s="91"/>
      <c r="F549" s="91"/>
      <c r="G549" s="91"/>
      <c r="H549" s="91"/>
      <c r="I549" s="91"/>
      <c r="J549" s="90"/>
    </row>
    <row r="550" spans="1:10" x14ac:dyDescent="0.25">
      <c r="A550" s="92"/>
      <c r="B550" s="93"/>
      <c r="C550" s="90"/>
      <c r="D550" s="90"/>
      <c r="E550" s="91"/>
      <c r="F550" s="91"/>
      <c r="G550" s="91"/>
      <c r="H550" s="91"/>
      <c r="I550" s="91"/>
      <c r="J550" s="90"/>
    </row>
    <row r="551" spans="1:10" x14ac:dyDescent="0.25">
      <c r="A551" s="92"/>
      <c r="B551" s="93"/>
      <c r="C551" s="90"/>
      <c r="D551" s="90"/>
      <c r="E551" s="91"/>
      <c r="F551" s="91"/>
      <c r="G551" s="91"/>
      <c r="H551" s="91"/>
      <c r="I551" s="91"/>
      <c r="J551" s="90"/>
    </row>
    <row r="552" spans="1:10" x14ac:dyDescent="0.25">
      <c r="A552" s="92"/>
      <c r="B552" s="93"/>
      <c r="C552" s="90"/>
      <c r="D552" s="90"/>
      <c r="E552" s="91"/>
      <c r="F552" s="91"/>
      <c r="G552" s="91"/>
      <c r="H552" s="91"/>
      <c r="I552" s="91"/>
      <c r="J552" s="90"/>
    </row>
    <row r="553" spans="1:10" x14ac:dyDescent="0.25">
      <c r="A553" s="92"/>
      <c r="B553" s="93"/>
      <c r="C553" s="90"/>
      <c r="D553" s="90"/>
      <c r="E553" s="91"/>
      <c r="F553" s="91"/>
      <c r="G553" s="91"/>
      <c r="H553" s="91"/>
      <c r="I553" s="91"/>
      <c r="J553" s="90"/>
    </row>
    <row r="554" spans="1:10" x14ac:dyDescent="0.25">
      <c r="A554" s="92"/>
      <c r="B554" s="93"/>
      <c r="C554" s="90"/>
      <c r="D554" s="90"/>
      <c r="E554" s="91"/>
      <c r="F554" s="91"/>
      <c r="G554" s="91"/>
      <c r="H554" s="91"/>
      <c r="I554" s="91"/>
      <c r="J554" s="90"/>
    </row>
    <row r="555" spans="1:10" x14ac:dyDescent="0.25">
      <c r="A555" s="92"/>
      <c r="B555" s="93"/>
      <c r="C555" s="90"/>
      <c r="D555" s="90"/>
      <c r="E555" s="91"/>
      <c r="F555" s="91"/>
      <c r="G555" s="91"/>
      <c r="H555" s="91"/>
      <c r="I555" s="91"/>
      <c r="J555" s="90"/>
    </row>
    <row r="556" spans="1:10" x14ac:dyDescent="0.25">
      <c r="A556" s="92"/>
      <c r="B556" s="93"/>
      <c r="C556" s="90"/>
      <c r="D556" s="90"/>
      <c r="E556" s="91"/>
      <c r="F556" s="91"/>
      <c r="G556" s="91"/>
      <c r="H556" s="91"/>
      <c r="I556" s="91"/>
      <c r="J556" s="90"/>
    </row>
    <row r="557" spans="1:10" x14ac:dyDescent="0.25">
      <c r="A557" s="92"/>
      <c r="B557" s="93"/>
      <c r="C557" s="90"/>
      <c r="D557" s="90"/>
      <c r="E557" s="91"/>
      <c r="F557" s="91"/>
      <c r="G557" s="91"/>
      <c r="H557" s="91"/>
      <c r="I557" s="91"/>
      <c r="J557" s="90"/>
    </row>
    <row r="558" spans="1:10" x14ac:dyDescent="0.25">
      <c r="A558" s="92"/>
      <c r="B558" s="93"/>
      <c r="C558" s="90"/>
      <c r="D558" s="90"/>
      <c r="E558" s="91"/>
      <c r="F558" s="91"/>
      <c r="G558" s="91"/>
      <c r="H558" s="91"/>
      <c r="I558" s="91"/>
      <c r="J558" s="90"/>
    </row>
    <row r="559" spans="1:10" x14ac:dyDescent="0.25">
      <c r="A559" s="92"/>
      <c r="B559" s="93"/>
      <c r="C559" s="90"/>
      <c r="D559" s="90"/>
      <c r="E559" s="91"/>
      <c r="F559" s="91"/>
      <c r="G559" s="91"/>
      <c r="H559" s="91"/>
      <c r="I559" s="91"/>
      <c r="J559" s="90"/>
    </row>
    <row r="560" spans="1:10" x14ac:dyDescent="0.25">
      <c r="A560" s="92"/>
      <c r="B560" s="93"/>
      <c r="C560" s="90"/>
      <c r="D560" s="90"/>
      <c r="E560" s="91"/>
      <c r="F560" s="91"/>
      <c r="G560" s="91"/>
      <c r="H560" s="91"/>
      <c r="I560" s="91"/>
      <c r="J560" s="90"/>
    </row>
    <row r="561" spans="1:10" x14ac:dyDescent="0.25">
      <c r="A561" s="92"/>
      <c r="B561" s="93"/>
      <c r="C561" s="90"/>
      <c r="D561" s="90"/>
      <c r="E561" s="91"/>
      <c r="F561" s="91"/>
      <c r="G561" s="91"/>
      <c r="H561" s="91"/>
      <c r="I561" s="91"/>
      <c r="J561" s="90"/>
    </row>
    <row r="562" spans="1:10" x14ac:dyDescent="0.25">
      <c r="A562" s="92"/>
      <c r="B562" s="93"/>
      <c r="C562" s="90"/>
      <c r="D562" s="90"/>
      <c r="E562" s="91"/>
      <c r="F562" s="91"/>
      <c r="G562" s="91"/>
      <c r="H562" s="91"/>
      <c r="I562" s="91"/>
      <c r="J562" s="90"/>
    </row>
    <row r="563" spans="1:10" x14ac:dyDescent="0.25">
      <c r="A563" s="92"/>
      <c r="B563" s="93"/>
      <c r="C563" s="90"/>
      <c r="D563" s="90"/>
      <c r="E563" s="91"/>
      <c r="F563" s="91"/>
      <c r="G563" s="91"/>
      <c r="H563" s="91"/>
      <c r="I563" s="91"/>
      <c r="J563" s="90"/>
    </row>
    <row r="564" spans="1:10" x14ac:dyDescent="0.25">
      <c r="A564" s="92"/>
      <c r="B564" s="93"/>
      <c r="C564" s="90"/>
      <c r="D564" s="90"/>
      <c r="E564" s="91"/>
      <c r="F564" s="91"/>
      <c r="G564" s="91"/>
      <c r="H564" s="91"/>
      <c r="I564" s="91"/>
      <c r="J564" s="90"/>
    </row>
    <row r="565" spans="1:10" x14ac:dyDescent="0.25">
      <c r="A565" s="92"/>
      <c r="B565" s="93"/>
      <c r="C565" s="90"/>
      <c r="D565" s="90"/>
      <c r="E565" s="91"/>
      <c r="F565" s="91"/>
      <c r="G565" s="91"/>
      <c r="H565" s="91"/>
      <c r="I565" s="91"/>
      <c r="J565" s="90"/>
    </row>
    <row r="566" spans="1:10" x14ac:dyDescent="0.25">
      <c r="A566" s="92"/>
      <c r="B566" s="93"/>
      <c r="C566" s="90"/>
      <c r="D566" s="90"/>
      <c r="E566" s="91"/>
      <c r="F566" s="91"/>
      <c r="G566" s="91"/>
      <c r="H566" s="91"/>
      <c r="I566" s="91"/>
      <c r="J566" s="90"/>
    </row>
    <row r="567" spans="1:10" x14ac:dyDescent="0.25">
      <c r="A567" s="92"/>
      <c r="B567" s="93"/>
      <c r="C567" s="90"/>
      <c r="D567" s="90"/>
      <c r="E567" s="91"/>
      <c r="F567" s="91"/>
      <c r="G567" s="91"/>
      <c r="H567" s="91"/>
      <c r="I567" s="91"/>
      <c r="J567" s="90"/>
    </row>
    <row r="568" spans="1:10" x14ac:dyDescent="0.25">
      <c r="A568" s="92"/>
      <c r="B568" s="93"/>
      <c r="C568" s="90"/>
      <c r="D568" s="90"/>
      <c r="E568" s="91"/>
      <c r="F568" s="91"/>
      <c r="G568" s="91"/>
      <c r="H568" s="91"/>
      <c r="I568" s="91"/>
      <c r="J568" s="90"/>
    </row>
    <row r="569" spans="1:10" x14ac:dyDescent="0.25">
      <c r="A569" s="92"/>
      <c r="B569" s="93"/>
      <c r="C569" s="90"/>
      <c r="D569" s="90"/>
      <c r="E569" s="91"/>
      <c r="F569" s="91"/>
      <c r="G569" s="91"/>
      <c r="H569" s="91"/>
      <c r="I569" s="91"/>
      <c r="J569" s="90"/>
    </row>
    <row r="570" spans="1:10" x14ac:dyDescent="0.25">
      <c r="A570" s="92"/>
      <c r="B570" s="93"/>
      <c r="C570" s="90"/>
      <c r="D570" s="90"/>
      <c r="E570" s="91"/>
      <c r="F570" s="91"/>
      <c r="G570" s="91"/>
      <c r="H570" s="91"/>
      <c r="I570" s="91"/>
      <c r="J570" s="90"/>
    </row>
    <row r="571" spans="1:10" x14ac:dyDescent="0.25">
      <c r="A571" s="92"/>
      <c r="B571" s="93"/>
      <c r="C571" s="90"/>
      <c r="D571" s="90"/>
      <c r="E571" s="91"/>
      <c r="F571" s="91"/>
      <c r="G571" s="91"/>
      <c r="H571" s="91"/>
      <c r="I571" s="91"/>
      <c r="J571" s="90"/>
    </row>
    <row r="572" spans="1:10" x14ac:dyDescent="0.25">
      <c r="A572" s="92"/>
      <c r="B572" s="93"/>
      <c r="C572" s="90"/>
      <c r="D572" s="90"/>
      <c r="E572" s="91"/>
      <c r="F572" s="91"/>
      <c r="G572" s="91"/>
      <c r="H572" s="91"/>
      <c r="I572" s="91"/>
      <c r="J572" s="90"/>
    </row>
    <row r="573" spans="1:10" x14ac:dyDescent="0.25">
      <c r="A573" s="92"/>
      <c r="B573" s="93"/>
      <c r="C573" s="90"/>
      <c r="D573" s="90"/>
      <c r="E573" s="91"/>
      <c r="F573" s="91"/>
      <c r="G573" s="91"/>
      <c r="H573" s="91"/>
      <c r="I573" s="91"/>
      <c r="J573" s="90"/>
    </row>
    <row r="574" spans="1:10" x14ac:dyDescent="0.25">
      <c r="A574" s="92"/>
      <c r="B574" s="93"/>
      <c r="C574" s="90"/>
      <c r="D574" s="90"/>
      <c r="E574" s="91"/>
      <c r="F574" s="91"/>
      <c r="G574" s="91"/>
      <c r="H574" s="91"/>
      <c r="I574" s="91"/>
      <c r="J574" s="90"/>
    </row>
    <row r="575" spans="1:10" x14ac:dyDescent="0.25">
      <c r="A575" s="92"/>
      <c r="B575" s="93"/>
      <c r="C575" s="90"/>
      <c r="D575" s="90"/>
      <c r="E575" s="91"/>
      <c r="F575" s="91"/>
      <c r="G575" s="91"/>
      <c r="H575" s="91"/>
      <c r="I575" s="91"/>
      <c r="J575" s="90"/>
    </row>
    <row r="576" spans="1:10" x14ac:dyDescent="0.25">
      <c r="A576" s="92"/>
      <c r="B576" s="93"/>
      <c r="C576" s="90"/>
      <c r="D576" s="90"/>
      <c r="E576" s="91"/>
      <c r="F576" s="91"/>
      <c r="G576" s="91"/>
      <c r="H576" s="91"/>
      <c r="I576" s="91"/>
      <c r="J576" s="90"/>
    </row>
    <row r="577" spans="1:10" x14ac:dyDescent="0.25">
      <c r="A577" s="92"/>
      <c r="B577" s="93"/>
      <c r="C577" s="90"/>
      <c r="D577" s="90"/>
      <c r="E577" s="91"/>
      <c r="F577" s="91"/>
      <c r="G577" s="91"/>
      <c r="H577" s="91"/>
      <c r="I577" s="91"/>
      <c r="J577" s="90"/>
    </row>
    <row r="578" spans="1:10" x14ac:dyDescent="0.25">
      <c r="A578" s="92"/>
      <c r="B578" s="93"/>
      <c r="C578" s="90"/>
      <c r="D578" s="90"/>
      <c r="E578" s="91"/>
      <c r="F578" s="91"/>
      <c r="G578" s="91"/>
      <c r="H578" s="91"/>
      <c r="I578" s="91"/>
      <c r="J578" s="90"/>
    </row>
    <row r="579" spans="1:10" x14ac:dyDescent="0.25">
      <c r="A579" s="92"/>
      <c r="B579" s="93"/>
      <c r="C579" s="90"/>
      <c r="D579" s="90"/>
      <c r="E579" s="91"/>
      <c r="F579" s="91"/>
      <c r="G579" s="91"/>
      <c r="H579" s="91"/>
      <c r="I579" s="91"/>
      <c r="J579" s="90"/>
    </row>
    <row r="580" spans="1:10" x14ac:dyDescent="0.25">
      <c r="A580" s="92"/>
      <c r="B580" s="93"/>
      <c r="C580" s="90"/>
      <c r="D580" s="90"/>
      <c r="E580" s="91"/>
      <c r="F580" s="91"/>
      <c r="G580" s="91"/>
      <c r="H580" s="91"/>
      <c r="I580" s="91"/>
      <c r="J580" s="90"/>
    </row>
    <row r="581" spans="1:10" x14ac:dyDescent="0.25">
      <c r="A581" s="92"/>
      <c r="B581" s="93"/>
      <c r="C581" s="90"/>
      <c r="D581" s="90"/>
      <c r="E581" s="91"/>
      <c r="F581" s="91"/>
      <c r="G581" s="91"/>
      <c r="H581" s="91"/>
      <c r="I581" s="91"/>
      <c r="J581" s="90"/>
    </row>
    <row r="582" spans="1:10" x14ac:dyDescent="0.25">
      <c r="A582" s="92"/>
      <c r="B582" s="93"/>
      <c r="C582" s="90"/>
      <c r="D582" s="90"/>
      <c r="E582" s="91"/>
      <c r="F582" s="91"/>
      <c r="G582" s="91"/>
      <c r="H582" s="91"/>
      <c r="I582" s="91"/>
      <c r="J582" s="90"/>
    </row>
    <row r="583" spans="1:10" x14ac:dyDescent="0.25">
      <c r="A583" s="92"/>
      <c r="B583" s="93"/>
      <c r="C583" s="90"/>
      <c r="D583" s="90"/>
      <c r="E583" s="91"/>
      <c r="F583" s="91"/>
      <c r="G583" s="91"/>
      <c r="H583" s="91"/>
      <c r="I583" s="91"/>
      <c r="J583" s="90"/>
    </row>
    <row r="584" spans="1:10" x14ac:dyDescent="0.25">
      <c r="A584" s="92"/>
      <c r="B584" s="93"/>
      <c r="C584" s="90"/>
      <c r="D584" s="90"/>
      <c r="E584" s="91"/>
      <c r="F584" s="91"/>
      <c r="G584" s="91"/>
      <c r="H584" s="91"/>
      <c r="I584" s="91"/>
      <c r="J584" s="90"/>
    </row>
    <row r="585" spans="1:10" x14ac:dyDescent="0.25">
      <c r="A585" s="92"/>
      <c r="B585" s="93"/>
      <c r="C585" s="90"/>
      <c r="D585" s="90"/>
      <c r="E585" s="91"/>
      <c r="F585" s="91"/>
      <c r="G585" s="91"/>
      <c r="H585" s="91"/>
      <c r="I585" s="91"/>
      <c r="J585" s="90"/>
    </row>
    <row r="586" spans="1:10" x14ac:dyDescent="0.25">
      <c r="A586" s="92"/>
      <c r="B586" s="93"/>
      <c r="C586" s="90"/>
      <c r="D586" s="90"/>
      <c r="E586" s="91"/>
      <c r="F586" s="91"/>
      <c r="G586" s="91"/>
      <c r="H586" s="91"/>
      <c r="I586" s="91"/>
      <c r="J586" s="90"/>
    </row>
    <row r="587" spans="1:10" x14ac:dyDescent="0.25">
      <c r="A587" s="92"/>
      <c r="B587" s="93"/>
      <c r="C587" s="90"/>
      <c r="D587" s="90"/>
      <c r="E587" s="91"/>
      <c r="F587" s="91"/>
      <c r="G587" s="91"/>
      <c r="H587" s="91"/>
      <c r="I587" s="91"/>
      <c r="J587" s="90"/>
    </row>
    <row r="588" spans="1:10" x14ac:dyDescent="0.25">
      <c r="A588" s="92"/>
      <c r="B588" s="93"/>
      <c r="C588" s="90"/>
      <c r="D588" s="90"/>
      <c r="E588" s="91"/>
      <c r="F588" s="91"/>
      <c r="G588" s="91"/>
      <c r="H588" s="91"/>
      <c r="I588" s="91"/>
      <c r="J588" s="90"/>
    </row>
    <row r="589" spans="1:10" x14ac:dyDescent="0.25">
      <c r="A589" s="92"/>
      <c r="B589" s="93"/>
      <c r="C589" s="90"/>
      <c r="D589" s="90"/>
      <c r="E589" s="91"/>
      <c r="F589" s="91"/>
      <c r="G589" s="91"/>
      <c r="H589" s="91"/>
      <c r="I589" s="91"/>
      <c r="J589" s="90"/>
    </row>
    <row r="590" spans="1:10" x14ac:dyDescent="0.25">
      <c r="A590" s="92"/>
      <c r="B590" s="93"/>
      <c r="C590" s="90"/>
      <c r="D590" s="90"/>
      <c r="E590" s="91"/>
      <c r="F590" s="91"/>
      <c r="G590" s="91"/>
      <c r="H590" s="91"/>
      <c r="I590" s="91"/>
      <c r="J590" s="90"/>
    </row>
    <row r="591" spans="1:10" x14ac:dyDescent="0.25">
      <c r="A591" s="92"/>
      <c r="B591" s="93"/>
      <c r="C591" s="90"/>
      <c r="D591" s="90"/>
      <c r="E591" s="91"/>
      <c r="F591" s="91"/>
      <c r="G591" s="91"/>
      <c r="H591" s="91"/>
      <c r="I591" s="91"/>
      <c r="J591" s="90"/>
    </row>
    <row r="592" spans="1:10" x14ac:dyDescent="0.25">
      <c r="A592" s="92"/>
      <c r="B592" s="93"/>
      <c r="C592" s="90"/>
      <c r="D592" s="90"/>
      <c r="E592" s="91"/>
      <c r="F592" s="91"/>
      <c r="G592" s="91"/>
      <c r="H592" s="91"/>
      <c r="I592" s="91"/>
      <c r="J592" s="90"/>
    </row>
    <row r="593" spans="1:10" x14ac:dyDescent="0.25">
      <c r="A593" s="92"/>
      <c r="B593" s="93"/>
      <c r="C593" s="90"/>
      <c r="D593" s="90"/>
      <c r="E593" s="91"/>
      <c r="F593" s="91"/>
      <c r="G593" s="91"/>
      <c r="H593" s="91"/>
      <c r="I593" s="91"/>
      <c r="J593" s="90"/>
    </row>
    <row r="594" spans="1:10" x14ac:dyDescent="0.25">
      <c r="A594" s="92"/>
      <c r="B594" s="93"/>
      <c r="C594" s="90"/>
      <c r="D594" s="90"/>
      <c r="E594" s="91"/>
      <c r="F594" s="91"/>
      <c r="G594" s="91"/>
      <c r="H594" s="91"/>
      <c r="I594" s="91"/>
      <c r="J594" s="90"/>
    </row>
    <row r="595" spans="1:10" x14ac:dyDescent="0.25">
      <c r="A595" s="92"/>
      <c r="B595" s="93"/>
      <c r="C595" s="90"/>
      <c r="D595" s="90"/>
      <c r="E595" s="91"/>
      <c r="F595" s="91"/>
      <c r="G595" s="91"/>
      <c r="H595" s="91"/>
      <c r="I595" s="91"/>
      <c r="J595" s="90"/>
    </row>
    <row r="596" spans="1:10" x14ac:dyDescent="0.25">
      <c r="A596" s="92"/>
      <c r="B596" s="93"/>
      <c r="C596" s="90"/>
      <c r="D596" s="90"/>
      <c r="E596" s="91"/>
      <c r="F596" s="91"/>
      <c r="G596" s="91"/>
      <c r="H596" s="91"/>
      <c r="I596" s="91"/>
      <c r="J596" s="90"/>
    </row>
    <row r="597" spans="1:10" x14ac:dyDescent="0.25">
      <c r="A597" s="92"/>
      <c r="B597" s="93"/>
      <c r="C597" s="90"/>
      <c r="D597" s="90"/>
      <c r="E597" s="91"/>
      <c r="F597" s="91"/>
      <c r="G597" s="91"/>
      <c r="H597" s="91"/>
      <c r="I597" s="91"/>
      <c r="J597" s="90"/>
    </row>
    <row r="598" spans="1:10" x14ac:dyDescent="0.25">
      <c r="A598" s="92"/>
      <c r="B598" s="93"/>
      <c r="C598" s="90"/>
      <c r="D598" s="90"/>
      <c r="E598" s="91"/>
      <c r="F598" s="91"/>
      <c r="G598" s="91"/>
      <c r="H598" s="91"/>
      <c r="I598" s="91"/>
      <c r="J598" s="90"/>
    </row>
    <row r="599" spans="1:10" x14ac:dyDescent="0.25">
      <c r="A599" s="92"/>
      <c r="B599" s="93"/>
      <c r="C599" s="90"/>
      <c r="D599" s="90"/>
      <c r="E599" s="91"/>
      <c r="F599" s="91"/>
      <c r="G599" s="91"/>
      <c r="H599" s="91"/>
      <c r="I599" s="91"/>
      <c r="J599" s="90"/>
    </row>
    <row r="600" spans="1:10" x14ac:dyDescent="0.25">
      <c r="A600" s="92"/>
      <c r="B600" s="93"/>
      <c r="C600" s="90"/>
      <c r="D600" s="90"/>
      <c r="E600" s="91"/>
      <c r="F600" s="91"/>
      <c r="G600" s="91"/>
      <c r="H600" s="91"/>
      <c r="I600" s="91"/>
      <c r="J600" s="90"/>
    </row>
    <row r="601" spans="1:10" x14ac:dyDescent="0.25">
      <c r="A601" s="92"/>
      <c r="B601" s="93"/>
      <c r="C601" s="90"/>
      <c r="D601" s="90"/>
      <c r="E601" s="91"/>
      <c r="F601" s="91"/>
      <c r="G601" s="91"/>
      <c r="H601" s="91"/>
      <c r="I601" s="91"/>
      <c r="J601" s="90"/>
    </row>
    <row r="602" spans="1:10" x14ac:dyDescent="0.25">
      <c r="A602" s="92"/>
      <c r="B602" s="93"/>
      <c r="C602" s="90"/>
      <c r="D602" s="90"/>
      <c r="E602" s="91"/>
      <c r="F602" s="91"/>
      <c r="G602" s="91"/>
      <c r="H602" s="91"/>
      <c r="I602" s="91"/>
      <c r="J602" s="90"/>
    </row>
    <row r="603" spans="1:10" x14ac:dyDescent="0.25">
      <c r="A603" s="92"/>
      <c r="B603" s="93"/>
      <c r="C603" s="90"/>
      <c r="D603" s="90"/>
      <c r="E603" s="91"/>
      <c r="F603" s="91"/>
      <c r="G603" s="91"/>
      <c r="H603" s="91"/>
      <c r="I603" s="91"/>
      <c r="J603" s="90"/>
    </row>
    <row r="604" spans="1:10" x14ac:dyDescent="0.25">
      <c r="A604" s="92"/>
      <c r="B604" s="93"/>
      <c r="C604" s="90"/>
      <c r="D604" s="90"/>
      <c r="E604" s="91"/>
      <c r="F604" s="91"/>
      <c r="G604" s="91"/>
      <c r="H604" s="91"/>
      <c r="I604" s="91"/>
      <c r="J604" s="90"/>
    </row>
    <row r="605" spans="1:10" x14ac:dyDescent="0.25">
      <c r="A605" s="92"/>
      <c r="B605" s="93"/>
      <c r="C605" s="90"/>
      <c r="D605" s="90"/>
      <c r="E605" s="91"/>
      <c r="F605" s="91"/>
      <c r="G605" s="91"/>
      <c r="H605" s="91"/>
      <c r="I605" s="91"/>
      <c r="J605" s="90"/>
    </row>
    <row r="606" spans="1:10" x14ac:dyDescent="0.25">
      <c r="A606" s="92"/>
      <c r="B606" s="93"/>
      <c r="C606" s="90"/>
      <c r="D606" s="90"/>
      <c r="E606" s="91"/>
      <c r="F606" s="91"/>
      <c r="G606" s="91"/>
      <c r="H606" s="91"/>
      <c r="I606" s="91"/>
      <c r="J606" s="90"/>
    </row>
    <row r="607" spans="1:10" x14ac:dyDescent="0.25">
      <c r="A607" s="92"/>
      <c r="B607" s="93"/>
      <c r="C607" s="90"/>
      <c r="D607" s="90"/>
      <c r="E607" s="91"/>
      <c r="F607" s="91"/>
      <c r="G607" s="91"/>
      <c r="H607" s="91"/>
      <c r="I607" s="91"/>
      <c r="J607" s="90"/>
    </row>
    <row r="608" spans="1:10" x14ac:dyDescent="0.25">
      <c r="A608" s="92"/>
      <c r="B608" s="93"/>
      <c r="C608" s="90"/>
      <c r="D608" s="90"/>
      <c r="E608" s="91"/>
      <c r="F608" s="91"/>
      <c r="G608" s="91"/>
      <c r="H608" s="91"/>
      <c r="I608" s="91"/>
      <c r="J608" s="90"/>
    </row>
    <row r="609" spans="1:10" x14ac:dyDescent="0.25">
      <c r="A609" s="92"/>
      <c r="B609" s="93"/>
      <c r="C609" s="90"/>
      <c r="D609" s="90"/>
      <c r="E609" s="91"/>
      <c r="F609" s="91"/>
      <c r="G609" s="91"/>
      <c r="H609" s="91"/>
      <c r="I609" s="91"/>
      <c r="J609" s="90"/>
    </row>
    <row r="610" spans="1:10" x14ac:dyDescent="0.25">
      <c r="A610" s="92"/>
      <c r="B610" s="93"/>
      <c r="C610" s="90"/>
      <c r="D610" s="90"/>
      <c r="E610" s="91"/>
      <c r="F610" s="91"/>
      <c r="G610" s="91"/>
      <c r="H610" s="91"/>
      <c r="I610" s="91"/>
      <c r="J610" s="90"/>
    </row>
    <row r="611" spans="1:10" x14ac:dyDescent="0.25">
      <c r="A611" s="92"/>
      <c r="B611" s="93"/>
      <c r="C611" s="90"/>
      <c r="D611" s="90"/>
      <c r="E611" s="91"/>
      <c r="F611" s="91"/>
      <c r="G611" s="91"/>
      <c r="H611" s="91"/>
      <c r="I611" s="91"/>
      <c r="J611" s="90"/>
    </row>
    <row r="612" spans="1:10" x14ac:dyDescent="0.25">
      <c r="A612" s="92"/>
      <c r="B612" s="93"/>
      <c r="C612" s="90"/>
      <c r="D612" s="90"/>
      <c r="E612" s="91"/>
      <c r="F612" s="91"/>
      <c r="G612" s="91"/>
      <c r="H612" s="91"/>
      <c r="I612" s="91"/>
      <c r="J612" s="90"/>
    </row>
    <row r="613" spans="1:10" x14ac:dyDescent="0.25">
      <c r="A613" s="92"/>
      <c r="B613" s="93"/>
      <c r="C613" s="90"/>
      <c r="D613" s="90"/>
      <c r="E613" s="91"/>
      <c r="F613" s="91"/>
      <c r="G613" s="91"/>
      <c r="H613" s="91"/>
      <c r="I613" s="91"/>
      <c r="J613" s="90"/>
    </row>
    <row r="614" spans="1:10" x14ac:dyDescent="0.25">
      <c r="A614" s="92"/>
      <c r="B614" s="93"/>
      <c r="C614" s="90"/>
      <c r="D614" s="90"/>
      <c r="E614" s="91"/>
      <c r="F614" s="91"/>
      <c r="G614" s="91"/>
      <c r="H614" s="91"/>
      <c r="I614" s="91"/>
      <c r="J614" s="90"/>
    </row>
    <row r="615" spans="1:10" x14ac:dyDescent="0.25">
      <c r="A615" s="92"/>
      <c r="B615" s="93"/>
      <c r="C615" s="90"/>
      <c r="D615" s="90"/>
      <c r="E615" s="91"/>
      <c r="F615" s="91"/>
      <c r="G615" s="91"/>
      <c r="H615" s="91"/>
      <c r="I615" s="91"/>
      <c r="J615" s="90"/>
    </row>
    <row r="616" spans="1:10" x14ac:dyDescent="0.25">
      <c r="A616" s="92"/>
      <c r="B616" s="93"/>
      <c r="C616" s="90"/>
      <c r="D616" s="90"/>
      <c r="E616" s="91"/>
      <c r="F616" s="91"/>
      <c r="G616" s="91"/>
      <c r="H616" s="91"/>
      <c r="I616" s="91"/>
      <c r="J616" s="90"/>
    </row>
    <row r="617" spans="1:10" x14ac:dyDescent="0.25">
      <c r="A617" s="92"/>
      <c r="B617" s="93"/>
      <c r="C617" s="90"/>
      <c r="D617" s="90"/>
      <c r="E617" s="91"/>
      <c r="F617" s="91"/>
      <c r="G617" s="91"/>
      <c r="H617" s="91"/>
      <c r="I617" s="91"/>
      <c r="J617" s="90"/>
    </row>
    <row r="618" spans="1:10" x14ac:dyDescent="0.25">
      <c r="A618" s="92"/>
      <c r="B618" s="93"/>
      <c r="C618" s="90"/>
      <c r="D618" s="90"/>
      <c r="E618" s="91"/>
      <c r="F618" s="91"/>
      <c r="G618" s="91"/>
      <c r="H618" s="91"/>
      <c r="I618" s="91"/>
      <c r="J618" s="90"/>
    </row>
    <row r="619" spans="1:10" x14ac:dyDescent="0.25">
      <c r="A619" s="92"/>
      <c r="B619" s="93"/>
      <c r="C619" s="90"/>
      <c r="D619" s="90"/>
      <c r="E619" s="91"/>
      <c r="F619" s="91"/>
      <c r="G619" s="91"/>
      <c r="H619" s="91"/>
      <c r="I619" s="91"/>
      <c r="J619" s="90"/>
    </row>
    <row r="620" spans="1:10" x14ac:dyDescent="0.25">
      <c r="A620" s="92"/>
      <c r="B620" s="93"/>
      <c r="C620" s="90"/>
      <c r="D620" s="90"/>
      <c r="E620" s="91"/>
      <c r="F620" s="91"/>
      <c r="G620" s="91"/>
      <c r="H620" s="91"/>
      <c r="I620" s="91"/>
      <c r="J620" s="90"/>
    </row>
    <row r="621" spans="1:10" x14ac:dyDescent="0.25">
      <c r="A621" s="92"/>
      <c r="B621" s="93"/>
      <c r="C621" s="90"/>
      <c r="D621" s="90"/>
      <c r="E621" s="91"/>
      <c r="F621" s="91"/>
      <c r="G621" s="91"/>
      <c r="H621" s="91"/>
      <c r="I621" s="91"/>
      <c r="J621" s="90"/>
    </row>
    <row r="622" spans="1:10" x14ac:dyDescent="0.25">
      <c r="A622" s="92"/>
      <c r="B622" s="93"/>
      <c r="C622" s="90"/>
      <c r="D622" s="90"/>
      <c r="E622" s="91"/>
      <c r="F622" s="91"/>
      <c r="G622" s="91"/>
      <c r="H622" s="91"/>
      <c r="I622" s="91"/>
      <c r="J622" s="90"/>
    </row>
    <row r="623" spans="1:10" x14ac:dyDescent="0.25">
      <c r="A623" s="92"/>
      <c r="B623" s="93"/>
      <c r="C623" s="90"/>
      <c r="D623" s="90"/>
      <c r="E623" s="91"/>
      <c r="F623" s="91"/>
      <c r="G623" s="91"/>
      <c r="H623" s="91"/>
      <c r="I623" s="91"/>
      <c r="J623" s="90"/>
    </row>
    <row r="624" spans="1:10" x14ac:dyDescent="0.25">
      <c r="A624" s="92"/>
      <c r="B624" s="93"/>
      <c r="C624" s="90"/>
      <c r="D624" s="90"/>
      <c r="E624" s="91"/>
      <c r="F624" s="91"/>
      <c r="G624" s="91"/>
      <c r="H624" s="91"/>
      <c r="I624" s="91"/>
      <c r="J624" s="90"/>
    </row>
    <row r="625" spans="1:10" x14ac:dyDescent="0.25">
      <c r="A625" s="92"/>
      <c r="B625" s="93"/>
      <c r="C625" s="90"/>
      <c r="D625" s="90"/>
      <c r="E625" s="91"/>
      <c r="F625" s="91"/>
      <c r="G625" s="91"/>
      <c r="H625" s="91"/>
      <c r="I625" s="91"/>
      <c r="J625" s="90"/>
    </row>
    <row r="626" spans="1:10" x14ac:dyDescent="0.25">
      <c r="A626" s="92"/>
      <c r="B626" s="93"/>
      <c r="C626" s="90"/>
      <c r="D626" s="90"/>
      <c r="E626" s="91"/>
      <c r="F626" s="91"/>
      <c r="G626" s="91"/>
      <c r="H626" s="91"/>
      <c r="I626" s="91"/>
      <c r="J626" s="90"/>
    </row>
    <row r="627" spans="1:10" x14ac:dyDescent="0.25">
      <c r="A627" s="92"/>
      <c r="B627" s="93"/>
      <c r="C627" s="90"/>
      <c r="D627" s="90"/>
      <c r="E627" s="91"/>
      <c r="F627" s="91"/>
      <c r="G627" s="91"/>
      <c r="H627" s="91"/>
      <c r="I627" s="91"/>
      <c r="J627" s="90"/>
    </row>
    <row r="628" spans="1:10" x14ac:dyDescent="0.25">
      <c r="A628" s="92"/>
      <c r="B628" s="93"/>
      <c r="C628" s="90"/>
      <c r="D628" s="90"/>
      <c r="E628" s="91"/>
      <c r="F628" s="91"/>
      <c r="G628" s="91"/>
      <c r="H628" s="91"/>
      <c r="I628" s="91"/>
      <c r="J628" s="90"/>
    </row>
    <row r="629" spans="1:10" x14ac:dyDescent="0.25">
      <c r="A629" s="92"/>
      <c r="B629" s="93"/>
      <c r="C629" s="90"/>
      <c r="D629" s="90"/>
      <c r="E629" s="91"/>
      <c r="F629" s="91"/>
      <c r="G629" s="91"/>
      <c r="H629" s="91"/>
      <c r="I629" s="91"/>
      <c r="J629" s="90"/>
    </row>
    <row r="630" spans="1:10" x14ac:dyDescent="0.25">
      <c r="A630" s="92"/>
      <c r="B630" s="93"/>
      <c r="C630" s="90"/>
      <c r="D630" s="90"/>
      <c r="E630" s="91"/>
      <c r="F630" s="91"/>
      <c r="G630" s="91"/>
      <c r="H630" s="91"/>
      <c r="I630" s="91"/>
      <c r="J630" s="90"/>
    </row>
    <row r="631" spans="1:10" x14ac:dyDescent="0.25">
      <c r="A631" s="92"/>
      <c r="B631" s="93"/>
      <c r="C631" s="90"/>
      <c r="D631" s="90"/>
      <c r="E631" s="91"/>
      <c r="F631" s="91"/>
      <c r="G631" s="91"/>
      <c r="H631" s="91"/>
      <c r="I631" s="91"/>
      <c r="J631" s="90"/>
    </row>
    <row r="632" spans="1:10" x14ac:dyDescent="0.25">
      <c r="A632" s="92"/>
      <c r="B632" s="93"/>
      <c r="C632" s="90"/>
      <c r="D632" s="90"/>
      <c r="E632" s="91"/>
      <c r="F632" s="91"/>
      <c r="G632" s="91"/>
      <c r="H632" s="91"/>
      <c r="I632" s="91"/>
      <c r="J632" s="90"/>
    </row>
    <row r="633" spans="1:10" x14ac:dyDescent="0.25">
      <c r="A633" s="92"/>
      <c r="B633" s="93"/>
      <c r="C633" s="90"/>
      <c r="D633" s="90"/>
      <c r="E633" s="91"/>
      <c r="F633" s="91"/>
      <c r="G633" s="91"/>
      <c r="H633" s="91"/>
      <c r="I633" s="91"/>
      <c r="J633" s="90"/>
    </row>
    <row r="634" spans="1:10" x14ac:dyDescent="0.25">
      <c r="A634" s="92"/>
      <c r="B634" s="93"/>
      <c r="C634" s="90"/>
      <c r="D634" s="90"/>
      <c r="E634" s="91"/>
      <c r="F634" s="91"/>
      <c r="G634" s="91"/>
      <c r="H634" s="91"/>
      <c r="I634" s="91"/>
      <c r="J634" s="90"/>
    </row>
    <row r="635" spans="1:10" x14ac:dyDescent="0.25">
      <c r="A635" s="92"/>
      <c r="B635" s="93"/>
      <c r="C635" s="90"/>
      <c r="D635" s="90"/>
      <c r="E635" s="91"/>
      <c r="F635" s="91"/>
      <c r="G635" s="91"/>
      <c r="H635" s="91"/>
      <c r="I635" s="91"/>
      <c r="J635" s="90"/>
    </row>
    <row r="636" spans="1:10" x14ac:dyDescent="0.25">
      <c r="A636" s="92"/>
      <c r="B636" s="93"/>
      <c r="C636" s="90"/>
      <c r="D636" s="90"/>
      <c r="E636" s="91"/>
      <c r="F636" s="91"/>
      <c r="G636" s="91"/>
      <c r="H636" s="91"/>
      <c r="I636" s="91"/>
      <c r="J636" s="90"/>
    </row>
    <row r="637" spans="1:10" x14ac:dyDescent="0.25">
      <c r="A637" s="92"/>
      <c r="B637" s="93"/>
      <c r="C637" s="90"/>
      <c r="D637" s="90"/>
      <c r="E637" s="91"/>
      <c r="F637" s="91"/>
      <c r="G637" s="91"/>
      <c r="H637" s="91"/>
      <c r="I637" s="91"/>
      <c r="J637" s="90"/>
    </row>
    <row r="638" spans="1:10" x14ac:dyDescent="0.25">
      <c r="A638" s="92"/>
      <c r="B638" s="93"/>
      <c r="C638" s="90"/>
      <c r="D638" s="90"/>
      <c r="E638" s="91"/>
      <c r="F638" s="91"/>
      <c r="G638" s="91"/>
      <c r="H638" s="91"/>
      <c r="I638" s="91"/>
      <c r="J638" s="90"/>
    </row>
    <row r="639" spans="1:10" x14ac:dyDescent="0.25">
      <c r="A639" s="92"/>
      <c r="B639" s="93"/>
      <c r="C639" s="90"/>
      <c r="D639" s="90"/>
      <c r="E639" s="91"/>
      <c r="F639" s="91"/>
      <c r="G639" s="91"/>
      <c r="H639" s="91"/>
      <c r="I639" s="91"/>
      <c r="J639" s="90"/>
    </row>
    <row r="640" spans="1:10" x14ac:dyDescent="0.25">
      <c r="A640" s="92"/>
      <c r="B640" s="93"/>
      <c r="C640" s="90"/>
      <c r="D640" s="90"/>
      <c r="E640" s="91"/>
      <c r="F640" s="91"/>
      <c r="G640" s="91"/>
      <c r="H640" s="91"/>
      <c r="I640" s="91"/>
      <c r="J640" s="90"/>
    </row>
    <row r="641" spans="1:10" x14ac:dyDescent="0.25">
      <c r="A641" s="92"/>
      <c r="B641" s="93"/>
      <c r="C641" s="90"/>
      <c r="D641" s="90"/>
      <c r="E641" s="91"/>
      <c r="F641" s="91"/>
      <c r="G641" s="91"/>
      <c r="H641" s="91"/>
      <c r="I641" s="91"/>
      <c r="J641" s="90"/>
    </row>
    <row r="642" spans="1:10" x14ac:dyDescent="0.25">
      <c r="A642" s="92"/>
      <c r="B642" s="93"/>
      <c r="C642" s="90"/>
      <c r="D642" s="90"/>
      <c r="E642" s="91"/>
      <c r="F642" s="91"/>
      <c r="G642" s="91"/>
      <c r="H642" s="91"/>
      <c r="I642" s="91"/>
      <c r="J642" s="90"/>
    </row>
    <row r="643" spans="1:10" x14ac:dyDescent="0.25">
      <c r="A643" s="92"/>
      <c r="B643" s="93"/>
      <c r="C643" s="90"/>
      <c r="D643" s="90"/>
      <c r="E643" s="91"/>
      <c r="F643" s="91"/>
      <c r="G643" s="91"/>
      <c r="H643" s="91"/>
      <c r="I643" s="91"/>
      <c r="J643" s="90"/>
    </row>
    <row r="644" spans="1:10" x14ac:dyDescent="0.25">
      <c r="A644" s="92"/>
      <c r="B644" s="93"/>
      <c r="C644" s="90"/>
      <c r="D644" s="90"/>
      <c r="E644" s="91"/>
      <c r="F644" s="91"/>
      <c r="G644" s="91"/>
      <c r="H644" s="91"/>
      <c r="I644" s="91"/>
      <c r="J644" s="90"/>
    </row>
    <row r="645" spans="1:10" x14ac:dyDescent="0.25">
      <c r="A645" s="92"/>
      <c r="B645" s="93"/>
      <c r="C645" s="90"/>
      <c r="D645" s="90"/>
      <c r="E645" s="91"/>
      <c r="F645" s="91"/>
      <c r="G645" s="91"/>
      <c r="H645" s="91"/>
      <c r="I645" s="91"/>
      <c r="J645" s="90"/>
    </row>
    <row r="646" spans="1:10" x14ac:dyDescent="0.25">
      <c r="A646" s="92"/>
      <c r="B646" s="93"/>
      <c r="C646" s="90"/>
      <c r="D646" s="90"/>
      <c r="E646" s="91"/>
      <c r="F646" s="91"/>
      <c r="G646" s="91"/>
      <c r="H646" s="91"/>
      <c r="I646" s="91"/>
      <c r="J646" s="90"/>
    </row>
    <row r="647" spans="1:10" x14ac:dyDescent="0.25">
      <c r="A647" s="92"/>
      <c r="B647" s="93"/>
      <c r="C647" s="90"/>
      <c r="D647" s="90"/>
      <c r="E647" s="91"/>
      <c r="F647" s="91"/>
      <c r="G647" s="91"/>
      <c r="H647" s="91"/>
      <c r="I647" s="91"/>
      <c r="J647" s="90"/>
    </row>
    <row r="648" spans="1:10" x14ac:dyDescent="0.25">
      <c r="A648" s="92"/>
      <c r="B648" s="93"/>
      <c r="C648" s="90"/>
      <c r="D648" s="90"/>
      <c r="E648" s="91"/>
      <c r="F648" s="91"/>
      <c r="G648" s="91"/>
      <c r="H648" s="91"/>
      <c r="I648" s="91"/>
      <c r="J648" s="90"/>
    </row>
    <row r="649" spans="1:10" x14ac:dyDescent="0.25">
      <c r="A649" s="92"/>
      <c r="B649" s="93"/>
      <c r="C649" s="90"/>
      <c r="D649" s="90"/>
      <c r="E649" s="91"/>
      <c r="F649" s="91"/>
      <c r="G649" s="91"/>
      <c r="H649" s="91"/>
      <c r="I649" s="91"/>
      <c r="J649" s="90"/>
    </row>
    <row r="650" spans="1:10" x14ac:dyDescent="0.25">
      <c r="A650" s="92"/>
      <c r="B650" s="93"/>
      <c r="C650" s="90"/>
      <c r="D650" s="90"/>
      <c r="E650" s="91"/>
      <c r="F650" s="91"/>
      <c r="G650" s="91"/>
      <c r="H650" s="91"/>
      <c r="I650" s="91"/>
      <c r="J650" s="90"/>
    </row>
    <row r="651" spans="1:10" x14ac:dyDescent="0.25">
      <c r="A651" s="92"/>
      <c r="B651" s="93"/>
      <c r="C651" s="90"/>
      <c r="D651" s="90"/>
      <c r="E651" s="91"/>
      <c r="F651" s="91"/>
      <c r="G651" s="91"/>
      <c r="H651" s="91"/>
      <c r="I651" s="91"/>
      <c r="J651" s="90"/>
    </row>
    <row r="652" spans="1:10" x14ac:dyDescent="0.25">
      <c r="A652" s="92"/>
      <c r="B652" s="93"/>
      <c r="C652" s="90"/>
      <c r="D652" s="90"/>
      <c r="E652" s="91"/>
      <c r="F652" s="91"/>
      <c r="G652" s="91"/>
      <c r="H652" s="91"/>
      <c r="I652" s="91"/>
      <c r="J652" s="90"/>
    </row>
    <row r="653" spans="1:10" x14ac:dyDescent="0.25">
      <c r="A653" s="92"/>
      <c r="B653" s="93"/>
      <c r="C653" s="90"/>
      <c r="D653" s="90"/>
      <c r="E653" s="91"/>
      <c r="F653" s="91"/>
      <c r="G653" s="91"/>
      <c r="H653" s="91"/>
      <c r="I653" s="91"/>
      <c r="J653" s="90"/>
    </row>
    <row r="654" spans="1:10" x14ac:dyDescent="0.25">
      <c r="A654" s="92"/>
      <c r="B654" s="93"/>
      <c r="C654" s="90"/>
      <c r="D654" s="90"/>
      <c r="E654" s="91"/>
      <c r="F654" s="91"/>
      <c r="G654" s="91"/>
      <c r="H654" s="91"/>
      <c r="I654" s="91"/>
      <c r="J654" s="90"/>
    </row>
    <row r="655" spans="1:10" x14ac:dyDescent="0.25">
      <c r="A655" s="92"/>
      <c r="B655" s="93"/>
      <c r="C655" s="90"/>
      <c r="D655" s="90"/>
      <c r="E655" s="91"/>
      <c r="F655" s="91"/>
      <c r="G655" s="91"/>
      <c r="H655" s="91"/>
      <c r="I655" s="91"/>
      <c r="J655" s="90"/>
    </row>
    <row r="656" spans="1:10" x14ac:dyDescent="0.25">
      <c r="A656" s="92"/>
      <c r="B656" s="93"/>
      <c r="C656" s="90"/>
      <c r="D656" s="90"/>
      <c r="E656" s="91"/>
      <c r="F656" s="91"/>
      <c r="G656" s="91"/>
      <c r="H656" s="91"/>
      <c r="I656" s="91"/>
      <c r="J656" s="90"/>
    </row>
    <row r="657" spans="1:10" x14ac:dyDescent="0.25">
      <c r="A657" s="92"/>
      <c r="B657" s="93"/>
      <c r="C657" s="90"/>
      <c r="D657" s="90"/>
      <c r="E657" s="91"/>
      <c r="F657" s="91"/>
      <c r="G657" s="91"/>
      <c r="H657" s="91"/>
      <c r="I657" s="91"/>
      <c r="J657" s="90"/>
    </row>
    <row r="658" spans="1:10" x14ac:dyDescent="0.25">
      <c r="A658" s="92"/>
      <c r="B658" s="93"/>
      <c r="C658" s="90"/>
      <c r="D658" s="90"/>
      <c r="E658" s="91"/>
      <c r="F658" s="91"/>
      <c r="G658" s="91"/>
      <c r="H658" s="91"/>
      <c r="I658" s="91"/>
      <c r="J658" s="90"/>
    </row>
    <row r="659" spans="1:10" x14ac:dyDescent="0.25">
      <c r="A659" s="92"/>
      <c r="B659" s="93"/>
      <c r="C659" s="90"/>
      <c r="D659" s="90"/>
      <c r="E659" s="91"/>
      <c r="F659" s="91"/>
      <c r="G659" s="91"/>
      <c r="H659" s="91"/>
      <c r="I659" s="91"/>
      <c r="J659" s="90"/>
    </row>
    <row r="660" spans="1:10" x14ac:dyDescent="0.25">
      <c r="A660" s="92"/>
      <c r="B660" s="93"/>
      <c r="C660" s="90"/>
      <c r="D660" s="90"/>
      <c r="E660" s="91"/>
      <c r="F660" s="91"/>
      <c r="G660" s="91"/>
      <c r="H660" s="91"/>
      <c r="I660" s="91"/>
      <c r="J660" s="90"/>
    </row>
    <row r="661" spans="1:10" x14ac:dyDescent="0.25">
      <c r="A661" s="92"/>
      <c r="B661" s="93"/>
      <c r="C661" s="90"/>
      <c r="D661" s="90"/>
      <c r="E661" s="91"/>
      <c r="F661" s="91"/>
      <c r="G661" s="91"/>
      <c r="H661" s="91"/>
      <c r="I661" s="91"/>
      <c r="J661" s="90"/>
    </row>
    <row r="662" spans="1:10" x14ac:dyDescent="0.25">
      <c r="A662" s="92"/>
      <c r="B662" s="93"/>
      <c r="C662" s="90"/>
      <c r="D662" s="90"/>
      <c r="E662" s="91"/>
      <c r="F662" s="91"/>
      <c r="G662" s="91"/>
      <c r="H662" s="91"/>
      <c r="I662" s="91"/>
      <c r="J662" s="90"/>
    </row>
    <row r="663" spans="1:10" x14ac:dyDescent="0.25">
      <c r="A663" s="92"/>
      <c r="B663" s="93"/>
      <c r="C663" s="90"/>
      <c r="D663" s="90"/>
      <c r="E663" s="91"/>
      <c r="F663" s="91"/>
      <c r="G663" s="91"/>
      <c r="H663" s="91"/>
      <c r="I663" s="91"/>
      <c r="J663" s="90"/>
    </row>
    <row r="664" spans="1:10" x14ac:dyDescent="0.25">
      <c r="A664" s="92"/>
      <c r="B664" s="93"/>
      <c r="C664" s="90"/>
      <c r="D664" s="90"/>
      <c r="E664" s="91"/>
      <c r="F664" s="91"/>
      <c r="G664" s="91"/>
      <c r="H664" s="91"/>
      <c r="I664" s="91"/>
      <c r="J664" s="90"/>
    </row>
    <row r="665" spans="1:10" x14ac:dyDescent="0.25">
      <c r="A665" s="92"/>
      <c r="B665" s="93"/>
      <c r="C665" s="90"/>
      <c r="D665" s="90"/>
      <c r="E665" s="91"/>
      <c r="F665" s="91"/>
      <c r="G665" s="91"/>
      <c r="H665" s="91"/>
      <c r="I665" s="91"/>
      <c r="J665" s="90"/>
    </row>
    <row r="666" spans="1:10" x14ac:dyDescent="0.25">
      <c r="A666" s="92"/>
      <c r="B666" s="93"/>
      <c r="C666" s="90"/>
      <c r="D666" s="90"/>
      <c r="E666" s="91"/>
      <c r="F666" s="91"/>
      <c r="G666" s="91"/>
      <c r="H666" s="91"/>
      <c r="I666" s="91"/>
      <c r="J666" s="90"/>
    </row>
    <row r="667" spans="1:10" x14ac:dyDescent="0.25">
      <c r="A667" s="92"/>
      <c r="B667" s="93"/>
      <c r="C667" s="90"/>
      <c r="D667" s="90"/>
      <c r="E667" s="91"/>
      <c r="F667" s="91"/>
      <c r="G667" s="91"/>
      <c r="H667" s="91"/>
      <c r="I667" s="91"/>
      <c r="J667" s="90"/>
    </row>
    <row r="668" spans="1:10" x14ac:dyDescent="0.25">
      <c r="A668" s="92"/>
      <c r="B668" s="93"/>
      <c r="C668" s="90"/>
      <c r="D668" s="90"/>
      <c r="E668" s="91"/>
      <c r="F668" s="91"/>
      <c r="G668" s="91"/>
      <c r="H668" s="91"/>
      <c r="I668" s="91"/>
      <c r="J668" s="90"/>
    </row>
    <row r="669" spans="1:10" x14ac:dyDescent="0.25">
      <c r="A669" s="92"/>
      <c r="B669" s="93"/>
      <c r="C669" s="90"/>
      <c r="D669" s="90"/>
      <c r="E669" s="91"/>
      <c r="F669" s="91"/>
      <c r="G669" s="91"/>
      <c r="H669" s="91"/>
      <c r="I669" s="91"/>
      <c r="J669" s="90"/>
    </row>
    <row r="670" spans="1:10" x14ac:dyDescent="0.25">
      <c r="A670" s="92"/>
      <c r="B670" s="93"/>
      <c r="C670" s="90"/>
      <c r="D670" s="90"/>
      <c r="E670" s="91"/>
      <c r="F670" s="91"/>
      <c r="G670" s="91"/>
      <c r="H670" s="91"/>
      <c r="I670" s="91"/>
      <c r="J670" s="90"/>
    </row>
    <row r="671" spans="1:10" x14ac:dyDescent="0.25">
      <c r="A671" s="92"/>
      <c r="B671" s="93"/>
      <c r="C671" s="90"/>
      <c r="D671" s="90"/>
      <c r="E671" s="91"/>
      <c r="F671" s="91"/>
      <c r="G671" s="91"/>
      <c r="H671" s="91"/>
      <c r="I671" s="91"/>
      <c r="J671" s="90"/>
    </row>
    <row r="672" spans="1:10" x14ac:dyDescent="0.25">
      <c r="A672" s="92"/>
      <c r="B672" s="93"/>
      <c r="C672" s="90"/>
      <c r="D672" s="90"/>
      <c r="E672" s="91"/>
      <c r="F672" s="91"/>
      <c r="G672" s="91"/>
      <c r="H672" s="91"/>
      <c r="I672" s="91"/>
      <c r="J672" s="90"/>
    </row>
    <row r="673" spans="1:10" x14ac:dyDescent="0.25">
      <c r="A673" s="92"/>
      <c r="B673" s="93"/>
      <c r="C673" s="90"/>
      <c r="D673" s="90"/>
      <c r="E673" s="91"/>
      <c r="F673" s="91"/>
      <c r="G673" s="91"/>
      <c r="H673" s="91"/>
      <c r="I673" s="91"/>
      <c r="J673" s="90"/>
    </row>
    <row r="674" spans="1:10" x14ac:dyDescent="0.25">
      <c r="A674" s="92"/>
      <c r="B674" s="93"/>
      <c r="C674" s="90"/>
      <c r="D674" s="90"/>
      <c r="E674" s="91"/>
      <c r="F674" s="91"/>
      <c r="G674" s="91"/>
      <c r="H674" s="91"/>
      <c r="I674" s="91"/>
      <c r="J674" s="90"/>
    </row>
    <row r="675" spans="1:10" x14ac:dyDescent="0.25">
      <c r="A675" s="92"/>
      <c r="B675" s="93"/>
      <c r="C675" s="90"/>
      <c r="D675" s="90"/>
      <c r="E675" s="91"/>
      <c r="F675" s="91"/>
      <c r="G675" s="91"/>
      <c r="H675" s="91"/>
      <c r="I675" s="91"/>
      <c r="J675" s="90"/>
    </row>
    <row r="676" spans="1:10" x14ac:dyDescent="0.25">
      <c r="A676" s="92"/>
      <c r="B676" s="93"/>
      <c r="C676" s="90"/>
      <c r="D676" s="90"/>
      <c r="E676" s="91"/>
      <c r="F676" s="91"/>
      <c r="G676" s="91"/>
      <c r="H676" s="91"/>
      <c r="I676" s="91"/>
      <c r="J676" s="90"/>
    </row>
    <row r="677" spans="1:10" x14ac:dyDescent="0.25">
      <c r="A677" s="92"/>
      <c r="B677" s="93"/>
      <c r="C677" s="90"/>
      <c r="D677" s="90"/>
      <c r="E677" s="91"/>
      <c r="F677" s="91"/>
      <c r="G677" s="91"/>
      <c r="H677" s="91"/>
      <c r="I677" s="91"/>
      <c r="J677" s="90"/>
    </row>
    <row r="678" spans="1:10" x14ac:dyDescent="0.25">
      <c r="A678" s="92"/>
      <c r="B678" s="93"/>
      <c r="C678" s="90"/>
      <c r="D678" s="90"/>
      <c r="E678" s="91"/>
      <c r="F678" s="91"/>
      <c r="G678" s="91"/>
      <c r="H678" s="91"/>
      <c r="I678" s="91"/>
      <c r="J678" s="90"/>
    </row>
    <row r="679" spans="1:10" x14ac:dyDescent="0.25">
      <c r="A679" s="92"/>
      <c r="B679" s="93"/>
      <c r="C679" s="90"/>
      <c r="D679" s="90"/>
      <c r="E679" s="91"/>
      <c r="F679" s="91"/>
      <c r="G679" s="91"/>
      <c r="H679" s="91"/>
      <c r="I679" s="91"/>
      <c r="J679" s="90"/>
    </row>
    <row r="680" spans="1:10" x14ac:dyDescent="0.25">
      <c r="A680" s="92"/>
      <c r="B680" s="93"/>
      <c r="C680" s="90"/>
      <c r="D680" s="90"/>
      <c r="E680" s="91"/>
      <c r="F680" s="91"/>
      <c r="G680" s="91"/>
      <c r="H680" s="91"/>
      <c r="I680" s="91"/>
      <c r="J680" s="90"/>
    </row>
    <row r="681" spans="1:10" x14ac:dyDescent="0.25">
      <c r="A681" s="92"/>
      <c r="B681" s="93"/>
      <c r="C681" s="90"/>
      <c r="D681" s="90"/>
      <c r="E681" s="91"/>
      <c r="F681" s="91"/>
      <c r="G681" s="91"/>
      <c r="H681" s="91"/>
      <c r="I681" s="91"/>
      <c r="J681" s="90"/>
    </row>
    <row r="682" spans="1:10" x14ac:dyDescent="0.25">
      <c r="A682" s="92"/>
      <c r="B682" s="93"/>
      <c r="C682" s="90"/>
      <c r="D682" s="90"/>
      <c r="E682" s="91"/>
      <c r="F682" s="91"/>
      <c r="G682" s="91"/>
      <c r="H682" s="91"/>
      <c r="I682" s="91"/>
      <c r="J682" s="90"/>
    </row>
    <row r="683" spans="1:10" x14ac:dyDescent="0.25">
      <c r="A683" s="92"/>
      <c r="B683" s="93"/>
      <c r="C683" s="90"/>
      <c r="D683" s="90"/>
      <c r="E683" s="91"/>
      <c r="F683" s="91"/>
      <c r="G683" s="91"/>
      <c r="H683" s="91"/>
      <c r="I683" s="91"/>
      <c r="J683" s="90"/>
    </row>
    <row r="684" spans="1:10" x14ac:dyDescent="0.25">
      <c r="A684" s="92"/>
      <c r="B684" s="93"/>
      <c r="C684" s="90"/>
      <c r="D684" s="90"/>
      <c r="E684" s="91"/>
      <c r="F684" s="91"/>
      <c r="G684" s="91"/>
      <c r="H684" s="91"/>
      <c r="I684" s="91"/>
      <c r="J684" s="90"/>
    </row>
    <row r="685" spans="1:10" x14ac:dyDescent="0.25">
      <c r="A685" s="92"/>
      <c r="B685" s="93"/>
      <c r="C685" s="90"/>
      <c r="D685" s="90"/>
      <c r="E685" s="91"/>
      <c r="F685" s="91"/>
      <c r="G685" s="91"/>
      <c r="H685" s="91"/>
      <c r="I685" s="91"/>
      <c r="J685" s="90"/>
    </row>
    <row r="686" spans="1:10" x14ac:dyDescent="0.25">
      <c r="A686" s="92"/>
      <c r="B686" s="93"/>
      <c r="C686" s="90"/>
      <c r="D686" s="90"/>
      <c r="E686" s="91"/>
      <c r="F686" s="91"/>
      <c r="G686" s="91"/>
      <c r="H686" s="91"/>
      <c r="I686" s="91"/>
      <c r="J686" s="90"/>
    </row>
    <row r="687" spans="1:10" x14ac:dyDescent="0.25">
      <c r="A687" s="92"/>
      <c r="B687" s="93"/>
      <c r="C687" s="90"/>
      <c r="D687" s="90"/>
      <c r="E687" s="91"/>
      <c r="F687" s="91"/>
      <c r="G687" s="91"/>
      <c r="H687" s="91"/>
      <c r="I687" s="91"/>
      <c r="J687" s="90"/>
    </row>
    <row r="688" spans="1:10" x14ac:dyDescent="0.25">
      <c r="A688" s="92"/>
      <c r="B688" s="93"/>
      <c r="C688" s="90"/>
      <c r="D688" s="90"/>
      <c r="E688" s="91"/>
      <c r="F688" s="91"/>
      <c r="G688" s="91"/>
      <c r="H688" s="91"/>
      <c r="I688" s="91"/>
      <c r="J688" s="90"/>
    </row>
    <row r="689" spans="1:10" x14ac:dyDescent="0.25">
      <c r="A689" s="92"/>
      <c r="B689" s="93"/>
      <c r="C689" s="90"/>
      <c r="D689" s="90"/>
      <c r="E689" s="91"/>
      <c r="F689" s="91"/>
      <c r="G689" s="91"/>
      <c r="H689" s="91"/>
      <c r="I689" s="91"/>
      <c r="J689" s="90"/>
    </row>
    <row r="690" spans="1:10" x14ac:dyDescent="0.25">
      <c r="A690" s="92"/>
      <c r="B690" s="93"/>
      <c r="C690" s="90"/>
      <c r="D690" s="90"/>
      <c r="E690" s="91"/>
      <c r="F690" s="91"/>
      <c r="G690" s="91"/>
      <c r="H690" s="91"/>
      <c r="I690" s="91"/>
      <c r="J690" s="90"/>
    </row>
    <row r="691" spans="1:10" x14ac:dyDescent="0.25">
      <c r="A691" s="92"/>
      <c r="B691" s="93"/>
      <c r="C691" s="90"/>
      <c r="D691" s="90"/>
      <c r="E691" s="91"/>
      <c r="F691" s="91"/>
      <c r="G691" s="91"/>
      <c r="H691" s="91"/>
      <c r="I691" s="91"/>
      <c r="J691" s="90"/>
    </row>
    <row r="692" spans="1:10" x14ac:dyDescent="0.25">
      <c r="A692" s="92"/>
      <c r="B692" s="93"/>
      <c r="C692" s="90"/>
      <c r="D692" s="90"/>
      <c r="E692" s="91"/>
      <c r="F692" s="91"/>
      <c r="G692" s="91"/>
      <c r="H692" s="91"/>
      <c r="I692" s="91"/>
      <c r="J692" s="90"/>
    </row>
    <row r="693" spans="1:10" x14ac:dyDescent="0.25">
      <c r="A693" s="92"/>
      <c r="B693" s="93"/>
      <c r="C693" s="90"/>
      <c r="D693" s="90"/>
      <c r="E693" s="91"/>
      <c r="F693" s="91"/>
      <c r="G693" s="91"/>
      <c r="H693" s="91"/>
      <c r="I693" s="91"/>
      <c r="J693" s="90"/>
    </row>
    <row r="694" spans="1:10" x14ac:dyDescent="0.25">
      <c r="A694" s="92"/>
      <c r="B694" s="93"/>
      <c r="C694" s="90"/>
      <c r="D694" s="90"/>
      <c r="E694" s="91"/>
      <c r="F694" s="91"/>
      <c r="G694" s="91"/>
      <c r="H694" s="91"/>
      <c r="I694" s="91"/>
      <c r="J694" s="90"/>
    </row>
    <row r="695" spans="1:10" x14ac:dyDescent="0.25">
      <c r="A695" s="92"/>
      <c r="B695" s="93"/>
      <c r="C695" s="90"/>
      <c r="D695" s="90"/>
      <c r="E695" s="91"/>
      <c r="F695" s="91"/>
      <c r="G695" s="91"/>
      <c r="H695" s="91"/>
      <c r="I695" s="91"/>
      <c r="J695" s="90"/>
    </row>
    <row r="696" spans="1:10" x14ac:dyDescent="0.25">
      <c r="A696" s="92"/>
      <c r="B696" s="93"/>
      <c r="C696" s="90"/>
      <c r="D696" s="90"/>
      <c r="E696" s="91"/>
      <c r="F696" s="91"/>
      <c r="G696" s="91"/>
      <c r="H696" s="91"/>
      <c r="I696" s="91"/>
      <c r="J696" s="90"/>
    </row>
    <row r="697" spans="1:10" x14ac:dyDescent="0.25">
      <c r="A697" s="92"/>
      <c r="B697" s="93"/>
      <c r="C697" s="90"/>
      <c r="D697" s="90"/>
      <c r="E697" s="91"/>
      <c r="F697" s="91"/>
      <c r="G697" s="91"/>
      <c r="H697" s="91"/>
      <c r="I697" s="91"/>
      <c r="J697" s="90"/>
    </row>
    <row r="698" spans="1:10" x14ac:dyDescent="0.25">
      <c r="A698" s="92"/>
      <c r="B698" s="93"/>
      <c r="C698" s="90"/>
      <c r="D698" s="90"/>
      <c r="E698" s="91"/>
      <c r="F698" s="91"/>
      <c r="G698" s="91"/>
      <c r="H698" s="91"/>
      <c r="I698" s="91"/>
      <c r="J698" s="90"/>
    </row>
    <row r="699" spans="1:10" x14ac:dyDescent="0.25">
      <c r="A699" s="92"/>
      <c r="B699" s="93"/>
      <c r="C699" s="90"/>
      <c r="D699" s="90"/>
      <c r="E699" s="91"/>
      <c r="F699" s="91"/>
      <c r="G699" s="91"/>
      <c r="H699" s="91"/>
      <c r="I699" s="91"/>
      <c r="J699" s="90"/>
    </row>
    <row r="700" spans="1:10" x14ac:dyDescent="0.25">
      <c r="A700" s="92"/>
      <c r="B700" s="93"/>
      <c r="C700" s="90"/>
      <c r="D700" s="90"/>
      <c r="E700" s="91"/>
      <c r="F700" s="91"/>
      <c r="G700" s="91"/>
      <c r="H700" s="91"/>
      <c r="I700" s="91"/>
      <c r="J700" s="90"/>
    </row>
    <row r="701" spans="1:10" x14ac:dyDescent="0.25">
      <c r="A701" s="92"/>
      <c r="B701" s="93"/>
      <c r="C701" s="90"/>
      <c r="D701" s="90"/>
      <c r="E701" s="91"/>
      <c r="F701" s="91"/>
      <c r="G701" s="91"/>
      <c r="H701" s="91"/>
      <c r="I701" s="91"/>
      <c r="J701" s="90"/>
    </row>
    <row r="702" spans="1:10" x14ac:dyDescent="0.25">
      <c r="A702" s="92"/>
      <c r="B702" s="93"/>
      <c r="C702" s="90"/>
      <c r="D702" s="90"/>
      <c r="E702" s="91"/>
      <c r="F702" s="91"/>
      <c r="G702" s="91"/>
      <c r="H702" s="91"/>
      <c r="I702" s="91"/>
      <c r="J702" s="90"/>
    </row>
    <row r="703" spans="1:10" x14ac:dyDescent="0.25">
      <c r="A703" s="92"/>
      <c r="B703" s="93"/>
      <c r="C703" s="90"/>
      <c r="D703" s="90"/>
      <c r="E703" s="91"/>
      <c r="F703" s="91"/>
      <c r="G703" s="91"/>
      <c r="H703" s="91"/>
      <c r="I703" s="91"/>
      <c r="J703" s="90"/>
    </row>
    <row r="704" spans="1:10" x14ac:dyDescent="0.25">
      <c r="A704" s="92"/>
      <c r="B704" s="93"/>
      <c r="C704" s="90"/>
      <c r="D704" s="90"/>
      <c r="E704" s="91"/>
      <c r="F704" s="91"/>
      <c r="G704" s="91"/>
      <c r="H704" s="91"/>
      <c r="I704" s="91"/>
      <c r="J704" s="90"/>
    </row>
    <row r="705" spans="1:10" x14ac:dyDescent="0.25">
      <c r="A705" s="92"/>
      <c r="B705" s="93"/>
      <c r="C705" s="90"/>
      <c r="D705" s="90"/>
      <c r="E705" s="91"/>
      <c r="F705" s="91"/>
      <c r="G705" s="91"/>
      <c r="H705" s="91"/>
      <c r="I705" s="91"/>
      <c r="J705" s="90"/>
    </row>
    <row r="706" spans="1:10" x14ac:dyDescent="0.25">
      <c r="A706" s="92"/>
      <c r="B706" s="93"/>
      <c r="C706" s="90"/>
      <c r="D706" s="90"/>
      <c r="E706" s="91"/>
      <c r="F706" s="91"/>
      <c r="G706" s="91"/>
      <c r="H706" s="91"/>
      <c r="I706" s="91"/>
      <c r="J706" s="90"/>
    </row>
    <row r="707" spans="1:10" x14ac:dyDescent="0.25">
      <c r="A707" s="92"/>
      <c r="B707" s="93"/>
      <c r="C707" s="90"/>
      <c r="D707" s="90"/>
      <c r="E707" s="91"/>
      <c r="F707" s="91"/>
      <c r="G707" s="91"/>
      <c r="H707" s="91"/>
      <c r="I707" s="91"/>
      <c r="J707" s="90"/>
    </row>
    <row r="708" spans="1:10" x14ac:dyDescent="0.25">
      <c r="A708" s="92"/>
      <c r="B708" s="93"/>
      <c r="C708" s="90"/>
      <c r="D708" s="90"/>
      <c r="E708" s="91"/>
      <c r="F708" s="91"/>
      <c r="G708" s="91"/>
      <c r="H708" s="91"/>
      <c r="I708" s="91"/>
      <c r="J708" s="90"/>
    </row>
    <row r="709" spans="1:10" x14ac:dyDescent="0.25">
      <c r="A709" s="92"/>
      <c r="B709" s="93"/>
      <c r="C709" s="90"/>
      <c r="D709" s="90"/>
      <c r="E709" s="91"/>
      <c r="F709" s="91"/>
      <c r="G709" s="91"/>
      <c r="H709" s="91"/>
      <c r="I709" s="91"/>
      <c r="J709" s="90"/>
    </row>
    <row r="710" spans="1:10" x14ac:dyDescent="0.25">
      <c r="A710" s="92"/>
      <c r="B710" s="93"/>
      <c r="C710" s="90"/>
      <c r="D710" s="90"/>
      <c r="E710" s="91"/>
      <c r="F710" s="91"/>
      <c r="G710" s="91"/>
      <c r="H710" s="91"/>
      <c r="I710" s="91"/>
      <c r="J710" s="90"/>
    </row>
    <row r="711" spans="1:10" x14ac:dyDescent="0.25">
      <c r="A711" s="92"/>
      <c r="B711" s="93"/>
      <c r="C711" s="90"/>
      <c r="D711" s="90"/>
      <c r="E711" s="91"/>
      <c r="F711" s="91"/>
      <c r="G711" s="91"/>
      <c r="H711" s="91"/>
      <c r="I711" s="91"/>
      <c r="J711" s="90"/>
    </row>
    <row r="712" spans="1:10" x14ac:dyDescent="0.25">
      <c r="A712" s="92"/>
      <c r="B712" s="93"/>
      <c r="C712" s="90"/>
      <c r="D712" s="90"/>
      <c r="E712" s="91"/>
      <c r="F712" s="91"/>
      <c r="G712" s="91"/>
      <c r="H712" s="91"/>
      <c r="I712" s="91"/>
      <c r="J712" s="90"/>
    </row>
    <row r="713" spans="1:10" x14ac:dyDescent="0.25">
      <c r="A713" s="92"/>
      <c r="B713" s="93"/>
      <c r="C713" s="90"/>
      <c r="D713" s="90"/>
      <c r="E713" s="91"/>
      <c r="F713" s="91"/>
      <c r="G713" s="91"/>
      <c r="H713" s="91"/>
      <c r="I713" s="91"/>
      <c r="J713" s="90"/>
    </row>
    <row r="714" spans="1:10" x14ac:dyDescent="0.25">
      <c r="A714" s="92"/>
      <c r="B714" s="93"/>
      <c r="C714" s="90"/>
      <c r="D714" s="90"/>
      <c r="E714" s="91"/>
      <c r="F714" s="91"/>
      <c r="G714" s="91"/>
      <c r="H714" s="91"/>
      <c r="I714" s="91"/>
      <c r="J714" s="90"/>
    </row>
    <row r="715" spans="1:10" x14ac:dyDescent="0.25">
      <c r="A715" s="92"/>
      <c r="B715" s="93"/>
      <c r="C715" s="90"/>
      <c r="D715" s="90"/>
      <c r="E715" s="91"/>
      <c r="F715" s="91"/>
      <c r="G715" s="91"/>
      <c r="H715" s="91"/>
      <c r="I715" s="91"/>
      <c r="J715" s="90"/>
    </row>
    <row r="716" spans="1:10" x14ac:dyDescent="0.25">
      <c r="A716" s="92"/>
      <c r="B716" s="93"/>
      <c r="C716" s="90"/>
      <c r="D716" s="90"/>
      <c r="E716" s="91"/>
      <c r="F716" s="91"/>
      <c r="G716" s="91"/>
      <c r="H716" s="91"/>
      <c r="I716" s="91"/>
      <c r="J716" s="90"/>
    </row>
    <row r="717" spans="1:10" x14ac:dyDescent="0.25">
      <c r="A717" s="92"/>
      <c r="B717" s="93"/>
      <c r="C717" s="90"/>
      <c r="D717" s="90"/>
      <c r="E717" s="91"/>
      <c r="F717" s="91"/>
      <c r="G717" s="91"/>
      <c r="H717" s="91"/>
      <c r="I717" s="91"/>
      <c r="J717" s="90"/>
    </row>
    <row r="718" spans="1:10" x14ac:dyDescent="0.25">
      <c r="A718" s="92"/>
      <c r="B718" s="93"/>
      <c r="C718" s="90"/>
      <c r="D718" s="90"/>
      <c r="E718" s="91"/>
      <c r="F718" s="91"/>
      <c r="G718" s="91"/>
      <c r="H718" s="91"/>
      <c r="I718" s="91"/>
      <c r="J718" s="90"/>
    </row>
    <row r="719" spans="1:10" x14ac:dyDescent="0.25">
      <c r="A719" s="92"/>
      <c r="B719" s="93"/>
      <c r="C719" s="90"/>
      <c r="D719" s="90"/>
      <c r="E719" s="91"/>
      <c r="F719" s="91"/>
      <c r="G719" s="91"/>
      <c r="H719" s="91"/>
      <c r="I719" s="91"/>
      <c r="J719" s="90"/>
    </row>
    <row r="720" spans="1:10" x14ac:dyDescent="0.25">
      <c r="A720" s="92"/>
      <c r="B720" s="93"/>
      <c r="C720" s="90"/>
      <c r="D720" s="90"/>
      <c r="E720" s="91"/>
      <c r="F720" s="91"/>
      <c r="G720" s="91"/>
      <c r="H720" s="91"/>
      <c r="I720" s="91"/>
      <c r="J720" s="90"/>
    </row>
    <row r="721" spans="1:10" x14ac:dyDescent="0.25">
      <c r="A721" s="92"/>
      <c r="B721" s="93"/>
      <c r="C721" s="90"/>
      <c r="D721" s="90"/>
      <c r="E721" s="91"/>
      <c r="F721" s="91"/>
      <c r="G721" s="91"/>
      <c r="H721" s="91"/>
      <c r="I721" s="91"/>
      <c r="J721" s="90"/>
    </row>
    <row r="722" spans="1:10" x14ac:dyDescent="0.25">
      <c r="A722" s="92"/>
      <c r="B722" s="93"/>
      <c r="C722" s="90"/>
      <c r="D722" s="90"/>
      <c r="E722" s="91"/>
      <c r="F722" s="91"/>
      <c r="G722" s="91"/>
      <c r="H722" s="91"/>
      <c r="I722" s="91"/>
      <c r="J722" s="90"/>
    </row>
    <row r="723" spans="1:10" x14ac:dyDescent="0.25">
      <c r="A723" s="92"/>
      <c r="B723" s="93"/>
      <c r="C723" s="90"/>
      <c r="D723" s="90"/>
      <c r="E723" s="91"/>
      <c r="F723" s="91"/>
      <c r="G723" s="91"/>
      <c r="H723" s="91"/>
      <c r="I723" s="91"/>
      <c r="J723" s="90"/>
    </row>
    <row r="724" spans="1:10" x14ac:dyDescent="0.25">
      <c r="A724" s="92"/>
      <c r="B724" s="93"/>
      <c r="C724" s="90"/>
      <c r="D724" s="90"/>
      <c r="E724" s="91"/>
      <c r="F724" s="91"/>
      <c r="G724" s="91"/>
      <c r="H724" s="91"/>
      <c r="I724" s="91"/>
      <c r="J724" s="90"/>
    </row>
    <row r="725" spans="1:10" x14ac:dyDescent="0.25">
      <c r="A725" s="92"/>
      <c r="B725" s="93"/>
      <c r="C725" s="90"/>
      <c r="D725" s="90"/>
      <c r="E725" s="91"/>
      <c r="F725" s="91"/>
      <c r="G725" s="91"/>
      <c r="H725" s="91"/>
      <c r="I725" s="91"/>
      <c r="J725" s="90"/>
    </row>
    <row r="726" spans="1:10" x14ac:dyDescent="0.25">
      <c r="A726" s="92"/>
      <c r="B726" s="93"/>
      <c r="C726" s="90"/>
      <c r="D726" s="90"/>
      <c r="E726" s="91"/>
      <c r="F726" s="91"/>
      <c r="G726" s="91"/>
      <c r="H726" s="91"/>
      <c r="I726" s="91"/>
      <c r="J726" s="90"/>
    </row>
    <row r="727" spans="1:10" x14ac:dyDescent="0.25">
      <c r="A727" s="92"/>
      <c r="B727" s="93"/>
      <c r="C727" s="90"/>
      <c r="D727" s="90"/>
      <c r="E727" s="91"/>
      <c r="F727" s="91"/>
      <c r="G727" s="91"/>
      <c r="H727" s="91"/>
      <c r="I727" s="91"/>
      <c r="J727" s="90"/>
    </row>
    <row r="728" spans="1:10" x14ac:dyDescent="0.25">
      <c r="A728" s="92"/>
      <c r="B728" s="93"/>
      <c r="C728" s="90"/>
      <c r="D728" s="90"/>
      <c r="E728" s="91"/>
      <c r="F728" s="91"/>
      <c r="G728" s="91"/>
      <c r="H728" s="91"/>
      <c r="I728" s="91"/>
      <c r="J728" s="90"/>
    </row>
    <row r="729" spans="1:10" x14ac:dyDescent="0.25">
      <c r="A729" s="92"/>
      <c r="B729" s="93"/>
      <c r="C729" s="90"/>
      <c r="D729" s="90"/>
      <c r="E729" s="91"/>
      <c r="F729" s="91"/>
      <c r="G729" s="91"/>
      <c r="H729" s="91"/>
      <c r="I729" s="91"/>
      <c r="J729" s="90"/>
    </row>
    <row r="730" spans="1:10" x14ac:dyDescent="0.25">
      <c r="A730" s="92"/>
      <c r="B730" s="93"/>
      <c r="C730" s="90"/>
      <c r="D730" s="90"/>
      <c r="E730" s="91"/>
      <c r="F730" s="91"/>
      <c r="G730" s="91"/>
      <c r="H730" s="91"/>
      <c r="I730" s="91"/>
      <c r="J730" s="90"/>
    </row>
    <row r="731" spans="1:10" x14ac:dyDescent="0.25">
      <c r="A731" s="92"/>
      <c r="B731" s="93"/>
      <c r="C731" s="90"/>
      <c r="D731" s="90"/>
      <c r="E731" s="91"/>
      <c r="F731" s="91"/>
      <c r="G731" s="91"/>
      <c r="H731" s="91"/>
      <c r="I731" s="91"/>
      <c r="J731" s="90"/>
    </row>
    <row r="732" spans="1:10" x14ac:dyDescent="0.25">
      <c r="A732" s="92"/>
      <c r="B732" s="93"/>
      <c r="C732" s="90"/>
      <c r="D732" s="90"/>
      <c r="E732" s="91"/>
      <c r="F732" s="91"/>
      <c r="G732" s="91"/>
      <c r="H732" s="91"/>
      <c r="I732" s="91"/>
      <c r="J732" s="90"/>
    </row>
    <row r="733" spans="1:10" x14ac:dyDescent="0.25">
      <c r="A733" s="92"/>
      <c r="B733" s="93"/>
      <c r="C733" s="90"/>
      <c r="D733" s="90"/>
      <c r="E733" s="91"/>
      <c r="F733" s="91"/>
      <c r="G733" s="91"/>
      <c r="H733" s="91"/>
      <c r="I733" s="91"/>
      <c r="J733" s="90"/>
    </row>
    <row r="734" spans="1:10" x14ac:dyDescent="0.25">
      <c r="A734" s="92"/>
      <c r="B734" s="93"/>
      <c r="C734" s="90"/>
      <c r="D734" s="90"/>
      <c r="E734" s="91"/>
      <c r="F734" s="91"/>
      <c r="G734" s="91"/>
      <c r="H734" s="91"/>
      <c r="I734" s="91"/>
      <c r="J734" s="90"/>
    </row>
    <row r="735" spans="1:10" x14ac:dyDescent="0.25">
      <c r="A735" s="92"/>
      <c r="B735" s="93"/>
      <c r="C735" s="90"/>
      <c r="D735" s="90"/>
      <c r="E735" s="91"/>
      <c r="F735" s="91"/>
      <c r="G735" s="91"/>
      <c r="H735" s="91"/>
      <c r="I735" s="91"/>
      <c r="J735" s="90"/>
    </row>
    <row r="736" spans="1:10" x14ac:dyDescent="0.25">
      <c r="A736" s="92"/>
      <c r="B736" s="93"/>
      <c r="C736" s="90"/>
      <c r="D736" s="90"/>
      <c r="E736" s="91"/>
      <c r="F736" s="91"/>
      <c r="G736" s="91"/>
      <c r="H736" s="91"/>
      <c r="I736" s="91"/>
      <c r="J736" s="90"/>
    </row>
    <row r="737" spans="1:10" x14ac:dyDescent="0.25">
      <c r="A737" s="92"/>
      <c r="B737" s="93"/>
      <c r="C737" s="90"/>
      <c r="D737" s="90"/>
      <c r="E737" s="91"/>
      <c r="F737" s="91"/>
      <c r="G737" s="91"/>
      <c r="H737" s="91"/>
      <c r="I737" s="91"/>
      <c r="J737" s="90"/>
    </row>
    <row r="738" spans="1:10" x14ac:dyDescent="0.25">
      <c r="A738" s="92"/>
      <c r="B738" s="93"/>
      <c r="C738" s="90"/>
      <c r="D738" s="90"/>
      <c r="E738" s="91"/>
      <c r="F738" s="91"/>
      <c r="G738" s="91"/>
      <c r="H738" s="91"/>
      <c r="I738" s="91"/>
      <c r="J738" s="90"/>
    </row>
    <row r="739" spans="1:10" x14ac:dyDescent="0.25">
      <c r="A739" s="92"/>
      <c r="B739" s="93"/>
      <c r="C739" s="90"/>
      <c r="D739" s="90"/>
      <c r="E739" s="91"/>
      <c r="F739" s="91"/>
      <c r="G739" s="91"/>
      <c r="H739" s="91"/>
      <c r="I739" s="91"/>
      <c r="J739" s="90"/>
    </row>
    <row r="740" spans="1:10" x14ac:dyDescent="0.25">
      <c r="A740" s="92"/>
      <c r="B740" s="93"/>
      <c r="C740" s="90"/>
      <c r="D740" s="90"/>
      <c r="E740" s="91"/>
      <c r="F740" s="91"/>
      <c r="G740" s="91"/>
      <c r="H740" s="91"/>
      <c r="I740" s="91"/>
      <c r="J740" s="90"/>
    </row>
    <row r="741" spans="1:10" x14ac:dyDescent="0.25">
      <c r="A741" s="92"/>
      <c r="B741" s="93"/>
      <c r="C741" s="90"/>
      <c r="D741" s="90"/>
      <c r="E741" s="91"/>
      <c r="F741" s="91"/>
      <c r="G741" s="91"/>
      <c r="H741" s="91"/>
      <c r="I741" s="91"/>
      <c r="J741" s="90"/>
    </row>
    <row r="742" spans="1:10" x14ac:dyDescent="0.25">
      <c r="A742" s="92"/>
      <c r="B742" s="93"/>
      <c r="C742" s="90"/>
      <c r="D742" s="90"/>
      <c r="E742" s="91"/>
      <c r="F742" s="91"/>
      <c r="G742" s="91"/>
      <c r="H742" s="91"/>
      <c r="I742" s="91"/>
      <c r="J742" s="90"/>
    </row>
    <row r="743" spans="1:10" x14ac:dyDescent="0.25">
      <c r="A743" s="92"/>
      <c r="B743" s="93"/>
      <c r="C743" s="90"/>
      <c r="D743" s="90"/>
      <c r="E743" s="91"/>
      <c r="F743" s="91"/>
      <c r="G743" s="91"/>
      <c r="H743" s="91"/>
      <c r="I743" s="91"/>
      <c r="J743" s="90"/>
    </row>
    <row r="744" spans="1:10" x14ac:dyDescent="0.25">
      <c r="A744" s="92"/>
      <c r="B744" s="93"/>
      <c r="C744" s="90"/>
      <c r="D744" s="90"/>
      <c r="E744" s="91"/>
      <c r="F744" s="91"/>
      <c r="G744" s="91"/>
      <c r="H744" s="91"/>
      <c r="I744" s="91"/>
      <c r="J744" s="90"/>
    </row>
    <row r="745" spans="1:10" x14ac:dyDescent="0.25">
      <c r="A745" s="92"/>
      <c r="B745" s="93"/>
      <c r="C745" s="90"/>
      <c r="D745" s="90"/>
      <c r="E745" s="91"/>
      <c r="F745" s="91"/>
      <c r="G745" s="91"/>
      <c r="H745" s="91"/>
      <c r="I745" s="91"/>
      <c r="J745" s="90"/>
    </row>
    <row r="746" spans="1:10" x14ac:dyDescent="0.25">
      <c r="A746" s="92"/>
      <c r="B746" s="93"/>
      <c r="C746" s="90"/>
      <c r="D746" s="90"/>
      <c r="E746" s="91"/>
      <c r="F746" s="91"/>
      <c r="G746" s="91"/>
      <c r="H746" s="91"/>
      <c r="I746" s="91"/>
      <c r="J746" s="90"/>
    </row>
    <row r="747" spans="1:10" x14ac:dyDescent="0.25">
      <c r="A747" s="92"/>
      <c r="B747" s="93"/>
      <c r="C747" s="90"/>
      <c r="D747" s="90"/>
      <c r="E747" s="91"/>
      <c r="F747" s="91"/>
      <c r="G747" s="91"/>
      <c r="H747" s="91"/>
      <c r="I747" s="91"/>
      <c r="J747" s="90"/>
    </row>
    <row r="748" spans="1:10" x14ac:dyDescent="0.25">
      <c r="A748" s="92"/>
      <c r="B748" s="93"/>
      <c r="C748" s="90"/>
      <c r="D748" s="90"/>
      <c r="E748" s="91"/>
      <c r="F748" s="91"/>
      <c r="G748" s="91"/>
      <c r="H748" s="91"/>
      <c r="I748" s="91"/>
      <c r="J748" s="90"/>
    </row>
    <row r="749" spans="1:10" x14ac:dyDescent="0.25">
      <c r="A749" s="92"/>
      <c r="B749" s="93"/>
      <c r="C749" s="90"/>
      <c r="D749" s="90"/>
      <c r="E749" s="91"/>
      <c r="F749" s="91"/>
      <c r="G749" s="91"/>
      <c r="H749" s="91"/>
      <c r="I749" s="91"/>
      <c r="J749" s="90"/>
    </row>
    <row r="750" spans="1:10" x14ac:dyDescent="0.25">
      <c r="A750" s="92"/>
      <c r="B750" s="93"/>
      <c r="C750" s="90"/>
      <c r="D750" s="90"/>
      <c r="E750" s="91"/>
      <c r="F750" s="91"/>
      <c r="G750" s="91"/>
      <c r="H750" s="91"/>
      <c r="I750" s="91"/>
      <c r="J750" s="90"/>
    </row>
    <row r="751" spans="1:10" x14ac:dyDescent="0.25">
      <c r="A751" s="92"/>
      <c r="B751" s="93"/>
      <c r="C751" s="90"/>
      <c r="D751" s="90"/>
      <c r="E751" s="91"/>
      <c r="F751" s="91"/>
      <c r="G751" s="91"/>
      <c r="H751" s="91"/>
      <c r="I751" s="91"/>
      <c r="J751" s="90"/>
    </row>
    <row r="752" spans="1:10" x14ac:dyDescent="0.25">
      <c r="A752" s="92"/>
      <c r="B752" s="93"/>
      <c r="C752" s="90"/>
      <c r="D752" s="90"/>
      <c r="E752" s="91"/>
      <c r="F752" s="91"/>
      <c r="G752" s="91"/>
      <c r="H752" s="91"/>
      <c r="I752" s="91"/>
      <c r="J752" s="90"/>
    </row>
    <row r="753" spans="1:10" x14ac:dyDescent="0.25">
      <c r="A753" s="92"/>
      <c r="B753" s="93"/>
      <c r="C753" s="90"/>
      <c r="D753" s="90"/>
      <c r="E753" s="91"/>
      <c r="F753" s="91"/>
      <c r="G753" s="91"/>
      <c r="H753" s="91"/>
      <c r="I753" s="91"/>
      <c r="J753" s="90"/>
    </row>
    <row r="754" spans="1:10" x14ac:dyDescent="0.25">
      <c r="A754" s="92"/>
      <c r="B754" s="93"/>
      <c r="C754" s="90"/>
      <c r="D754" s="90"/>
      <c r="E754" s="91"/>
      <c r="F754" s="91"/>
      <c r="G754" s="91"/>
      <c r="H754" s="91"/>
      <c r="I754" s="91"/>
      <c r="J754" s="90"/>
    </row>
    <row r="755" spans="1:10" x14ac:dyDescent="0.25">
      <c r="A755" s="92"/>
      <c r="B755" s="93"/>
      <c r="C755" s="90"/>
      <c r="D755" s="90"/>
      <c r="E755" s="91"/>
      <c r="F755" s="91"/>
      <c r="G755" s="91"/>
      <c r="H755" s="91"/>
      <c r="I755" s="91"/>
      <c r="J755" s="90"/>
    </row>
    <row r="756" spans="1:10" x14ac:dyDescent="0.25">
      <c r="A756" s="92"/>
      <c r="B756" s="93"/>
      <c r="C756" s="90"/>
      <c r="D756" s="90"/>
      <c r="E756" s="91"/>
      <c r="F756" s="91"/>
      <c r="G756" s="91"/>
      <c r="H756" s="91"/>
      <c r="I756" s="91"/>
      <c r="J756" s="90"/>
    </row>
    <row r="757" spans="1:10" x14ac:dyDescent="0.25">
      <c r="A757" s="92"/>
      <c r="B757" s="93"/>
      <c r="C757" s="90"/>
      <c r="D757" s="90"/>
      <c r="E757" s="91"/>
      <c r="F757" s="91"/>
      <c r="G757" s="91"/>
      <c r="H757" s="91"/>
      <c r="I757" s="91"/>
      <c r="J757" s="90"/>
    </row>
    <row r="758" spans="1:10" x14ac:dyDescent="0.25">
      <c r="A758" s="92"/>
      <c r="B758" s="93"/>
      <c r="C758" s="90"/>
      <c r="D758" s="90"/>
      <c r="E758" s="91"/>
      <c r="F758" s="91"/>
      <c r="G758" s="91"/>
      <c r="H758" s="91"/>
      <c r="I758" s="91"/>
      <c r="J758" s="90"/>
    </row>
    <row r="759" spans="1:10" x14ac:dyDescent="0.25">
      <c r="A759" s="92"/>
      <c r="B759" s="93"/>
      <c r="C759" s="90"/>
      <c r="D759" s="90"/>
      <c r="E759" s="91"/>
      <c r="F759" s="91"/>
      <c r="G759" s="91"/>
      <c r="H759" s="91"/>
      <c r="I759" s="91"/>
      <c r="J759" s="90"/>
    </row>
    <row r="760" spans="1:10" x14ac:dyDescent="0.25">
      <c r="A760" s="92"/>
      <c r="B760" s="93"/>
      <c r="C760" s="90"/>
      <c r="D760" s="90"/>
      <c r="E760" s="91"/>
      <c r="F760" s="91"/>
      <c r="G760" s="91"/>
      <c r="H760" s="91"/>
      <c r="I760" s="91"/>
      <c r="J760" s="90"/>
    </row>
    <row r="761" spans="1:10" x14ac:dyDescent="0.25">
      <c r="A761" s="92"/>
      <c r="B761" s="93"/>
      <c r="C761" s="90"/>
      <c r="D761" s="90"/>
      <c r="E761" s="91"/>
      <c r="F761" s="91"/>
      <c r="G761" s="91"/>
      <c r="H761" s="91"/>
      <c r="I761" s="91"/>
      <c r="J761" s="90"/>
    </row>
    <row r="762" spans="1:10" x14ac:dyDescent="0.25">
      <c r="A762" s="92"/>
      <c r="B762" s="93"/>
      <c r="C762" s="90"/>
      <c r="D762" s="90"/>
      <c r="E762" s="91"/>
      <c r="F762" s="91"/>
      <c r="G762" s="91"/>
      <c r="H762" s="91"/>
      <c r="I762" s="91"/>
      <c r="J762" s="90"/>
    </row>
    <row r="763" spans="1:10" x14ac:dyDescent="0.25">
      <c r="A763" s="92"/>
      <c r="B763" s="93"/>
      <c r="C763" s="90"/>
      <c r="D763" s="90"/>
      <c r="E763" s="91"/>
      <c r="F763" s="91"/>
      <c r="G763" s="91"/>
      <c r="H763" s="91"/>
      <c r="I763" s="91"/>
      <c r="J763" s="90"/>
    </row>
    <row r="764" spans="1:10" x14ac:dyDescent="0.25">
      <c r="A764" s="92"/>
      <c r="B764" s="93"/>
      <c r="C764" s="90"/>
      <c r="D764" s="90"/>
      <c r="E764" s="91"/>
      <c r="F764" s="91"/>
      <c r="G764" s="91"/>
      <c r="H764" s="91"/>
      <c r="I764" s="91"/>
      <c r="J764" s="90"/>
    </row>
    <row r="765" spans="1:10" x14ac:dyDescent="0.25">
      <c r="A765" s="92"/>
      <c r="B765" s="93"/>
      <c r="C765" s="90"/>
      <c r="D765" s="90"/>
      <c r="E765" s="91"/>
      <c r="F765" s="91"/>
      <c r="G765" s="91"/>
      <c r="H765" s="91"/>
      <c r="I765" s="91"/>
      <c r="J765" s="90"/>
    </row>
    <row r="766" spans="1:10" x14ac:dyDescent="0.25">
      <c r="A766" s="92"/>
      <c r="B766" s="93"/>
      <c r="C766" s="90"/>
      <c r="D766" s="90"/>
      <c r="E766" s="91"/>
      <c r="F766" s="91"/>
      <c r="G766" s="91"/>
      <c r="H766" s="91"/>
      <c r="I766" s="91"/>
      <c r="J766" s="90"/>
    </row>
    <row r="767" spans="1:10" x14ac:dyDescent="0.25">
      <c r="A767" s="92"/>
      <c r="B767" s="93"/>
      <c r="C767" s="90"/>
      <c r="D767" s="90"/>
      <c r="E767" s="91"/>
      <c r="F767" s="91"/>
      <c r="G767" s="91"/>
      <c r="H767" s="91"/>
      <c r="I767" s="91"/>
      <c r="J767" s="90"/>
    </row>
    <row r="768" spans="1:10" x14ac:dyDescent="0.25">
      <c r="A768" s="92"/>
      <c r="B768" s="93"/>
      <c r="C768" s="90"/>
      <c r="D768" s="90"/>
      <c r="E768" s="91"/>
      <c r="F768" s="91"/>
      <c r="G768" s="91"/>
      <c r="H768" s="91"/>
      <c r="I768" s="91"/>
      <c r="J768" s="90"/>
    </row>
    <row r="769" spans="1:10" x14ac:dyDescent="0.25">
      <c r="A769" s="92"/>
      <c r="B769" s="93"/>
      <c r="C769" s="90"/>
      <c r="D769" s="90"/>
      <c r="E769" s="91"/>
      <c r="F769" s="91"/>
      <c r="G769" s="91"/>
      <c r="H769" s="91"/>
      <c r="I769" s="91"/>
      <c r="J769" s="90"/>
    </row>
    <row r="770" spans="1:10" x14ac:dyDescent="0.25">
      <c r="A770" s="92"/>
      <c r="B770" s="93"/>
      <c r="C770" s="90"/>
      <c r="D770" s="90"/>
      <c r="E770" s="91"/>
      <c r="F770" s="91"/>
      <c r="G770" s="91"/>
      <c r="H770" s="91"/>
      <c r="I770" s="91"/>
      <c r="J770" s="90"/>
    </row>
    <row r="771" spans="1:10" x14ac:dyDescent="0.25">
      <c r="A771" s="92"/>
      <c r="B771" s="93"/>
      <c r="C771" s="90"/>
      <c r="D771" s="90"/>
      <c r="E771" s="91"/>
      <c r="F771" s="91"/>
      <c r="G771" s="91"/>
      <c r="H771" s="91"/>
      <c r="I771" s="91"/>
      <c r="J771" s="90"/>
    </row>
    <row r="772" spans="1:10" x14ac:dyDescent="0.25">
      <c r="A772" s="92"/>
      <c r="B772" s="93"/>
      <c r="C772" s="90"/>
      <c r="D772" s="90"/>
      <c r="E772" s="91"/>
      <c r="F772" s="91"/>
      <c r="G772" s="91"/>
      <c r="H772" s="91"/>
      <c r="I772" s="91"/>
      <c r="J772" s="90"/>
    </row>
    <row r="773" spans="1:10" x14ac:dyDescent="0.25">
      <c r="A773" s="92"/>
      <c r="B773" s="93"/>
      <c r="C773" s="90"/>
      <c r="D773" s="90"/>
      <c r="E773" s="91"/>
      <c r="F773" s="91"/>
      <c r="G773" s="91"/>
      <c r="H773" s="91"/>
      <c r="I773" s="91"/>
      <c r="J773" s="90"/>
    </row>
    <row r="774" spans="1:10" x14ac:dyDescent="0.25">
      <c r="A774" s="92"/>
      <c r="B774" s="93"/>
      <c r="C774" s="90"/>
      <c r="D774" s="90"/>
      <c r="E774" s="91"/>
      <c r="F774" s="91"/>
      <c r="G774" s="91"/>
      <c r="H774" s="91"/>
      <c r="I774" s="91"/>
      <c r="J774" s="90"/>
    </row>
    <row r="775" spans="1:10" x14ac:dyDescent="0.25">
      <c r="A775" s="92"/>
      <c r="B775" s="93"/>
      <c r="C775" s="90"/>
      <c r="D775" s="90"/>
      <c r="E775" s="91"/>
      <c r="F775" s="91"/>
      <c r="G775" s="91"/>
      <c r="H775" s="91"/>
      <c r="I775" s="91"/>
      <c r="J775" s="90"/>
    </row>
    <row r="776" spans="1:10" x14ac:dyDescent="0.25">
      <c r="A776" s="92"/>
      <c r="B776" s="93"/>
      <c r="C776" s="90"/>
      <c r="D776" s="90"/>
      <c r="E776" s="91"/>
      <c r="F776" s="91"/>
      <c r="G776" s="91"/>
      <c r="H776" s="91"/>
      <c r="I776" s="91"/>
      <c r="J776" s="90"/>
    </row>
    <row r="777" spans="1:10" x14ac:dyDescent="0.25">
      <c r="A777" s="92"/>
      <c r="B777" s="93"/>
      <c r="C777" s="90"/>
      <c r="D777" s="90"/>
      <c r="E777" s="91"/>
      <c r="F777" s="91"/>
      <c r="G777" s="91"/>
      <c r="H777" s="91"/>
      <c r="I777" s="91"/>
      <c r="J777" s="90"/>
    </row>
    <row r="778" spans="1:10" x14ac:dyDescent="0.25">
      <c r="A778" s="92"/>
      <c r="B778" s="93"/>
      <c r="C778" s="90"/>
      <c r="D778" s="90"/>
      <c r="E778" s="91"/>
      <c r="F778" s="91"/>
      <c r="G778" s="91"/>
      <c r="H778" s="91"/>
      <c r="I778" s="91"/>
      <c r="J778" s="90"/>
    </row>
    <row r="779" spans="1:10" x14ac:dyDescent="0.25">
      <c r="A779" s="92"/>
      <c r="B779" s="93"/>
      <c r="C779" s="90"/>
      <c r="D779" s="90"/>
      <c r="E779" s="91"/>
      <c r="F779" s="91"/>
      <c r="G779" s="91"/>
      <c r="H779" s="91"/>
      <c r="I779" s="91"/>
      <c r="J779" s="90"/>
    </row>
    <row r="780" spans="1:10" x14ac:dyDescent="0.25">
      <c r="A780" s="92"/>
      <c r="B780" s="93"/>
      <c r="C780" s="90"/>
      <c r="D780" s="90"/>
      <c r="E780" s="91"/>
      <c r="F780" s="91"/>
      <c r="G780" s="91"/>
      <c r="H780" s="91"/>
      <c r="I780" s="91"/>
      <c r="J780" s="90"/>
    </row>
    <row r="781" spans="1:10" x14ac:dyDescent="0.25">
      <c r="A781" s="92"/>
      <c r="B781" s="93"/>
      <c r="C781" s="90"/>
      <c r="D781" s="90"/>
      <c r="E781" s="91"/>
      <c r="F781" s="91"/>
      <c r="G781" s="91"/>
      <c r="H781" s="91"/>
      <c r="I781" s="91"/>
      <c r="J781" s="90"/>
    </row>
    <row r="782" spans="1:10" x14ac:dyDescent="0.25">
      <c r="A782" s="92"/>
      <c r="B782" s="93"/>
      <c r="C782" s="90"/>
      <c r="D782" s="90"/>
      <c r="E782" s="91"/>
      <c r="F782" s="91"/>
      <c r="G782" s="91"/>
      <c r="H782" s="91"/>
      <c r="I782" s="91"/>
      <c r="J782" s="90"/>
    </row>
    <row r="783" spans="1:10" x14ac:dyDescent="0.25">
      <c r="A783" s="92"/>
      <c r="B783" s="93"/>
      <c r="C783" s="90"/>
      <c r="D783" s="90"/>
      <c r="E783" s="91"/>
      <c r="F783" s="91"/>
      <c r="G783" s="91"/>
      <c r="H783" s="91"/>
      <c r="I783" s="91"/>
      <c r="J783" s="90"/>
    </row>
    <row r="784" spans="1:10" x14ac:dyDescent="0.25">
      <c r="A784" s="92"/>
      <c r="B784" s="93"/>
      <c r="C784" s="90"/>
      <c r="D784" s="90"/>
      <c r="E784" s="91"/>
      <c r="F784" s="91"/>
      <c r="G784" s="91"/>
      <c r="H784" s="91"/>
      <c r="I784" s="91"/>
      <c r="J784" s="90"/>
    </row>
    <row r="785" spans="1:10" x14ac:dyDescent="0.25">
      <c r="A785" s="92"/>
      <c r="B785" s="93"/>
      <c r="C785" s="90"/>
      <c r="D785" s="90"/>
      <c r="E785" s="91"/>
      <c r="F785" s="91"/>
      <c r="G785" s="91"/>
      <c r="H785" s="91"/>
      <c r="I785" s="91"/>
      <c r="J785" s="90"/>
    </row>
    <row r="786" spans="1:10" x14ac:dyDescent="0.25">
      <c r="A786" s="92"/>
      <c r="B786" s="93"/>
      <c r="C786" s="90"/>
      <c r="D786" s="90"/>
      <c r="E786" s="91"/>
      <c r="F786" s="91"/>
      <c r="G786" s="91"/>
      <c r="H786" s="91"/>
      <c r="I786" s="91"/>
      <c r="J786" s="90"/>
    </row>
    <row r="787" spans="1:10" x14ac:dyDescent="0.25">
      <c r="A787" s="92"/>
      <c r="B787" s="93"/>
      <c r="C787" s="90"/>
      <c r="D787" s="90"/>
      <c r="E787" s="91"/>
      <c r="F787" s="91"/>
      <c r="G787" s="91"/>
      <c r="H787" s="91"/>
      <c r="I787" s="91"/>
      <c r="J787" s="90"/>
    </row>
    <row r="788" spans="1:10" x14ac:dyDescent="0.25">
      <c r="A788" s="92"/>
      <c r="B788" s="93"/>
      <c r="C788" s="90"/>
      <c r="D788" s="90"/>
      <c r="E788" s="91"/>
      <c r="F788" s="91"/>
      <c r="G788" s="91"/>
      <c r="H788" s="91"/>
      <c r="I788" s="91"/>
      <c r="J788" s="90"/>
    </row>
    <row r="789" spans="1:10" x14ac:dyDescent="0.25">
      <c r="A789" s="92"/>
      <c r="B789" s="93"/>
      <c r="C789" s="90"/>
      <c r="D789" s="90"/>
      <c r="E789" s="91"/>
      <c r="F789" s="91"/>
      <c r="G789" s="91"/>
      <c r="H789" s="91"/>
      <c r="I789" s="91"/>
      <c r="J789" s="90"/>
    </row>
    <row r="790" spans="1:10" x14ac:dyDescent="0.25">
      <c r="A790" s="92"/>
      <c r="B790" s="93"/>
      <c r="C790" s="90"/>
      <c r="D790" s="90"/>
      <c r="E790" s="91"/>
      <c r="F790" s="91"/>
      <c r="G790" s="91"/>
      <c r="H790" s="91"/>
      <c r="I790" s="91"/>
      <c r="J790" s="90"/>
    </row>
    <row r="791" spans="1:10" x14ac:dyDescent="0.25">
      <c r="A791" s="92"/>
      <c r="B791" s="93"/>
      <c r="C791" s="90"/>
      <c r="D791" s="90"/>
      <c r="E791" s="91"/>
      <c r="F791" s="91"/>
      <c r="G791" s="91"/>
      <c r="H791" s="91"/>
      <c r="I791" s="91"/>
      <c r="J791" s="90"/>
    </row>
    <row r="792" spans="1:10" x14ac:dyDescent="0.25">
      <c r="A792" s="92"/>
      <c r="B792" s="93"/>
      <c r="C792" s="90"/>
      <c r="D792" s="90"/>
      <c r="E792" s="91"/>
      <c r="F792" s="91"/>
      <c r="G792" s="91"/>
      <c r="H792" s="91"/>
      <c r="I792" s="91"/>
      <c r="J792" s="90"/>
    </row>
    <row r="793" spans="1:10" x14ac:dyDescent="0.25">
      <c r="A793" s="92"/>
      <c r="B793" s="93"/>
      <c r="C793" s="90"/>
      <c r="D793" s="90"/>
      <c r="E793" s="91"/>
      <c r="F793" s="91"/>
      <c r="G793" s="91"/>
      <c r="H793" s="91"/>
      <c r="I793" s="91"/>
      <c r="J793" s="90"/>
    </row>
    <row r="794" spans="1:10" x14ac:dyDescent="0.25">
      <c r="A794" s="92"/>
      <c r="B794" s="93"/>
      <c r="C794" s="90"/>
      <c r="D794" s="90"/>
      <c r="E794" s="91"/>
      <c r="F794" s="91"/>
      <c r="G794" s="91"/>
      <c r="H794" s="91"/>
      <c r="I794" s="91"/>
      <c r="J794" s="90"/>
    </row>
    <row r="795" spans="1:10" x14ac:dyDescent="0.25">
      <c r="A795" s="92"/>
      <c r="B795" s="93"/>
      <c r="C795" s="90"/>
      <c r="D795" s="90"/>
      <c r="E795" s="91"/>
      <c r="F795" s="91"/>
      <c r="G795" s="91"/>
      <c r="H795" s="91"/>
      <c r="I795" s="91"/>
      <c r="J795" s="90"/>
    </row>
    <row r="796" spans="1:10" x14ac:dyDescent="0.25">
      <c r="A796" s="92"/>
      <c r="B796" s="93"/>
      <c r="C796" s="90"/>
      <c r="D796" s="90"/>
      <c r="E796" s="91"/>
      <c r="F796" s="91"/>
      <c r="G796" s="91"/>
      <c r="H796" s="91"/>
      <c r="I796" s="91"/>
      <c r="J796" s="90"/>
    </row>
    <row r="797" spans="1:10" x14ac:dyDescent="0.25">
      <c r="A797" s="92"/>
      <c r="B797" s="93"/>
      <c r="C797" s="90"/>
      <c r="D797" s="90"/>
      <c r="E797" s="91"/>
      <c r="F797" s="91"/>
      <c r="G797" s="91"/>
      <c r="H797" s="91"/>
      <c r="I797" s="91"/>
      <c r="J797" s="90"/>
    </row>
    <row r="798" spans="1:10" x14ac:dyDescent="0.25">
      <c r="A798" s="92"/>
      <c r="B798" s="93"/>
      <c r="C798" s="90"/>
      <c r="D798" s="90"/>
      <c r="E798" s="91"/>
      <c r="F798" s="91"/>
      <c r="G798" s="91"/>
      <c r="H798" s="91"/>
      <c r="I798" s="91"/>
      <c r="J798" s="90"/>
    </row>
    <row r="799" spans="1:10" x14ac:dyDescent="0.25">
      <c r="A799" s="92"/>
      <c r="B799" s="93"/>
      <c r="C799" s="90"/>
      <c r="D799" s="90"/>
      <c r="E799" s="91"/>
      <c r="F799" s="91"/>
      <c r="G799" s="91"/>
      <c r="H799" s="91"/>
      <c r="I799" s="91"/>
      <c r="J799" s="90"/>
    </row>
    <row r="800" spans="1:10" x14ac:dyDescent="0.25">
      <c r="A800" s="92"/>
      <c r="B800" s="93"/>
      <c r="C800" s="90"/>
      <c r="D800" s="90"/>
      <c r="E800" s="91"/>
      <c r="F800" s="91"/>
      <c r="G800" s="91"/>
      <c r="H800" s="91"/>
      <c r="I800" s="91"/>
      <c r="J800" s="90"/>
    </row>
    <row r="801" spans="1:10" x14ac:dyDescent="0.25">
      <c r="A801" s="92"/>
      <c r="B801" s="93"/>
      <c r="C801" s="90"/>
      <c r="D801" s="90"/>
      <c r="E801" s="91"/>
      <c r="F801" s="91"/>
      <c r="G801" s="91"/>
      <c r="H801" s="91"/>
      <c r="I801" s="91"/>
      <c r="J801" s="90"/>
    </row>
    <row r="802" spans="1:10" x14ac:dyDescent="0.25">
      <c r="A802" s="92"/>
      <c r="B802" s="93"/>
      <c r="C802" s="90"/>
      <c r="D802" s="90"/>
      <c r="E802" s="91"/>
      <c r="F802" s="91"/>
      <c r="G802" s="91"/>
      <c r="H802" s="91"/>
      <c r="I802" s="91"/>
      <c r="J802" s="90"/>
    </row>
  </sheetData>
  <autoFilter ref="A2:A34"/>
  <mergeCells count="314">
    <mergeCell ref="CP28:CP29"/>
    <mergeCell ref="CQ28:CQ29"/>
    <mergeCell ref="CR28:CR29"/>
    <mergeCell ref="CP6:CP7"/>
    <mergeCell ref="CQ6:CQ7"/>
    <mergeCell ref="CR6:CR7"/>
    <mergeCell ref="CP9:CP10"/>
    <mergeCell ref="CQ9:CQ10"/>
    <mergeCell ref="CP21:CP22"/>
    <mergeCell ref="CQ21:CQ22"/>
    <mergeCell ref="CR21:CR22"/>
    <mergeCell ref="CP23:CP24"/>
    <mergeCell ref="CQ23:CQ24"/>
    <mergeCell ref="CR23:CR24"/>
    <mergeCell ref="CP25:CP26"/>
    <mergeCell ref="CQ25:CQ26"/>
    <mergeCell ref="CR25:CR26"/>
    <mergeCell ref="B1:C1"/>
    <mergeCell ref="E1:F1"/>
    <mergeCell ref="Q3:AY3"/>
    <mergeCell ref="AZ3:CD3"/>
    <mergeCell ref="K3:P3"/>
    <mergeCell ref="CP17:CP18"/>
    <mergeCell ref="CQ17:CQ18"/>
    <mergeCell ref="CR17:CR18"/>
    <mergeCell ref="CP19:CP20"/>
    <mergeCell ref="CQ19:CQ20"/>
    <mergeCell ref="CR19:CR20"/>
    <mergeCell ref="CR9:CR10"/>
    <mergeCell ref="CP11:CP12"/>
    <mergeCell ref="CQ11:CQ12"/>
    <mergeCell ref="CR11:CR12"/>
    <mergeCell ref="CP13:CP14"/>
    <mergeCell ref="CQ13:CQ14"/>
    <mergeCell ref="CR13:CR14"/>
    <mergeCell ref="CP15:CP16"/>
    <mergeCell ref="CQ15:CQ16"/>
    <mergeCell ref="CR15:CR16"/>
    <mergeCell ref="CM25:CM26"/>
    <mergeCell ref="CN25:CN26"/>
    <mergeCell ref="CO25:CO26"/>
    <mergeCell ref="CM28:CM29"/>
    <mergeCell ref="CN28:CN29"/>
    <mergeCell ref="CO28:CO29"/>
    <mergeCell ref="CM6:CM7"/>
    <mergeCell ref="CN6:CN7"/>
    <mergeCell ref="CO6:CO7"/>
    <mergeCell ref="CM9:CM10"/>
    <mergeCell ref="CN9:CN10"/>
    <mergeCell ref="CO9:CO10"/>
    <mergeCell ref="CM11:CM12"/>
    <mergeCell ref="CN11:CN12"/>
    <mergeCell ref="CO11:CO12"/>
    <mergeCell ref="CM13:CM14"/>
    <mergeCell ref="CM19:CM20"/>
    <mergeCell ref="CN19:CN20"/>
    <mergeCell ref="CO19:CO20"/>
    <mergeCell ref="CM21:CM22"/>
    <mergeCell ref="CN21:CN22"/>
    <mergeCell ref="CO21:CO22"/>
    <mergeCell ref="CM23:CM24"/>
    <mergeCell ref="CN23:CN24"/>
    <mergeCell ref="CO23:CO24"/>
    <mergeCell ref="CN13:CN14"/>
    <mergeCell ref="CO13:CO14"/>
    <mergeCell ref="CM15:CM16"/>
    <mergeCell ref="CN15:CN16"/>
    <mergeCell ref="CO15:CO16"/>
    <mergeCell ref="CJ4:CO4"/>
    <mergeCell ref="CM17:CM18"/>
    <mergeCell ref="CN17:CN18"/>
    <mergeCell ref="CO17:CO18"/>
    <mergeCell ref="CI23:CI24"/>
    <mergeCell ref="CI25:CI26"/>
    <mergeCell ref="CI6:CI7"/>
    <mergeCell ref="CI9:CI10"/>
    <mergeCell ref="CI11:CI12"/>
    <mergeCell ref="CI13:CI14"/>
    <mergeCell ref="CI15:CI16"/>
    <mergeCell ref="CI17:CI18"/>
    <mergeCell ref="CI19:CI20"/>
    <mergeCell ref="CI21:CI22"/>
    <mergeCell ref="A21:A22"/>
    <mergeCell ref="B21:B22"/>
    <mergeCell ref="C21:C22"/>
    <mergeCell ref="D21:D22"/>
    <mergeCell ref="E21:E22"/>
    <mergeCell ref="F21:F22"/>
    <mergeCell ref="G21:G22"/>
    <mergeCell ref="H21:H22"/>
    <mergeCell ref="CF21:CF22"/>
    <mergeCell ref="A23:A24"/>
    <mergeCell ref="B23:B24"/>
    <mergeCell ref="C23:C24"/>
    <mergeCell ref="D23:D24"/>
    <mergeCell ref="E23:E24"/>
    <mergeCell ref="F23:F24"/>
    <mergeCell ref="G23:G24"/>
    <mergeCell ref="H23:H24"/>
    <mergeCell ref="CF23:CF24"/>
    <mergeCell ref="A17:A18"/>
    <mergeCell ref="B17:B18"/>
    <mergeCell ref="C17:C18"/>
    <mergeCell ref="D17:D18"/>
    <mergeCell ref="E17:E18"/>
    <mergeCell ref="F17:F18"/>
    <mergeCell ref="G17:G18"/>
    <mergeCell ref="H17:H18"/>
    <mergeCell ref="CF17:CF18"/>
    <mergeCell ref="A19:A20"/>
    <mergeCell ref="B19:B20"/>
    <mergeCell ref="C19:C20"/>
    <mergeCell ref="D19:D20"/>
    <mergeCell ref="E19:E20"/>
    <mergeCell ref="F19:F20"/>
    <mergeCell ref="G19:G20"/>
    <mergeCell ref="H19:H20"/>
    <mergeCell ref="CF19:CF20"/>
    <mergeCell ref="A13:A14"/>
    <mergeCell ref="B13:B14"/>
    <mergeCell ref="C13:C14"/>
    <mergeCell ref="D13:D14"/>
    <mergeCell ref="E13:E14"/>
    <mergeCell ref="F13:F14"/>
    <mergeCell ref="G13:G14"/>
    <mergeCell ref="H13:H14"/>
    <mergeCell ref="CF13:CF14"/>
    <mergeCell ref="A15:A16"/>
    <mergeCell ref="B15:B16"/>
    <mergeCell ref="C15:C16"/>
    <mergeCell ref="D15:D16"/>
    <mergeCell ref="E15:E16"/>
    <mergeCell ref="F15:F16"/>
    <mergeCell ref="G15:G16"/>
    <mergeCell ref="H15:H16"/>
    <mergeCell ref="CF15:CF16"/>
    <mergeCell ref="H25:H26"/>
    <mergeCell ref="CF25:CF26"/>
    <mergeCell ref="A25:A26"/>
    <mergeCell ref="CG25:CG26"/>
    <mergeCell ref="A30:A31"/>
    <mergeCell ref="B30:B31"/>
    <mergeCell ref="C30:C31"/>
    <mergeCell ref="D30:D31"/>
    <mergeCell ref="E30:E31"/>
    <mergeCell ref="F30:F31"/>
    <mergeCell ref="G30:G31"/>
    <mergeCell ref="H30:H31"/>
    <mergeCell ref="CF30:CF31"/>
    <mergeCell ref="A28:A29"/>
    <mergeCell ref="B28:B29"/>
    <mergeCell ref="C28:C29"/>
    <mergeCell ref="D28:D29"/>
    <mergeCell ref="E28:E29"/>
    <mergeCell ref="F28:F29"/>
    <mergeCell ref="G28:G29"/>
    <mergeCell ref="H28:H29"/>
    <mergeCell ref="CF28:CF29"/>
    <mergeCell ref="A11:A12"/>
    <mergeCell ref="B11:B12"/>
    <mergeCell ref="C11:C12"/>
    <mergeCell ref="D11:D12"/>
    <mergeCell ref="E11:E12"/>
    <mergeCell ref="F11:F12"/>
    <mergeCell ref="G11:G12"/>
    <mergeCell ref="H11:H12"/>
    <mergeCell ref="CF11:CF12"/>
    <mergeCell ref="A9:A10"/>
    <mergeCell ref="B9:B10"/>
    <mergeCell ref="C9:C10"/>
    <mergeCell ref="D9:D10"/>
    <mergeCell ref="E9:E10"/>
    <mergeCell ref="F9:F10"/>
    <mergeCell ref="G9:G10"/>
    <mergeCell ref="H9:H10"/>
    <mergeCell ref="CF9:CF10"/>
    <mergeCell ref="B2:C2"/>
    <mergeCell ref="E2:F2"/>
    <mergeCell ref="A3:A4"/>
    <mergeCell ref="B3:B4"/>
    <mergeCell ref="CF6:CF7"/>
    <mergeCell ref="CG6:CG7"/>
    <mergeCell ref="CH6:CH7"/>
    <mergeCell ref="B5:H5"/>
    <mergeCell ref="A6:A7"/>
    <mergeCell ref="B6:B7"/>
    <mergeCell ref="C6:C7"/>
    <mergeCell ref="D6:D7"/>
    <mergeCell ref="E6:E7"/>
    <mergeCell ref="F6:F7"/>
    <mergeCell ref="G6:G7"/>
    <mergeCell ref="H6:H7"/>
    <mergeCell ref="CF36:CF37"/>
    <mergeCell ref="CG36:CG37"/>
    <mergeCell ref="CH36:CH37"/>
    <mergeCell ref="CI36:CI37"/>
    <mergeCell ref="C3:C4"/>
    <mergeCell ref="D3:E3"/>
    <mergeCell ref="G3:H3"/>
    <mergeCell ref="CF3:CH3"/>
    <mergeCell ref="CF4:CH4"/>
    <mergeCell ref="B8:H8"/>
    <mergeCell ref="CG9:CG10"/>
    <mergeCell ref="CH9:CH10"/>
    <mergeCell ref="CG11:CG12"/>
    <mergeCell ref="CH11:CH12"/>
    <mergeCell ref="CH25:CH26"/>
    <mergeCell ref="B27:H27"/>
    <mergeCell ref="CG28:CG29"/>
    <mergeCell ref="CH28:CH29"/>
    <mergeCell ref="B25:B26"/>
    <mergeCell ref="C25:C26"/>
    <mergeCell ref="D25:D26"/>
    <mergeCell ref="E25:E26"/>
    <mergeCell ref="F25:F26"/>
    <mergeCell ref="G25:G26"/>
    <mergeCell ref="B35:H35"/>
    <mergeCell ref="A36:A37"/>
    <mergeCell ref="B36:B37"/>
    <mergeCell ref="C36:C37"/>
    <mergeCell ref="D36:D37"/>
    <mergeCell ref="E36:E37"/>
    <mergeCell ref="F36:F37"/>
    <mergeCell ref="G36:G37"/>
    <mergeCell ref="H36:H37"/>
    <mergeCell ref="B32:H32"/>
    <mergeCell ref="A33:A34"/>
    <mergeCell ref="B33:B34"/>
    <mergeCell ref="C33:C34"/>
    <mergeCell ref="D33:D34"/>
    <mergeCell ref="E33:E34"/>
    <mergeCell ref="F33:F34"/>
    <mergeCell ref="G33:G34"/>
    <mergeCell ref="H33:H34"/>
    <mergeCell ref="CJ6:CJ7"/>
    <mergeCell ref="CK6:CK7"/>
    <mergeCell ref="CL6:CL7"/>
    <mergeCell ref="CJ9:CJ10"/>
    <mergeCell ref="CK9:CK10"/>
    <mergeCell ref="CL9:CL10"/>
    <mergeCell ref="CF33:CF34"/>
    <mergeCell ref="CG33:CG34"/>
    <mergeCell ref="CH33:CH34"/>
    <mergeCell ref="CI33:CI34"/>
    <mergeCell ref="CG13:CG14"/>
    <mergeCell ref="CH13:CH14"/>
    <mergeCell ref="CG15:CG16"/>
    <mergeCell ref="CH15:CH16"/>
    <mergeCell ref="CG17:CG18"/>
    <mergeCell ref="CH17:CH18"/>
    <mergeCell ref="CG19:CG20"/>
    <mergeCell ref="CH19:CH20"/>
    <mergeCell ref="CG21:CG22"/>
    <mergeCell ref="CH21:CH22"/>
    <mergeCell ref="CG23:CG24"/>
    <mergeCell ref="CH23:CH24"/>
    <mergeCell ref="CI28:CI29"/>
    <mergeCell ref="CI30:CI31"/>
    <mergeCell ref="CJ11:CJ12"/>
    <mergeCell ref="CK11:CK12"/>
    <mergeCell ref="CL11:CL12"/>
    <mergeCell ref="CJ13:CJ14"/>
    <mergeCell ref="CK13:CK14"/>
    <mergeCell ref="CL13:CL14"/>
    <mergeCell ref="CJ15:CJ16"/>
    <mergeCell ref="CK15:CK16"/>
    <mergeCell ref="CL15:CL16"/>
    <mergeCell ref="CJ17:CJ18"/>
    <mergeCell ref="CK17:CK18"/>
    <mergeCell ref="CL17:CL18"/>
    <mergeCell ref="CJ19:CJ20"/>
    <mergeCell ref="CK19:CK20"/>
    <mergeCell ref="CL19:CL20"/>
    <mergeCell ref="CJ21:CJ22"/>
    <mergeCell ref="CK21:CK22"/>
    <mergeCell ref="CL21:CL22"/>
    <mergeCell ref="CJ23:CJ24"/>
    <mergeCell ref="CK23:CK24"/>
    <mergeCell ref="CL23:CL24"/>
    <mergeCell ref="CJ25:CJ26"/>
    <mergeCell ref="CK25:CK26"/>
    <mergeCell ref="CL25:CL26"/>
    <mergeCell ref="CJ28:CJ29"/>
    <mergeCell ref="CK28:CK29"/>
    <mergeCell ref="CL28:CL29"/>
    <mergeCell ref="CN30:CN31"/>
    <mergeCell ref="CO30:CO31"/>
    <mergeCell ref="CM33:CM34"/>
    <mergeCell ref="CN33:CN34"/>
    <mergeCell ref="CO33:CO34"/>
    <mergeCell ref="CP30:CP31"/>
    <mergeCell ref="CQ30:CQ31"/>
    <mergeCell ref="CR30:CR31"/>
    <mergeCell ref="CP33:CP34"/>
    <mergeCell ref="CQ33:CQ34"/>
    <mergeCell ref="CR33:CR34"/>
    <mergeCell ref="CJ30:CJ31"/>
    <mergeCell ref="CK30:CK31"/>
    <mergeCell ref="CL30:CL31"/>
    <mergeCell ref="CJ33:CJ34"/>
    <mergeCell ref="CK33:CK34"/>
    <mergeCell ref="CL33:CL34"/>
    <mergeCell ref="CG30:CG31"/>
    <mergeCell ref="CH30:CH31"/>
    <mergeCell ref="CM30:CM31"/>
    <mergeCell ref="CJ36:CJ37"/>
    <mergeCell ref="CK36:CK37"/>
    <mergeCell ref="CL36:CL37"/>
    <mergeCell ref="CM36:CM37"/>
    <mergeCell ref="CN36:CN37"/>
    <mergeCell ref="CO36:CO37"/>
    <mergeCell ref="CP36:CP37"/>
    <mergeCell ref="CQ36:CQ37"/>
    <mergeCell ref="CR36:CR37"/>
  </mergeCells>
  <conditionalFormatting sqref="D9:H26 D6:H7 D28:H31 C32:H37 G5:H34 C5:D34 E5:F28 A5:B37">
    <cfRule type="expression" dxfId="36" priority="5183" stopIfTrue="1">
      <formula>$D5&gt;$E5</formula>
    </cfRule>
  </conditionalFormatting>
  <conditionalFormatting sqref="J6:CE7 J9:CE24 J26:CE37">
    <cfRule type="expression" dxfId="35" priority="5185" stopIfTrue="1">
      <formula>$D$2=$J5</formula>
    </cfRule>
  </conditionalFormatting>
  <conditionalFormatting sqref="J35:CE35">
    <cfRule type="expression" dxfId="34" priority="5115" stopIfTrue="1">
      <formula>$D$2=#REF!</formula>
    </cfRule>
  </conditionalFormatting>
  <conditionalFormatting sqref="J5:CE5 J8:CE8 J27:CE27 J32:CE32">
    <cfRule type="expression" dxfId="33" priority="5241" stopIfTrue="1">
      <formula>$D$2=#REF!</formula>
    </cfRule>
  </conditionalFormatting>
  <conditionalFormatting sqref="J25:CE25">
    <cfRule type="expression" dxfId="32" priority="5270" stopIfTrue="1">
      <formula>$D$2=$J12</formula>
    </cfRule>
  </conditionalFormatting>
  <conditionalFormatting sqref="Z2 Z4:Z37 BN4:BN37 BV4:BV37 CD4:CD37 R4:R37 AH4:AH37 AP4:AP37 AX4:AX37 BF4:BF37">
    <cfRule type="expression" dxfId="31" priority="68">
      <formula>R$2=$D$1</formula>
    </cfRule>
  </conditionalFormatting>
  <conditionalFormatting sqref="BN2">
    <cfRule type="expression" dxfId="30" priority="63">
      <formula>BN$2=$D$1</formula>
    </cfRule>
  </conditionalFormatting>
  <conditionalFormatting sqref="BV2">
    <cfRule type="expression" dxfId="29" priority="62">
      <formula>BV$2=$D$1</formula>
    </cfRule>
  </conditionalFormatting>
  <conditionalFormatting sqref="CD2">
    <cfRule type="expression" dxfId="28" priority="61">
      <formula>CD$2=$D$1</formula>
    </cfRule>
  </conditionalFormatting>
  <conditionalFormatting sqref="R2">
    <cfRule type="expression" dxfId="27" priority="60">
      <formula>R$2=$D$1</formula>
    </cfRule>
  </conditionalFormatting>
  <conditionalFormatting sqref="AH2">
    <cfRule type="expression" dxfId="26" priority="59">
      <formula>AH$2=$D$1</formula>
    </cfRule>
  </conditionalFormatting>
  <conditionalFormatting sqref="D1">
    <cfRule type="expression" dxfId="25" priority="58">
      <formula>D$2=$D$1</formula>
    </cfRule>
  </conditionalFormatting>
  <conditionalFormatting sqref="AP2">
    <cfRule type="expression" dxfId="24" priority="57">
      <formula>AP$2=$D$1</formula>
    </cfRule>
  </conditionalFormatting>
  <conditionalFormatting sqref="AX2">
    <cfRule type="expression" dxfId="23" priority="55">
      <formula>AX$2=$D$1</formula>
    </cfRule>
  </conditionalFormatting>
  <conditionalFormatting sqref="BF2">
    <cfRule type="expression" dxfId="22" priority="52">
      <formula>BF$2=$D$1</formula>
    </cfRule>
  </conditionalFormatting>
  <conditionalFormatting sqref="B5:H5">
    <cfRule type="expression" dxfId="21" priority="36" stopIfTrue="1">
      <formula>$D5&gt;$E5</formula>
    </cfRule>
  </conditionalFormatting>
  <conditionalFormatting sqref="B5:H5">
    <cfRule type="expression" dxfId="20" priority="35" stopIfTrue="1">
      <formula>$D5&gt;$E5</formula>
    </cfRule>
  </conditionalFormatting>
  <conditionalFormatting sqref="K5:K37">
    <cfRule type="expression" dxfId="19" priority="3">
      <formula>#REF!=#REF!</formula>
    </cfRule>
  </conditionalFormatting>
  <conditionalFormatting sqref="L5:L37">
    <cfRule type="expression" dxfId="18" priority="2">
      <formula>#REF!=#REF!</formula>
    </cfRule>
  </conditionalFormatting>
  <conditionalFormatting sqref="M5:M37">
    <cfRule type="expression" dxfId="17" priority="1">
      <formula>#REF!=#REF!</formula>
    </cfRule>
  </conditionalFormatting>
  <conditionalFormatting sqref="CE4 J4">
    <cfRule type="expression" dxfId="16" priority="5980" stopIfTrue="1">
      <formula>J$4=$D$2</formula>
    </cfRule>
  </conditionalFormatting>
  <conditionalFormatting sqref="J6:CD6 J15:CD15 J17:CD17 J19:CD19 J21:CD21 J23:CD23 J25:CD25 J28:CD28 J30:CD30 J33:CD33 J9:CD13 J36:CD36 K4:CD4 K5:K37 P5:CD37">
    <cfRule type="expression" dxfId="15" priority="6018" stopIfTrue="1">
      <formula>J$4=$D$2</formula>
    </cfRule>
    <cfRule type="expression" dxfId="14" priority="6019" stopIfTrue="1">
      <formula>$D4&gt;$E4</formula>
    </cfRule>
  </conditionalFormatting>
  <conditionalFormatting sqref="J6:CD7 J9:CD24 J26:CD37">
    <cfRule type="expression" dxfId="13" priority="6232" stopIfTrue="1">
      <formula>J$4=$D$2</formula>
    </cfRule>
    <cfRule type="expression" dxfId="12" priority="6233" stopIfTrue="1">
      <formula>$D5&gt;$E5</formula>
    </cfRule>
  </conditionalFormatting>
  <conditionalFormatting sqref="I6 I11 I9 I25 I30 I28 I13 I15 I17 I19 I21 I23 I36 I33">
    <cfRule type="expression" dxfId="11" priority="6304" stopIfTrue="1">
      <formula>I$4=$C$2</formula>
    </cfRule>
    <cfRule type="expression" dxfId="10" priority="6305" stopIfTrue="1">
      <formula>$D6&gt;$E6</formula>
    </cfRule>
  </conditionalFormatting>
  <conditionalFormatting sqref="I6:I7 I9:I24 I26:I37">
    <cfRule type="expression" dxfId="9" priority="6448" stopIfTrue="1">
      <formula>I$4=$C$2</formula>
    </cfRule>
    <cfRule type="expression" dxfId="8" priority="6449" stopIfTrue="1">
      <formula>$D5&gt;$E5</formula>
    </cfRule>
  </conditionalFormatting>
  <conditionalFormatting sqref="J5:CD5 J8:CD8 J27:CD27 J32:CD32 J35:CD35">
    <cfRule type="expression" dxfId="7" priority="6510" stopIfTrue="1">
      <formula>J$4=$D$2</formula>
    </cfRule>
    <cfRule type="expression" dxfId="6" priority="6511" stopIfTrue="1">
      <formula>#REF!&gt;#REF!</formula>
    </cfRule>
  </conditionalFormatting>
  <conditionalFormatting sqref="I5 I8 I27 I32 I35">
    <cfRule type="expression" dxfId="5" priority="6576" stopIfTrue="1">
      <formula>I$4=$C$2</formula>
    </cfRule>
    <cfRule type="expression" dxfId="4" priority="6577" stopIfTrue="1">
      <formula>#REF!&gt;#REF!</formula>
    </cfRule>
  </conditionalFormatting>
  <conditionalFormatting sqref="J25:CD25">
    <cfRule type="expression" dxfId="3" priority="6689" stopIfTrue="1">
      <formula>J$4=$D$2</formula>
    </cfRule>
    <cfRule type="expression" dxfId="2" priority="6690" stopIfTrue="1">
      <formula>$D12&gt;$E12</formula>
    </cfRule>
  </conditionalFormatting>
  <conditionalFormatting sqref="I25">
    <cfRule type="expression" dxfId="1" priority="6691" stopIfTrue="1">
      <formula>I$4=$C$2</formula>
    </cfRule>
    <cfRule type="expression" dxfId="0" priority="6692" stopIfTrue="1">
      <formula>$D12&gt;$E12</formula>
    </cfRule>
  </conditionalFormatting>
  <pageMargins left="0.70866141732283472" right="0.70866141732283472" top="0.74803149606299213" bottom="0.74803149606299213" header="0.31496062992125984" footer="0.31496062992125984"/>
  <pageSetup paperSize="8" scale="4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</vt:lpstr>
      <vt:lpstr>График до конца года</vt:lpstr>
      <vt:lpstr>'График до конца года'!Область_печати</vt:lpstr>
      <vt:lpstr>Сводная!Область_печати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2015-11-16T15:27:11Z</dcterms:modified>
</cp:coreProperties>
</file>