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Лист1" sheetId="1" r:id="rId1"/>
  </sheets>
  <definedNames>
    <definedName name="_xlnm._FilterDatabase" localSheetId="0" hidden="1">Лист1!$I$1:$N$31</definedName>
    <definedName name="A_">Лист1!$C$2</definedName>
    <definedName name="B_">Лист1!$C$3</definedName>
    <definedName name="C_">Лист1!$C$4</definedName>
  </definedName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9" i="1"/>
  <c r="L11" i="1"/>
  <c r="L14" i="1"/>
  <c r="L19" i="1"/>
  <c r="L20" i="1"/>
  <c r="L21" i="1"/>
  <c r="L24" i="1"/>
  <c r="L27" i="1"/>
  <c r="L28" i="1"/>
  <c r="L29" i="1"/>
  <c r="L30" i="1"/>
  <c r="L31" i="1"/>
  <c r="N31" i="1" l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O2" i="1" s="1"/>
  <c r="L2" i="1" s="1"/>
  <c r="O3" i="1" l="1"/>
  <c r="L3" i="1" s="1"/>
  <c r="R2" i="1"/>
  <c r="O4" i="1" l="1"/>
  <c r="R3" i="1"/>
  <c r="O5" i="1" l="1"/>
  <c r="R4" i="1"/>
  <c r="O6" i="1" l="1"/>
  <c r="R5" i="1"/>
  <c r="O7" i="1" l="1"/>
  <c r="R6" i="1"/>
  <c r="O8" i="1" l="1"/>
  <c r="L8" i="1" s="1"/>
  <c r="R7" i="1"/>
  <c r="O9" i="1" l="1"/>
  <c r="R8" i="1"/>
  <c r="O10" i="1" l="1"/>
  <c r="L10" i="1" s="1"/>
  <c r="R9" i="1"/>
  <c r="O11" i="1" l="1"/>
  <c r="R10" i="1"/>
  <c r="O12" i="1" l="1"/>
  <c r="L12" i="1" s="1"/>
  <c r="R11" i="1"/>
  <c r="O13" i="1" l="1"/>
  <c r="L13" i="1" s="1"/>
  <c r="R12" i="1"/>
  <c r="O14" i="1" l="1"/>
  <c r="R13" i="1"/>
  <c r="O15" i="1" l="1"/>
  <c r="L15" i="1" s="1"/>
  <c r="R14" i="1"/>
  <c r="O16" i="1" l="1"/>
  <c r="L16" i="1" s="1"/>
  <c r="R15" i="1"/>
  <c r="O17" i="1" l="1"/>
  <c r="L17" i="1" s="1"/>
  <c r="R16" i="1"/>
  <c r="O18" i="1" l="1"/>
  <c r="L18" i="1" s="1"/>
  <c r="R17" i="1"/>
  <c r="O19" i="1" l="1"/>
  <c r="R18" i="1"/>
  <c r="O20" i="1" l="1"/>
  <c r="R19" i="1"/>
  <c r="O21" i="1" l="1"/>
  <c r="R20" i="1"/>
  <c r="O22" i="1" l="1"/>
  <c r="L22" i="1" s="1"/>
  <c r="R21" i="1"/>
  <c r="O23" i="1" l="1"/>
  <c r="L23" i="1" s="1"/>
  <c r="R22" i="1"/>
  <c r="O24" i="1" l="1"/>
  <c r="R23" i="1"/>
  <c r="O25" i="1" l="1"/>
  <c r="L25" i="1" s="1"/>
  <c r="R24" i="1"/>
  <c r="O26" i="1" l="1"/>
  <c r="L26" i="1" s="1"/>
  <c r="R25" i="1"/>
  <c r="O27" i="1" l="1"/>
  <c r="R26" i="1"/>
  <c r="O28" i="1" l="1"/>
  <c r="R27" i="1"/>
  <c r="O29" i="1" l="1"/>
  <c r="R28" i="1"/>
  <c r="O30" i="1" l="1"/>
  <c r="R29" i="1"/>
  <c r="O31" i="1" l="1"/>
  <c r="R31" i="1" s="1"/>
  <c r="R30" i="1"/>
</calcChain>
</file>

<file path=xl/sharedStrings.xml><?xml version="1.0" encoding="utf-8"?>
<sst xmlns="http://schemas.openxmlformats.org/spreadsheetml/2006/main" count="106" uniqueCount="30">
  <si>
    <t>Индекс+Поикпоз</t>
  </si>
  <si>
    <t>Сорт 1</t>
  </si>
  <si>
    <t>Маржа</t>
  </si>
  <si>
    <t>Сорт 2</t>
  </si>
  <si>
    <t>Сорт 3</t>
  </si>
  <si>
    <t>Сорт 4</t>
  </si>
  <si>
    <t>Товар</t>
  </si>
  <si>
    <t>СтатусТовара</t>
  </si>
  <si>
    <t>Сорт</t>
  </si>
  <si>
    <t>АВС</t>
  </si>
  <si>
    <t>МаржаСумм</t>
  </si>
  <si>
    <t>Маржа%</t>
  </si>
  <si>
    <t>Маржа Нарастающим Итогом</t>
  </si>
  <si>
    <t>Актуальная</t>
  </si>
  <si>
    <t>A</t>
  </si>
  <si>
    <t>B</t>
  </si>
  <si>
    <t>C</t>
  </si>
  <si>
    <t>Под заказ</t>
  </si>
  <si>
    <t>Выведена</t>
  </si>
  <si>
    <t>Z</t>
  </si>
  <si>
    <t>-</t>
  </si>
  <si>
    <t>Спорная</t>
  </si>
  <si>
    <t>Новинка</t>
  </si>
  <si>
    <t>N</t>
  </si>
  <si>
    <t>D</t>
  </si>
  <si>
    <t>Эксклюзив</t>
  </si>
  <si>
    <t>Полуфабрикат</t>
  </si>
  <si>
    <t>P</t>
  </si>
  <si>
    <t>X</t>
  </si>
  <si>
    <t>Старый 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</si>
</sst>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3" fontId="0" fillId="0" borderId="1" xfId="0" applyNumberFormat="1" applyBorder="1"/>
    <xf numFmtId="164" fontId="0" fillId="0" borderId="1" xfId="0" applyNumberFormat="1" applyBorder="1"/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L2" sqref="L2"/>
    </sheetView>
  </sheetViews>
  <sheetFormatPr defaultRowHeight="15" x14ac:dyDescent="0.25"/>
  <cols>
    <col min="1" max="1" width="14.7109375" bestFit="1" customWidth="1"/>
    <col min="10" max="10" width="15.5703125" bestFit="1" customWidth="1"/>
    <col min="13" max="13" width="11.140625" bestFit="1" customWidth="1"/>
    <col min="15" max="15" width="12.5703125" customWidth="1"/>
  </cols>
  <sheetData>
    <row r="1" spans="1:18" ht="38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/>
      <c r="H1" s="4"/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5" t="s">
        <v>12</v>
      </c>
    </row>
    <row r="2" spans="1:18" x14ac:dyDescent="0.25">
      <c r="A2" s="6" t="s">
        <v>13</v>
      </c>
      <c r="B2" s="7" t="s">
        <v>14</v>
      </c>
      <c r="C2" s="8">
        <v>0.5</v>
      </c>
      <c r="D2" s="9">
        <v>2</v>
      </c>
      <c r="E2" s="9">
        <v>2</v>
      </c>
      <c r="F2" s="9">
        <v>2</v>
      </c>
      <c r="I2" s="10"/>
      <c r="J2" s="10" t="s">
        <v>13</v>
      </c>
      <c r="K2" s="10" t="s">
        <v>1</v>
      </c>
      <c r="L2" s="11" t="str">
        <f>IF(J2="Актуальная",IF(O2&lt;=A_,$B$2,IF(O2&lt;=A_+B_,$B$3,$B$4)),INDEX($B$2:$F$11, MATCH(J2,$A$2:$A$11,0), MATCH(K2,$B$1:$F$1,0)))</f>
        <v>A</v>
      </c>
      <c r="M2" s="12">
        <v>300000</v>
      </c>
      <c r="N2" s="13">
        <f t="shared" ref="N2:N31" si="0">M2/SUM($M$2:$M$31)</f>
        <v>0.30020924584435349</v>
      </c>
      <c r="O2" s="13">
        <f>N2</f>
        <v>0.30020924584435349</v>
      </c>
      <c r="R2" t="str">
        <f t="shared" ref="R2:R31" si="1">IF(O2&lt;=A_,$B$2,IF(O2&lt;=A_+B_,$B$3,$B$4))</f>
        <v>A</v>
      </c>
    </row>
    <row r="3" spans="1:18" x14ac:dyDescent="0.25">
      <c r="A3" s="6" t="s">
        <v>13</v>
      </c>
      <c r="B3" s="7" t="s">
        <v>15</v>
      </c>
      <c r="C3" s="8">
        <v>0.3</v>
      </c>
      <c r="D3" s="9">
        <v>2</v>
      </c>
      <c r="E3" s="9">
        <v>2</v>
      </c>
      <c r="F3" s="9">
        <v>2</v>
      </c>
      <c r="I3" s="10"/>
      <c r="J3" s="10" t="s">
        <v>13</v>
      </c>
      <c r="K3" s="10" t="s">
        <v>1</v>
      </c>
      <c r="L3" s="11" t="str">
        <f>IF(J3="Актуальная",IF(O3&lt;=A_,$B$2,IF(O3&lt;=A_+B_,$B$3,$B$4)),INDEX($B$2:$F$11, MATCH(J3,$A$2:$A$11,0), MATCH(K3,$B$1:$F$1,0)))</f>
        <v>A</v>
      </c>
      <c r="M3" s="12">
        <v>145000</v>
      </c>
      <c r="N3" s="13">
        <f t="shared" si="0"/>
        <v>0.14510113549143752</v>
      </c>
      <c r="O3" s="13">
        <f>O2+N3</f>
        <v>0.44531038133579104</v>
      </c>
      <c r="R3" t="str">
        <f t="shared" si="1"/>
        <v>A</v>
      </c>
    </row>
    <row r="4" spans="1:18" x14ac:dyDescent="0.25">
      <c r="A4" s="6" t="s">
        <v>13</v>
      </c>
      <c r="B4" s="7" t="s">
        <v>16</v>
      </c>
      <c r="C4" s="8">
        <v>0.2</v>
      </c>
      <c r="D4" s="9">
        <v>2</v>
      </c>
      <c r="E4" s="9">
        <v>2</v>
      </c>
      <c r="F4" s="9">
        <v>2</v>
      </c>
      <c r="I4" s="10"/>
      <c r="J4" s="10" t="s">
        <v>17</v>
      </c>
      <c r="K4" s="10" t="s">
        <v>1</v>
      </c>
      <c r="L4" s="11" t="str">
        <f>IF(J4="Актуальная",IF(O4&lt;=A_,$B$2,IF(O4&lt;=A_+B_,$B$3,$B$4)),INDEX($B$2:$F$11, MATCH(J4,$A$2:$A$11,0), MATCH(K4,$B$1:$F$1,0)))</f>
        <v>D</v>
      </c>
      <c r="M4" s="12">
        <v>98000</v>
      </c>
      <c r="N4" s="13">
        <f t="shared" si="0"/>
        <v>9.8068353642488809E-2</v>
      </c>
      <c r="O4" s="13">
        <f>O3+N4</f>
        <v>0.54337873497827982</v>
      </c>
      <c r="R4" t="str">
        <f t="shared" si="1"/>
        <v>B</v>
      </c>
    </row>
    <row r="5" spans="1:18" x14ac:dyDescent="0.25">
      <c r="A5" s="6" t="s">
        <v>18</v>
      </c>
      <c r="B5" s="6" t="s">
        <v>19</v>
      </c>
      <c r="C5" s="14" t="s">
        <v>20</v>
      </c>
      <c r="D5" s="9" t="s">
        <v>19</v>
      </c>
      <c r="E5" s="9" t="s">
        <v>19</v>
      </c>
      <c r="F5" s="9" t="s">
        <v>19</v>
      </c>
      <c r="I5" s="10"/>
      <c r="J5" s="10" t="s">
        <v>21</v>
      </c>
      <c r="K5" s="10" t="s">
        <v>1</v>
      </c>
      <c r="L5" s="11" t="str">
        <f>IF(J5="Актуальная",IF(O5&lt;=A_,$B$2,IF(O5&lt;=A_+B_,$B$3,$B$4)),INDEX($B$2:$F$11, MATCH(J5,$A$2:$A$11,0), MATCH(K5,$B$1:$F$1,0)))</f>
        <v>X</v>
      </c>
      <c r="M5" s="12">
        <v>87000</v>
      </c>
      <c r="N5" s="13">
        <f t="shared" si="0"/>
        <v>8.7060681294862524E-2</v>
      </c>
      <c r="O5" s="13">
        <f>O4+N5</f>
        <v>0.63043941627314237</v>
      </c>
      <c r="R5" t="str">
        <f t="shared" si="1"/>
        <v>B</v>
      </c>
    </row>
    <row r="6" spans="1:18" x14ac:dyDescent="0.25">
      <c r="A6" s="6" t="s">
        <v>22</v>
      </c>
      <c r="B6" s="6" t="s">
        <v>23</v>
      </c>
      <c r="C6" s="14" t="s">
        <v>20</v>
      </c>
      <c r="D6" s="9">
        <v>2</v>
      </c>
      <c r="E6" s="9">
        <v>2</v>
      </c>
      <c r="F6" s="9">
        <v>2</v>
      </c>
      <c r="I6" s="10"/>
      <c r="J6" s="10" t="s">
        <v>22</v>
      </c>
      <c r="K6" s="10" t="s">
        <v>1</v>
      </c>
      <c r="L6" s="11" t="str">
        <f>IF(J6="Актуальная",IF(O6&lt;=A_,$B$2,IF(O6&lt;=A_+B_,$B$3,$B$4)),INDEX($B$2:$F$11, MATCH(J6,$A$2:$A$11,0), MATCH(K6,$B$1:$F$1,0)))</f>
        <v>N</v>
      </c>
      <c r="M6" s="12">
        <v>68900</v>
      </c>
      <c r="N6" s="13">
        <f t="shared" si="0"/>
        <v>6.8948056795586521E-2</v>
      </c>
      <c r="O6" s="13">
        <f t="shared" ref="O6:O31" si="2">O5+N6</f>
        <v>0.69938747306872884</v>
      </c>
      <c r="R6" t="str">
        <f t="shared" si="1"/>
        <v>B</v>
      </c>
    </row>
    <row r="7" spans="1:18" x14ac:dyDescent="0.25">
      <c r="A7" s="6" t="s">
        <v>17</v>
      </c>
      <c r="B7" s="6" t="s">
        <v>24</v>
      </c>
      <c r="C7" s="14" t="s">
        <v>20</v>
      </c>
      <c r="D7" s="9">
        <v>2</v>
      </c>
      <c r="E7" s="9">
        <v>2</v>
      </c>
      <c r="F7" s="9">
        <v>2</v>
      </c>
      <c r="I7" s="10"/>
      <c r="J7" s="10" t="s">
        <v>25</v>
      </c>
      <c r="K7" s="10" t="s">
        <v>1</v>
      </c>
      <c r="L7" s="11" t="str">
        <f>IF(J7="Актуальная",IF(O7&lt;=A_,$B$2,IF(O7&lt;=A_+B_,$B$3,$B$4)),INDEX($B$2:$F$11, MATCH(J7,$A$2:$A$11,0), MATCH(K7,$B$1:$F$1,0)))</f>
        <v>D</v>
      </c>
      <c r="M7" s="12">
        <v>45800</v>
      </c>
      <c r="N7" s="13">
        <f t="shared" si="0"/>
        <v>4.5831944865571302E-2</v>
      </c>
      <c r="O7" s="13">
        <f t="shared" si="2"/>
        <v>0.74521941793430013</v>
      </c>
      <c r="R7" t="str">
        <f t="shared" si="1"/>
        <v>B</v>
      </c>
    </row>
    <row r="8" spans="1:18" x14ac:dyDescent="0.25">
      <c r="A8" s="6" t="s">
        <v>26</v>
      </c>
      <c r="B8" s="6" t="s">
        <v>27</v>
      </c>
      <c r="C8" s="14" t="s">
        <v>20</v>
      </c>
      <c r="D8" s="9" t="s">
        <v>27</v>
      </c>
      <c r="E8" s="9" t="s">
        <v>27</v>
      </c>
      <c r="F8" s="9" t="s">
        <v>27</v>
      </c>
      <c r="I8" s="10"/>
      <c r="J8" s="10" t="s">
        <v>13</v>
      </c>
      <c r="K8" s="10" t="s">
        <v>1</v>
      </c>
      <c r="L8" s="11" t="str">
        <f>IF(J8="Актуальная",IF(O8&lt;=A_,$B$2,IF(O8&lt;=A_+B_,$B$3,$B$4)),INDEX($B$2:$F$11, MATCH(J8,$A$2:$A$11,0), MATCH(K8,$B$1:$F$1,0)))</f>
        <v>B</v>
      </c>
      <c r="M8" s="12">
        <v>45000</v>
      </c>
      <c r="N8" s="13">
        <f t="shared" si="0"/>
        <v>4.5031386876653028E-2</v>
      </c>
      <c r="O8" s="13">
        <f t="shared" si="2"/>
        <v>0.79025080481095311</v>
      </c>
      <c r="R8" t="str">
        <f t="shared" si="1"/>
        <v>B</v>
      </c>
    </row>
    <row r="9" spans="1:18" x14ac:dyDescent="0.25">
      <c r="A9" s="6" t="s">
        <v>21</v>
      </c>
      <c r="B9" s="6" t="s">
        <v>28</v>
      </c>
      <c r="C9" s="14" t="s">
        <v>20</v>
      </c>
      <c r="D9" s="9">
        <v>2</v>
      </c>
      <c r="E9" s="9">
        <v>2</v>
      </c>
      <c r="F9" s="9">
        <v>2</v>
      </c>
      <c r="I9" s="10"/>
      <c r="J9" s="10" t="s">
        <v>26</v>
      </c>
      <c r="K9" s="10" t="s">
        <v>1</v>
      </c>
      <c r="L9" s="11" t="str">
        <f>IF(J9="Актуальная",IF(O9&lt;=A_,$B$2,IF(O9&lt;=A_+B_,$B$3,$B$4)),INDEX($B$2:$F$11, MATCH(J9,$A$2:$A$11,0), MATCH(K9,$B$1:$F$1,0)))</f>
        <v>P</v>
      </c>
      <c r="M9" s="12">
        <v>45000</v>
      </c>
      <c r="N9" s="13">
        <f t="shared" si="0"/>
        <v>4.5031386876653028E-2</v>
      </c>
      <c r="O9" s="13">
        <f t="shared" si="2"/>
        <v>0.83528219168760609</v>
      </c>
      <c r="R9" t="str">
        <f t="shared" si="1"/>
        <v>C</v>
      </c>
    </row>
    <row r="10" spans="1:18" x14ac:dyDescent="0.25">
      <c r="A10" s="6" t="s">
        <v>29</v>
      </c>
      <c r="B10" s="6" t="s">
        <v>28</v>
      </c>
      <c r="C10" s="14" t="s">
        <v>20</v>
      </c>
      <c r="D10" s="9">
        <v>2</v>
      </c>
      <c r="E10" s="9">
        <v>2</v>
      </c>
      <c r="F10" s="9">
        <v>2</v>
      </c>
      <c r="I10" s="10"/>
      <c r="J10" s="10" t="s">
        <v>13</v>
      </c>
      <c r="K10" s="10" t="s">
        <v>1</v>
      </c>
      <c r="L10" s="11" t="str">
        <f>IF(J10="Актуальная",IF(O10&lt;=A_,$B$2,IF(O10&lt;=A_+B_,$B$3,$B$4)),INDEX($B$2:$F$11, MATCH(J10,$A$2:$A$11,0), MATCH(K10,$B$1:$F$1,0)))</f>
        <v>C</v>
      </c>
      <c r="M10" s="12">
        <v>37500</v>
      </c>
      <c r="N10" s="13">
        <f t="shared" si="0"/>
        <v>3.7526155730544186E-2</v>
      </c>
      <c r="O10" s="13">
        <f t="shared" si="2"/>
        <v>0.87280834741815028</v>
      </c>
      <c r="R10" t="str">
        <f t="shared" si="1"/>
        <v>C</v>
      </c>
    </row>
    <row r="11" spans="1:18" x14ac:dyDescent="0.25">
      <c r="A11" s="6" t="s">
        <v>25</v>
      </c>
      <c r="B11" s="6" t="s">
        <v>24</v>
      </c>
      <c r="C11" s="14" t="s">
        <v>20</v>
      </c>
      <c r="D11" s="9">
        <v>2</v>
      </c>
      <c r="E11" s="9">
        <v>2</v>
      </c>
      <c r="F11" s="9">
        <v>2</v>
      </c>
      <c r="I11" s="10"/>
      <c r="J11" s="10" t="s">
        <v>29</v>
      </c>
      <c r="K11" s="10" t="s">
        <v>1</v>
      </c>
      <c r="L11" s="11" t="str">
        <f>IF(J11="Актуальная",IF(O11&lt;=A_,$B$2,IF(O11&lt;=A_+B_,$B$3,$B$4)),INDEX($B$2:$F$11, MATCH(J11,$A$2:$A$11,0), MATCH(K11,$B$1:$F$1,0)))</f>
        <v>X</v>
      </c>
      <c r="M11" s="12">
        <v>35000</v>
      </c>
      <c r="N11" s="13">
        <f t="shared" si="0"/>
        <v>3.5024412015174575E-2</v>
      </c>
      <c r="O11" s="13">
        <f t="shared" si="2"/>
        <v>0.90783275943332487</v>
      </c>
      <c r="R11" t="str">
        <f t="shared" si="1"/>
        <v>C</v>
      </c>
    </row>
    <row r="12" spans="1:18" x14ac:dyDescent="0.25">
      <c r="I12" s="10"/>
      <c r="J12" s="10" t="s">
        <v>13</v>
      </c>
      <c r="K12" s="10" t="s">
        <v>1</v>
      </c>
      <c r="L12" s="11" t="str">
        <f>IF(J12="Актуальная",IF(O12&lt;=A_,$B$2,IF(O12&lt;=A_+B_,$B$3,$B$4)),INDEX($B$2:$F$11, MATCH(J12,$A$2:$A$11,0), MATCH(K12,$B$1:$F$1,0)))</f>
        <v>C</v>
      </c>
      <c r="M12" s="12">
        <v>11200</v>
      </c>
      <c r="N12" s="13">
        <f t="shared" si="0"/>
        <v>1.1207811844855864E-2</v>
      </c>
      <c r="O12" s="13">
        <f t="shared" si="2"/>
        <v>0.91904057127818073</v>
      </c>
      <c r="R12" t="str">
        <f t="shared" si="1"/>
        <v>C</v>
      </c>
    </row>
    <row r="13" spans="1:18" x14ac:dyDescent="0.25">
      <c r="I13" s="10"/>
      <c r="J13" s="10" t="s">
        <v>13</v>
      </c>
      <c r="K13" s="10" t="s">
        <v>1</v>
      </c>
      <c r="L13" s="11" t="str">
        <f>IF(J13="Актуальная",IF(O13&lt;=A_,$B$2,IF(O13&lt;=A_+B_,$B$3,$B$4)),INDEX($B$2:$F$11, MATCH(J13,$A$2:$A$11,0), MATCH(K13,$B$1:$F$1,0)))</f>
        <v>C</v>
      </c>
      <c r="M13" s="12">
        <v>10000</v>
      </c>
      <c r="N13" s="13">
        <f t="shared" si="0"/>
        <v>1.0006974861478451E-2</v>
      </c>
      <c r="O13" s="13">
        <f t="shared" si="2"/>
        <v>0.92904754613965923</v>
      </c>
      <c r="R13" t="str">
        <f t="shared" si="1"/>
        <v>C</v>
      </c>
    </row>
    <row r="14" spans="1:18" x14ac:dyDescent="0.25">
      <c r="I14" s="10"/>
      <c r="J14" s="10" t="s">
        <v>29</v>
      </c>
      <c r="K14" s="10" t="s">
        <v>5</v>
      </c>
      <c r="L14" s="11">
        <f>IF(J14="Актуальная",IF(O14&lt;=A_,$B$2,IF(O14&lt;=A_+B_,$B$3,$B$4)),INDEX($B$2:$F$11, MATCH(J14,$A$2:$A$11,0), MATCH(K14,$B$1:$F$1,0)))</f>
        <v>2</v>
      </c>
      <c r="M14" s="12">
        <v>9873</v>
      </c>
      <c r="N14" s="13">
        <f t="shared" si="0"/>
        <v>9.8798862807376736E-3</v>
      </c>
      <c r="O14" s="13">
        <f t="shared" si="2"/>
        <v>0.93892743242039689</v>
      </c>
      <c r="R14" t="str">
        <f t="shared" si="1"/>
        <v>C</v>
      </c>
    </row>
    <row r="15" spans="1:18" x14ac:dyDescent="0.25">
      <c r="I15" s="10"/>
      <c r="J15" s="10" t="s">
        <v>13</v>
      </c>
      <c r="K15" s="10" t="s">
        <v>4</v>
      </c>
      <c r="L15" s="11" t="str">
        <f>IF(J15="Актуальная",IF(O15&lt;=A_,$B$2,IF(O15&lt;=A_+B_,$B$3,$B$4)),INDEX($B$2:$F$11, MATCH(J15,$A$2:$A$11,0), MATCH(K15,$B$1:$F$1,0)))</f>
        <v>C</v>
      </c>
      <c r="M15" s="12">
        <v>8972</v>
      </c>
      <c r="N15" s="13">
        <f t="shared" si="0"/>
        <v>8.9782578457184656E-3</v>
      </c>
      <c r="O15" s="13">
        <f t="shared" si="2"/>
        <v>0.94790569026611537</v>
      </c>
      <c r="R15" t="str">
        <f t="shared" si="1"/>
        <v>C</v>
      </c>
    </row>
    <row r="16" spans="1:18" x14ac:dyDescent="0.25">
      <c r="I16" s="10"/>
      <c r="J16" s="10" t="s">
        <v>13</v>
      </c>
      <c r="K16" s="10" t="s">
        <v>1</v>
      </c>
      <c r="L16" s="11" t="str">
        <f>IF(J16="Актуальная",IF(O16&lt;=A_,$B$2,IF(O16&lt;=A_+B_,$B$3,$B$4)),INDEX($B$2:$F$11, MATCH(J16,$A$2:$A$11,0), MATCH(K16,$B$1:$F$1,0)))</f>
        <v>C</v>
      </c>
      <c r="M16" s="12">
        <v>8900</v>
      </c>
      <c r="N16" s="13">
        <f t="shared" si="0"/>
        <v>8.9062076267158209E-3</v>
      </c>
      <c r="O16" s="13">
        <f t="shared" si="2"/>
        <v>0.95681189789283116</v>
      </c>
      <c r="R16" t="str">
        <f t="shared" si="1"/>
        <v>C</v>
      </c>
    </row>
    <row r="17" spans="9:18" x14ac:dyDescent="0.25">
      <c r="I17" s="10"/>
      <c r="J17" s="10" t="s">
        <v>13</v>
      </c>
      <c r="K17" s="10" t="s">
        <v>1</v>
      </c>
      <c r="L17" s="11" t="str">
        <f>IF(J17="Актуальная",IF(O17&lt;=A_,$B$2,IF(O17&lt;=A_+B_,$B$3,$B$4)),INDEX($B$2:$F$11, MATCH(J17,$A$2:$A$11,0), MATCH(K17,$B$1:$F$1,0)))</f>
        <v>C</v>
      </c>
      <c r="M17" s="12">
        <v>8500</v>
      </c>
      <c r="N17" s="13">
        <f t="shared" si="0"/>
        <v>8.5059286322566822E-3</v>
      </c>
      <c r="O17" s="13">
        <f t="shared" si="2"/>
        <v>0.9653178265250878</v>
      </c>
      <c r="R17" t="str">
        <f t="shared" si="1"/>
        <v>C</v>
      </c>
    </row>
    <row r="18" spans="9:18" x14ac:dyDescent="0.25">
      <c r="I18" s="10"/>
      <c r="J18" s="10" t="s">
        <v>13</v>
      </c>
      <c r="K18" s="10" t="s">
        <v>3</v>
      </c>
      <c r="L18" s="11" t="str">
        <f>IF(J18="Актуальная",IF(O18&lt;=A_,$B$2,IF(O18&lt;=A_+B_,$B$3,$B$4)),INDEX($B$2:$F$11, MATCH(J18,$A$2:$A$11,0), MATCH(K18,$B$1:$F$1,0)))</f>
        <v>C</v>
      </c>
      <c r="M18" s="12">
        <v>6000</v>
      </c>
      <c r="N18" s="13">
        <f t="shared" si="0"/>
        <v>6.0041849168870707E-3</v>
      </c>
      <c r="O18" s="13">
        <f t="shared" si="2"/>
        <v>0.97132201144197483</v>
      </c>
      <c r="R18" t="str">
        <f t="shared" si="1"/>
        <v>C</v>
      </c>
    </row>
    <row r="19" spans="9:18" x14ac:dyDescent="0.25">
      <c r="I19" s="10"/>
      <c r="J19" s="10" t="s">
        <v>26</v>
      </c>
      <c r="K19" s="10" t="s">
        <v>3</v>
      </c>
      <c r="L19" s="11" t="str">
        <f>IF(J19="Актуальная",IF(O19&lt;=A_,$B$2,IF(O19&lt;=A_+B_,$B$3,$B$4)),INDEX($B$2:$F$11, MATCH(J19,$A$2:$A$11,0), MATCH(K19,$B$1:$F$1,0)))</f>
        <v>P</v>
      </c>
      <c r="M19" s="12">
        <v>6000</v>
      </c>
      <c r="N19" s="13">
        <f t="shared" si="0"/>
        <v>6.0041849168870707E-3</v>
      </c>
      <c r="O19" s="13">
        <f t="shared" si="2"/>
        <v>0.97732619635886187</v>
      </c>
      <c r="R19" t="str">
        <f t="shared" si="1"/>
        <v>C</v>
      </c>
    </row>
    <row r="20" spans="9:18" x14ac:dyDescent="0.25">
      <c r="I20" s="10"/>
      <c r="J20" s="10" t="s">
        <v>21</v>
      </c>
      <c r="K20" s="10" t="s">
        <v>4</v>
      </c>
      <c r="L20" s="11">
        <f>IF(J20="Актуальная",IF(O20&lt;=A_,$B$2,IF(O20&lt;=A_+B_,$B$3,$B$4)),INDEX($B$2:$F$11, MATCH(J20,$A$2:$A$11,0), MATCH(K20,$B$1:$F$1,0)))</f>
        <v>2</v>
      </c>
      <c r="M20" s="12">
        <v>5431</v>
      </c>
      <c r="N20" s="13">
        <f t="shared" si="0"/>
        <v>5.4347880472689469E-3</v>
      </c>
      <c r="O20" s="13">
        <f t="shared" si="2"/>
        <v>0.9827609844061308</v>
      </c>
      <c r="R20" t="str">
        <f t="shared" si="1"/>
        <v>C</v>
      </c>
    </row>
    <row r="21" spans="9:18" x14ac:dyDescent="0.25">
      <c r="I21" s="10"/>
      <c r="J21" s="10" t="s">
        <v>21</v>
      </c>
      <c r="K21" s="10" t="s">
        <v>4</v>
      </c>
      <c r="L21" s="11">
        <f>IF(J21="Актуальная",IF(O21&lt;=A_,$B$2,IF(O21&lt;=A_+B_,$B$3,$B$4)),INDEX($B$2:$F$11, MATCH(J21,$A$2:$A$11,0), MATCH(K21,$B$1:$F$1,0)))</f>
        <v>2</v>
      </c>
      <c r="M21" s="12">
        <v>4560</v>
      </c>
      <c r="N21" s="13">
        <f t="shared" si="0"/>
        <v>4.5631805368341735E-3</v>
      </c>
      <c r="O21" s="13">
        <f t="shared" si="2"/>
        <v>0.98732416494296493</v>
      </c>
      <c r="R21" t="str">
        <f t="shared" si="1"/>
        <v>C</v>
      </c>
    </row>
    <row r="22" spans="9:18" x14ac:dyDescent="0.25">
      <c r="I22" s="10"/>
      <c r="J22" s="10" t="s">
        <v>13</v>
      </c>
      <c r="K22" s="10" t="s">
        <v>1</v>
      </c>
      <c r="L22" s="11" t="str">
        <f>IF(J22="Актуальная",IF(O22&lt;=A_,$B$2,IF(O22&lt;=A_+B_,$B$3,$B$4)),INDEX($B$2:$F$11, MATCH(J22,$A$2:$A$11,0), MATCH(K22,$B$1:$F$1,0)))</f>
        <v>C</v>
      </c>
      <c r="M22" s="12">
        <v>3600</v>
      </c>
      <c r="N22" s="13">
        <f t="shared" si="0"/>
        <v>3.6025109501322422E-3</v>
      </c>
      <c r="O22" s="13">
        <f t="shared" si="2"/>
        <v>0.99092667589309713</v>
      </c>
      <c r="R22" t="str">
        <f t="shared" si="1"/>
        <v>C</v>
      </c>
    </row>
    <row r="23" spans="9:18" x14ac:dyDescent="0.25">
      <c r="I23" s="10"/>
      <c r="J23" s="10" t="s">
        <v>13</v>
      </c>
      <c r="K23" s="10" t="s">
        <v>1</v>
      </c>
      <c r="L23" s="11" t="str">
        <f>IF(J23="Актуальная",IF(O23&lt;=A_,$B$2,IF(O23&lt;=A_+B_,$B$3,$B$4)),INDEX($B$2:$F$11, MATCH(J23,$A$2:$A$11,0), MATCH(K23,$B$1:$F$1,0)))</f>
        <v>C</v>
      </c>
      <c r="M23" s="12">
        <v>3000</v>
      </c>
      <c r="N23" s="13">
        <f t="shared" si="0"/>
        <v>3.0020924584435353E-3</v>
      </c>
      <c r="O23" s="13">
        <f t="shared" si="2"/>
        <v>0.99392876835154065</v>
      </c>
      <c r="R23" t="str">
        <f t="shared" si="1"/>
        <v>C</v>
      </c>
    </row>
    <row r="24" spans="9:18" x14ac:dyDescent="0.25">
      <c r="I24" s="10"/>
      <c r="J24" s="10" t="s">
        <v>25</v>
      </c>
      <c r="K24" s="10" t="s">
        <v>3</v>
      </c>
      <c r="L24" s="11">
        <f>IF(J24="Актуальная",IF(O24&lt;=A_,$B$2,IF(O24&lt;=A_+B_,$B$3,$B$4)),INDEX($B$2:$F$11, MATCH(J24,$A$2:$A$11,0), MATCH(K24,$B$1:$F$1,0)))</f>
        <v>2</v>
      </c>
      <c r="M24" s="12">
        <v>1520</v>
      </c>
      <c r="N24" s="13">
        <f t="shared" si="0"/>
        <v>1.5210601789447246E-3</v>
      </c>
      <c r="O24" s="13">
        <f t="shared" si="2"/>
        <v>0.99544982853048536</v>
      </c>
      <c r="R24" t="str">
        <f t="shared" si="1"/>
        <v>C</v>
      </c>
    </row>
    <row r="25" spans="9:18" x14ac:dyDescent="0.25">
      <c r="I25" s="10"/>
      <c r="J25" s="10" t="s">
        <v>13</v>
      </c>
      <c r="K25" s="10" t="s">
        <v>5</v>
      </c>
      <c r="L25" s="11" t="str">
        <f>IF(J25="Актуальная",IF(O25&lt;=A_,$B$2,IF(O25&lt;=A_+B_,$B$3,$B$4)),INDEX($B$2:$F$11, MATCH(J25,$A$2:$A$11,0), MATCH(K25,$B$1:$F$1,0)))</f>
        <v>C</v>
      </c>
      <c r="M25" s="12">
        <v>1230</v>
      </c>
      <c r="N25" s="13">
        <f t="shared" si="0"/>
        <v>1.2308579079618495E-3</v>
      </c>
      <c r="O25" s="13">
        <f t="shared" si="2"/>
        <v>0.99668068643844721</v>
      </c>
      <c r="R25" t="str">
        <f t="shared" si="1"/>
        <v>C</v>
      </c>
    </row>
    <row r="26" spans="9:18" x14ac:dyDescent="0.25">
      <c r="I26" s="10"/>
      <c r="J26" s="10" t="s">
        <v>13</v>
      </c>
      <c r="K26" s="10" t="s">
        <v>1</v>
      </c>
      <c r="L26" s="11" t="str">
        <f>IF(J26="Актуальная",IF(O26&lt;=A_,$B$2,IF(O26&lt;=A_+B_,$B$3,$B$4)),INDEX($B$2:$F$11, MATCH(J26,$A$2:$A$11,0), MATCH(K26,$B$1:$F$1,0)))</f>
        <v>C</v>
      </c>
      <c r="M26" s="12">
        <v>960</v>
      </c>
      <c r="N26" s="13">
        <f t="shared" si="0"/>
        <v>9.6066958670193122E-4</v>
      </c>
      <c r="O26" s="13">
        <f t="shared" si="2"/>
        <v>0.99764135602514914</v>
      </c>
      <c r="R26" t="str">
        <f t="shared" si="1"/>
        <v>C</v>
      </c>
    </row>
    <row r="27" spans="9:18" x14ac:dyDescent="0.25">
      <c r="I27" s="10"/>
      <c r="J27" s="10" t="s">
        <v>29</v>
      </c>
      <c r="K27" s="10" t="s">
        <v>5</v>
      </c>
      <c r="L27" s="11">
        <f>IF(J27="Актуальная",IF(O27&lt;=A_,$B$2,IF(O27&lt;=A_+B_,$B$3,$B$4)),INDEX($B$2:$F$11, MATCH(J27,$A$2:$A$11,0), MATCH(K27,$B$1:$F$1,0)))</f>
        <v>2</v>
      </c>
      <c r="M27" s="12">
        <v>870</v>
      </c>
      <c r="N27" s="13">
        <f t="shared" si="0"/>
        <v>8.706068129486252E-4</v>
      </c>
      <c r="O27" s="13">
        <f t="shared" si="2"/>
        <v>0.99851196283809773</v>
      </c>
      <c r="R27" t="str">
        <f t="shared" si="1"/>
        <v>C</v>
      </c>
    </row>
    <row r="28" spans="9:18" x14ac:dyDescent="0.25">
      <c r="I28" s="10"/>
      <c r="J28" s="10" t="s">
        <v>18</v>
      </c>
      <c r="K28" s="10" t="s">
        <v>1</v>
      </c>
      <c r="L28" s="11" t="str">
        <f>IF(J28="Актуальная",IF(O28&lt;=A_,$B$2,IF(O28&lt;=A_+B_,$B$3,$B$4)),INDEX($B$2:$F$11, MATCH(J28,$A$2:$A$11,0), MATCH(K28,$B$1:$F$1,0)))</f>
        <v>Z</v>
      </c>
      <c r="M28" s="12">
        <v>542</v>
      </c>
      <c r="N28" s="13">
        <f t="shared" si="0"/>
        <v>5.4237803749213206E-4</v>
      </c>
      <c r="O28" s="13">
        <f t="shared" si="2"/>
        <v>0.99905434087558986</v>
      </c>
      <c r="R28" t="str">
        <f t="shared" si="1"/>
        <v>C</v>
      </c>
    </row>
    <row r="29" spans="9:18" x14ac:dyDescent="0.25">
      <c r="I29" s="10"/>
      <c r="J29" s="10" t="s">
        <v>18</v>
      </c>
      <c r="K29" s="10" t="s">
        <v>3</v>
      </c>
      <c r="L29" s="11" t="str">
        <f>IF(J29="Актуальная",IF(O29&lt;=A_,$B$2,IF(O29&lt;=A_+B_,$B$3,$B$4)),INDEX($B$2:$F$11, MATCH(J29,$A$2:$A$11,0), MATCH(K29,$B$1:$F$1,0)))</f>
        <v>Z</v>
      </c>
      <c r="M29" s="12">
        <v>500</v>
      </c>
      <c r="N29" s="13">
        <f t="shared" si="0"/>
        <v>5.0034874307392256E-4</v>
      </c>
      <c r="O29" s="13">
        <f t="shared" si="2"/>
        <v>0.99955468961866378</v>
      </c>
      <c r="R29" t="str">
        <f t="shared" si="1"/>
        <v>C</v>
      </c>
    </row>
    <row r="30" spans="9:18" x14ac:dyDescent="0.25">
      <c r="I30" s="10"/>
      <c r="J30" s="10" t="s">
        <v>17</v>
      </c>
      <c r="K30" s="10" t="s">
        <v>5</v>
      </c>
      <c r="L30" s="11">
        <f>IF(J30="Актуальная",IF(O30&lt;=A_,$B$2,IF(O30&lt;=A_+B_,$B$3,$B$4)),INDEX($B$2:$F$11, MATCH(J30,$A$2:$A$11,0), MATCH(K30,$B$1:$F$1,0)))</f>
        <v>2</v>
      </c>
      <c r="M30" s="12">
        <v>245</v>
      </c>
      <c r="N30" s="13">
        <f t="shared" si="0"/>
        <v>2.4517088410622206E-4</v>
      </c>
      <c r="O30" s="13">
        <f t="shared" si="2"/>
        <v>0.99979986050277003</v>
      </c>
      <c r="R30" t="str">
        <f t="shared" si="1"/>
        <v>C</v>
      </c>
    </row>
    <row r="31" spans="9:18" x14ac:dyDescent="0.25">
      <c r="I31" s="10"/>
      <c r="J31" s="10" t="s">
        <v>22</v>
      </c>
      <c r="K31" s="10" t="s">
        <v>4</v>
      </c>
      <c r="L31" s="11">
        <f>IF(J31="Актуальная",IF(O31&lt;=A_,$B$2,IF(O31&lt;=A_+B_,$B$3,$B$4)),INDEX($B$2:$F$11, MATCH(J31,$A$2:$A$11,0), MATCH(K31,$B$1:$F$1,0)))</f>
        <v>2</v>
      </c>
      <c r="M31" s="12">
        <v>200</v>
      </c>
      <c r="N31" s="13">
        <f t="shared" si="0"/>
        <v>2.0013949722956902E-4</v>
      </c>
      <c r="O31" s="13">
        <f t="shared" si="2"/>
        <v>0.99999999999999956</v>
      </c>
      <c r="R31" t="str">
        <f t="shared" si="1"/>
        <v>C</v>
      </c>
    </row>
  </sheetData>
  <autoFilter ref="I1:N31">
    <sortState ref="I2:N31">
      <sortCondition descending="1" ref="N1:N3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A_</vt:lpstr>
      <vt:lpstr>B_</vt:lpstr>
      <vt:lpstr>C_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Шарутина Евгения Павловна</dc:creator>
  <cp:lastModifiedBy>Паймулин А.Л.</cp:lastModifiedBy>
  <dcterms:created xsi:type="dcterms:W3CDTF">2015-11-24T07:54:00Z</dcterms:created>
  <dcterms:modified xsi:type="dcterms:W3CDTF">2015-11-24T08:23:29Z</dcterms:modified>
</cp:coreProperties>
</file>