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Лист1!$A$1:$M$17</definedName>
  </definedName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6" i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 s="1"/>
  <c r="S17" i="1" a="1"/>
  <c r="S17" i="1" s="1"/>
  <c r="S9" i="1" a="1"/>
  <c r="S9" i="1" s="1"/>
  <c r="S10" i="1" a="1"/>
  <c r="S10" i="1" s="1"/>
  <c r="S7" i="1" a="1"/>
  <c r="S7" i="1" s="1"/>
  <c r="S8" i="1" a="1"/>
  <c r="S8" i="1" s="1"/>
  <c r="S6" i="1" a="1"/>
  <c r="S6" i="1" s="1"/>
  <c r="R6" i="1" s="1" a="1"/>
  <c r="R6" i="1" s="1"/>
  <c r="R7" i="1" l="1" a="1"/>
  <c r="R7" i="1" s="1"/>
  <c r="R9" i="1" a="1"/>
  <c r="R9" i="1" s="1"/>
  <c r="R14" i="1" a="1"/>
  <c r="R14" i="1" s="1"/>
  <c r="R8" i="1" a="1"/>
  <c r="R8" i="1" s="1"/>
  <c r="R17" i="1" a="1"/>
  <c r="R17" i="1" s="1"/>
  <c r="R13" i="1" a="1"/>
  <c r="R13" i="1" s="1"/>
  <c r="R16" i="1" a="1"/>
  <c r="R16" i="1" s="1"/>
  <c r="R12" i="1" a="1"/>
  <c r="R12" i="1" s="1"/>
  <c r="R10" i="1" a="1"/>
  <c r="R10" i="1" s="1"/>
  <c r="R15" i="1" a="1"/>
  <c r="R15" i="1" s="1"/>
  <c r="R11" i="1" a="1"/>
  <c r="R11" i="1" s="1"/>
  <c r="Q6" i="1"/>
  <c r="O10" i="1" l="1"/>
  <c r="O11" i="1"/>
  <c r="O13" i="1"/>
  <c r="O14" i="1"/>
  <c r="O16" i="1"/>
  <c r="O17" i="1"/>
  <c r="O8" i="1"/>
  <c r="O7" i="1"/>
  <c r="Q9" i="1"/>
  <c r="Q12" i="1"/>
  <c r="Q15" i="1"/>
  <c r="E14" i="1"/>
  <c r="E11" i="1"/>
  <c r="E15" i="1"/>
  <c r="E10" i="1"/>
  <c r="E7" i="1"/>
  <c r="E8" i="1"/>
  <c r="E17" i="1"/>
  <c r="E13" i="1"/>
  <c r="E12" i="1"/>
  <c r="E6" i="1"/>
  <c r="E16" i="1"/>
  <c r="E9" i="1"/>
  <c r="O9" i="1" l="1"/>
  <c r="O15" i="1"/>
  <c r="O6" i="1"/>
  <c r="O12" i="1"/>
</calcChain>
</file>

<file path=xl/comments1.xml><?xml version="1.0" encoding="utf-8"?>
<comments xmlns="http://schemas.openxmlformats.org/spreadsheetml/2006/main">
  <authors>
    <author>Автор</author>
  </authors>
  <commentList>
    <comment ref="R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Можно менять</t>
        </r>
      </text>
    </comment>
  </commentList>
</comments>
</file>

<file path=xl/sharedStrings.xml><?xml version="1.0" encoding="utf-8"?>
<sst xmlns="http://schemas.openxmlformats.org/spreadsheetml/2006/main" count="46" uniqueCount="26">
  <si>
    <t>№</t>
  </si>
  <si>
    <t>Место</t>
  </si>
  <si>
    <t>Копылов</t>
  </si>
  <si>
    <t>Бабаян</t>
  </si>
  <si>
    <t>Лавриненко</t>
  </si>
  <si>
    <t>Марков</t>
  </si>
  <si>
    <t>Тюленев</t>
  </si>
  <si>
    <t>Руденко</t>
  </si>
  <si>
    <t>Иванов</t>
  </si>
  <si>
    <t>Петров</t>
  </si>
  <si>
    <t>Сидоров</t>
  </si>
  <si>
    <t>Подразделение</t>
  </si>
  <si>
    <t>Задорожный</t>
  </si>
  <si>
    <t>Кочергин</t>
  </si>
  <si>
    <t>ПРОТОКОЛ</t>
  </si>
  <si>
    <t>Баллы</t>
  </si>
  <si>
    <t>Спортсмен</t>
  </si>
  <si>
    <t>1 отдел</t>
  </si>
  <si>
    <t>3 отдел</t>
  </si>
  <si>
    <t>4 отдел</t>
  </si>
  <si>
    <t>2 отдел</t>
  </si>
  <si>
    <t>Потапов</t>
  </si>
  <si>
    <t>зачет по</t>
  </si>
  <si>
    <t>спортсменам</t>
  </si>
  <si>
    <t xml:space="preserve">Личных результатов </t>
  </si>
  <si>
    <t xml:space="preserve">Командный зачет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</si>
</sst>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A17"/>
  <sheetViews>
    <sheetView tabSelected="1" workbookViewId="0">
      <selection activeCell="AD8" sqref="AD8"/>
    </sheetView>
  </sheetViews>
  <sheetFormatPr defaultRowHeight="15" x14ac:dyDescent="0.25"/>
  <cols>
    <col min="1" max="1" width="5.28515625" customWidth="1"/>
    <col min="2" max="2" width="13.7109375" customWidth="1"/>
    <col min="3" max="3" width="17.140625" customWidth="1"/>
    <col min="4" max="4" width="14.28515625" customWidth="1"/>
    <col min="5" max="5" width="13.140625" customWidth="1"/>
    <col min="6" max="6" width="10.28515625" hidden="1" customWidth="1"/>
    <col min="7" max="13" width="9.140625" hidden="1" customWidth="1"/>
    <col min="15" max="15" width="10.85546875" customWidth="1"/>
    <col min="16" max="17" width="20.85546875" customWidth="1"/>
    <col min="18" max="18" width="17.140625" customWidth="1"/>
    <col min="19" max="19" width="14.28515625" customWidth="1"/>
    <col min="20" max="21" width="9.140625" hidden="1" customWidth="1"/>
    <col min="22" max="27" width="0" hidden="1" customWidth="1"/>
  </cols>
  <sheetData>
    <row r="1" spans="1:27" ht="15.75" customHeight="1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6" t="s">
        <v>14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customHeight="1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  <c r="O2" s="26" t="s">
        <v>25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6.5" customHeight="1" x14ac:dyDescent="0.25">
      <c r="B3" s="18"/>
      <c r="C3" s="18"/>
      <c r="D3" s="18"/>
      <c r="Q3" s="18" t="s">
        <v>22</v>
      </c>
      <c r="R3" s="18">
        <v>2</v>
      </c>
      <c r="S3" s="18" t="s">
        <v>23</v>
      </c>
    </row>
    <row r="4" spans="1:27" ht="30.75" customHeight="1" thickBot="1" x14ac:dyDescent="0.3">
      <c r="A4" s="27" t="s">
        <v>0</v>
      </c>
      <c r="B4" s="27" t="s">
        <v>16</v>
      </c>
      <c r="C4" s="27" t="s">
        <v>11</v>
      </c>
      <c r="D4" s="27" t="s">
        <v>15</v>
      </c>
      <c r="E4" s="27" t="s">
        <v>1</v>
      </c>
      <c r="F4" s="11"/>
      <c r="G4" s="11"/>
      <c r="H4" s="11"/>
      <c r="I4" s="11"/>
      <c r="J4" s="11"/>
      <c r="K4" s="11"/>
      <c r="L4" s="11"/>
      <c r="M4" s="11"/>
      <c r="O4" s="22" t="s">
        <v>1</v>
      </c>
      <c r="P4" s="27" t="s">
        <v>11</v>
      </c>
      <c r="Q4" s="22" t="s">
        <v>15</v>
      </c>
      <c r="R4" s="27" t="s">
        <v>16</v>
      </c>
      <c r="S4" s="27" t="s">
        <v>15</v>
      </c>
      <c r="T4" s="12"/>
      <c r="U4" s="12"/>
      <c r="V4" s="12"/>
      <c r="W4" s="12"/>
      <c r="X4" s="12"/>
      <c r="Y4" s="12"/>
      <c r="Z4" s="12"/>
      <c r="AA4" s="12"/>
    </row>
    <row r="5" spans="1:27" ht="31.5" customHeight="1" x14ac:dyDescent="0.25">
      <c r="A5" s="27"/>
      <c r="B5" s="27"/>
      <c r="C5" s="27"/>
      <c r="D5" s="27"/>
      <c r="E5" s="27"/>
      <c r="F5" s="4" t="s">
        <v>1</v>
      </c>
      <c r="O5" s="23"/>
      <c r="P5" s="27"/>
      <c r="Q5" s="23"/>
      <c r="R5" s="27"/>
      <c r="S5" s="27"/>
      <c r="T5" s="4" t="s">
        <v>1</v>
      </c>
    </row>
    <row r="6" spans="1:27" ht="22.5" customHeight="1" x14ac:dyDescent="0.25">
      <c r="A6" s="10">
        <v>1</v>
      </c>
      <c r="B6" s="14" t="s">
        <v>9</v>
      </c>
      <c r="C6" s="14" t="s">
        <v>17</v>
      </c>
      <c r="D6" s="15">
        <v>90</v>
      </c>
      <c r="E6" s="10">
        <f t="shared" ref="E6:E17" si="0">RANK(D6,$D$6:$D$17,0)</f>
        <v>1</v>
      </c>
      <c r="F6" s="3"/>
      <c r="N6" t="str">
        <f>C6&amp;D6</f>
        <v>1 отдел90</v>
      </c>
      <c r="O6" s="24">
        <f>RANK(Q6,$Q$6:$Q$17,0)</f>
        <v>1</v>
      </c>
      <c r="P6" s="24" t="s">
        <v>17</v>
      </c>
      <c r="Q6" s="19">
        <f>SUM(S6:S8)</f>
        <v>180</v>
      </c>
      <c r="R6" s="14" t="str">
        <f t="array" ref="R6">IF(S6="","",INDEX(B$6:B$17,SMALL(IF((C$6:C$17=LOOKUP(,-CODE(P$6:P6),P$6:P6))*(D$6:D$17=S6),A$6:A$17),SUM((LOOKUP(ROW(P$6:P6),ROW(P$6:P6)/ISTEXT(P$6:P6),P$6:P6)=LOOKUP(,-CODE(P$6:P6),P$6:P6))*(S$6:S6=S6)))))</f>
        <v>Петров</v>
      </c>
      <c r="S6" s="15">
        <f t="array" ref="S6">IFERROR(LARGE((C$6:C$17=LOOKUP(,-CODE(P$6:P6),P$6:P6))*D$6:D$17,INDEX(ROW(S$1:INDEX(S:S,R$3)),1+ROW()-LOOKUP(,-CODE(P$6:P6),ROW(P$6:P6)))),"")</f>
        <v>90</v>
      </c>
      <c r="T6" s="3"/>
    </row>
    <row r="7" spans="1:27" ht="22.5" customHeight="1" x14ac:dyDescent="0.25">
      <c r="A7" s="5">
        <v>2</v>
      </c>
      <c r="B7" s="6" t="s">
        <v>10</v>
      </c>
      <c r="C7" s="6" t="s">
        <v>17</v>
      </c>
      <c r="D7" s="13">
        <v>89</v>
      </c>
      <c r="E7" s="10">
        <f t="shared" si="0"/>
        <v>6</v>
      </c>
      <c r="F7" s="3"/>
      <c r="N7" t="str">
        <f t="shared" ref="N7:N17" si="1">C7&amp;D7</f>
        <v>1 отдел89</v>
      </c>
      <c r="O7" s="20" t="e">
        <f t="shared" ref="O7:O17" si="2">RANK(N7,$D$6:$D$17,0)</f>
        <v>#VALUE!</v>
      </c>
      <c r="P7" s="20"/>
      <c r="Q7" s="20"/>
      <c r="R7" s="14" t="str">
        <f t="array" ref="R7">IF(S7="","",INDEX(B$6:B$17,SMALL(IF((C$6:C$17=LOOKUP(,-CODE(P$6:P7),P$6:P7))*(D$6:D$17=S7),A$6:A$17),SUM((LOOKUP(ROW(P$6:P7),ROW(P$6:P7)/ISTEXT(P$6:P7),P$6:P7)=LOOKUP(,-CODE(P$6:P7),P$6:P7))*(S$6:S7=S7)))))</f>
        <v>Иванов</v>
      </c>
      <c r="S7" s="15">
        <f t="array" ref="S7">IFERROR(LARGE((C$6:C$17=LOOKUP(,-CODE(P$6:P7),P$6:P7))*D$6:D$17,INDEX(ROW(S$1:INDEX(S:S,R$3)),1+ROW()-LOOKUP(,-CODE(P$6:P7),ROW(P$6:P7)))),"")</f>
        <v>90</v>
      </c>
      <c r="T7" s="3"/>
    </row>
    <row r="8" spans="1:27" ht="22.5" customHeight="1" x14ac:dyDescent="0.25">
      <c r="A8" s="10">
        <v>3</v>
      </c>
      <c r="B8" s="6" t="s">
        <v>8</v>
      </c>
      <c r="C8" s="6" t="s">
        <v>17</v>
      </c>
      <c r="D8" s="13">
        <v>90</v>
      </c>
      <c r="E8" s="10">
        <f t="shared" si="0"/>
        <v>1</v>
      </c>
      <c r="F8" s="3"/>
      <c r="N8" t="str">
        <f t="shared" si="1"/>
        <v>1 отдел90</v>
      </c>
      <c r="O8" s="21" t="e">
        <f t="shared" si="2"/>
        <v>#VALUE!</v>
      </c>
      <c r="P8" s="21"/>
      <c r="Q8" s="21"/>
      <c r="R8" s="14" t="str">
        <f t="array" ref="R8">IF(S8="","",INDEX(B$6:B$17,SMALL(IF((C$6:C$17=LOOKUP(,-CODE(P$6:P8),P$6:P8))*(D$6:D$17=S8),A$6:A$17),SUM((LOOKUP(ROW(P$6:P8),ROW(P$6:P8)/ISTEXT(P$6:P8),P$6:P8)=LOOKUP(,-CODE(P$6:P8),P$6:P8))*(S$6:S8=S8)))))</f>
        <v/>
      </c>
      <c r="S8" s="15" t="str">
        <f t="array" ref="S8">IFERROR(LARGE((C$6:C$17=LOOKUP(,-CODE(P$6:P8),P$6:P8))*D$6:D$17,INDEX(ROW(S$1:INDEX(S:S,R$3)),1+ROW()-LOOKUP(,-CODE(P$6:P8),ROW(P$6:P8)))),"")</f>
        <v/>
      </c>
      <c r="T8" s="3"/>
    </row>
    <row r="9" spans="1:27" ht="22.5" customHeight="1" x14ac:dyDescent="0.25">
      <c r="A9" s="5">
        <v>4</v>
      </c>
      <c r="B9" s="6" t="s">
        <v>13</v>
      </c>
      <c r="C9" s="6" t="s">
        <v>20</v>
      </c>
      <c r="D9" s="13">
        <v>56</v>
      </c>
      <c r="E9" s="10">
        <f t="shared" si="0"/>
        <v>9</v>
      </c>
      <c r="F9" s="3"/>
      <c r="N9" t="str">
        <f t="shared" si="1"/>
        <v>2 отдел56</v>
      </c>
      <c r="O9" s="24">
        <f t="shared" ref="O9" si="3">RANK(Q9,$Q$6:$Q$17,0)</f>
        <v>3</v>
      </c>
      <c r="P9" s="24" t="s">
        <v>20</v>
      </c>
      <c r="Q9" s="19">
        <f t="shared" ref="Q9" si="4">SUM(S9:S11)</f>
        <v>122</v>
      </c>
      <c r="R9" s="14" t="str">
        <f t="array" ref="R9">IF(S9="","",INDEX(B$6:B$17,SMALL(IF((C$6:C$17=LOOKUP(,-CODE(P$6:P9),P$6:P9))*(D$6:D$17=S9),A$6:A$17),SUM((LOOKUP(ROW(P$6:P9),ROW(P$6:P9)/ISTEXT(P$6:P9),P$6:P9)=LOOKUP(,-CODE(P$6:P9),P$6:P9))*(S$6:S9=S9)))))</f>
        <v>Копылов</v>
      </c>
      <c r="S9" s="15">
        <f t="array" ref="S9">IFERROR(LARGE((C$6:C$17=LOOKUP(,-CODE(P$6:P9),P$6:P9))*D$6:D$17,INDEX(ROW(S$1:INDEX(S:S,R$3)),1+ROW()-LOOKUP(,-CODE(P$6:P9),ROW(P$6:P9)))),"")</f>
        <v>66</v>
      </c>
      <c r="T9" s="3"/>
    </row>
    <row r="10" spans="1:27" ht="22.5" customHeight="1" x14ac:dyDescent="0.25">
      <c r="A10" s="10">
        <v>5</v>
      </c>
      <c r="B10" s="6" t="s">
        <v>3</v>
      </c>
      <c r="C10" s="6" t="s">
        <v>20</v>
      </c>
      <c r="D10" s="13">
        <v>54</v>
      </c>
      <c r="E10" s="10">
        <f t="shared" si="0"/>
        <v>10</v>
      </c>
      <c r="F10" s="3"/>
      <c r="N10" t="str">
        <f t="shared" si="1"/>
        <v>2 отдел54</v>
      </c>
      <c r="O10" s="20" t="e">
        <f t="shared" si="2"/>
        <v>#VALUE!</v>
      </c>
      <c r="P10" s="20"/>
      <c r="Q10" s="20"/>
      <c r="R10" s="14" t="str">
        <f t="array" ref="R10">IF(S10="","",INDEX(B$6:B$17,SMALL(IF((C$6:C$17=LOOKUP(,-CODE(P$6:P10),P$6:P10))*(D$6:D$17=S10),A$6:A$17),SUM((LOOKUP(ROW(P$6:P10),ROW(P$6:P10)/ISTEXT(P$6:P10),P$6:P10)=LOOKUP(,-CODE(P$6:P10),P$6:P10))*(S$6:S10=S10)))))</f>
        <v>Кочергин</v>
      </c>
      <c r="S10" s="15">
        <f t="array" ref="S10">IFERROR(LARGE((C$6:C$17=LOOKUP(,-CODE(P$6:P10),P$6:P10))*D$6:D$17,INDEX(ROW(S$1:INDEX(S:S,R$3)),1+ROW()-LOOKUP(,-CODE(P$6:P10),ROW(P$6:P10)))),"")</f>
        <v>56</v>
      </c>
      <c r="T10" s="3"/>
    </row>
    <row r="11" spans="1:27" ht="22.5" customHeight="1" x14ac:dyDescent="0.25">
      <c r="A11" s="5">
        <v>6</v>
      </c>
      <c r="B11" s="6" t="s">
        <v>2</v>
      </c>
      <c r="C11" s="6" t="s">
        <v>20</v>
      </c>
      <c r="D11" s="13">
        <v>66</v>
      </c>
      <c r="E11" s="10">
        <f t="shared" si="0"/>
        <v>8</v>
      </c>
      <c r="F11" s="3"/>
      <c r="N11" t="str">
        <f t="shared" si="1"/>
        <v>2 отдел66</v>
      </c>
      <c r="O11" s="21" t="e">
        <f t="shared" si="2"/>
        <v>#VALUE!</v>
      </c>
      <c r="P11" s="21"/>
      <c r="Q11" s="21"/>
      <c r="R11" s="14" t="str">
        <f t="array" ref="R11">IF(S11="","",INDEX(B$6:B$17,SMALL(IF((C$6:C$17=LOOKUP(,-CODE(P$6:P11),P$6:P11))*(D$6:D$17=S11),A$6:A$17),SUM((LOOKUP(ROW(P$6:P11),ROW(P$6:P11)/ISTEXT(P$6:P11),P$6:P11)=LOOKUP(,-CODE(P$6:P11),P$6:P11))*(S$6:S11=S11)))))</f>
        <v/>
      </c>
      <c r="S11" s="15" t="str">
        <f t="array" ref="S11">IFERROR(LARGE((C$6:C$17=LOOKUP(,-CODE(P$6:P11),P$6:P11))*D$6:D$17,INDEX(ROW(S$1:INDEX(S:S,R$3)),1+ROW()-LOOKUP(,-CODE(P$6:P11),ROW(P$6:P11)))),"")</f>
        <v/>
      </c>
      <c r="T11" s="3"/>
    </row>
    <row r="12" spans="1:27" ht="22.5" customHeight="1" x14ac:dyDescent="0.25">
      <c r="A12" s="10">
        <v>7</v>
      </c>
      <c r="B12" s="6" t="s">
        <v>7</v>
      </c>
      <c r="C12" s="6" t="s">
        <v>18</v>
      </c>
      <c r="D12" s="13">
        <v>89.67</v>
      </c>
      <c r="E12" s="10">
        <f t="shared" si="0"/>
        <v>5</v>
      </c>
      <c r="F12" s="3"/>
      <c r="N12" t="str">
        <f t="shared" si="1"/>
        <v>3 отдел89,67</v>
      </c>
      <c r="O12" s="24">
        <f t="shared" ref="O12" si="5">RANK(Q12,$Q$6:$Q$17,0)</f>
        <v>1</v>
      </c>
      <c r="P12" s="24" t="s">
        <v>18</v>
      </c>
      <c r="Q12" s="19">
        <f t="shared" ref="Q12" si="6">SUM(S12:S14)</f>
        <v>180</v>
      </c>
      <c r="R12" s="14" t="str">
        <f t="array" ref="R12">IF(S12="","",INDEX(B$6:B$17,SMALL(IF((C$6:C$17=LOOKUP(,-CODE(P$6:P12),P$6:P12))*(D$6:D$17=S12),A$6:A$17),SUM((LOOKUP(ROW(P$6:P12),ROW(P$6:P12)/ISTEXT(P$6:P12),P$6:P12)=LOOKUP(,-CODE(P$6:P12),P$6:P12))*(S$6:S12=S12)))))</f>
        <v>Задорожный</v>
      </c>
      <c r="S12" s="15">
        <f t="array" ref="S12">IFERROR(LARGE((C$6:C$17=LOOKUP(,-CODE(P$6:P12),P$6:P12))*D$6:D$17,INDEX(ROW(S$1:INDEX(S:S,R$3)),1+ROW()-LOOKUP(,-CODE(P$6:P12),ROW(P$6:P12)))),"")</f>
        <v>90</v>
      </c>
      <c r="T12" s="3"/>
    </row>
    <row r="13" spans="1:27" ht="22.5" customHeight="1" x14ac:dyDescent="0.25">
      <c r="A13" s="5">
        <v>8</v>
      </c>
      <c r="B13" s="6" t="s">
        <v>12</v>
      </c>
      <c r="C13" s="6" t="s">
        <v>18</v>
      </c>
      <c r="D13" s="13">
        <v>90</v>
      </c>
      <c r="E13" s="10">
        <f t="shared" si="0"/>
        <v>1</v>
      </c>
      <c r="F13" s="3"/>
      <c r="N13" t="str">
        <f t="shared" si="1"/>
        <v>3 отдел90</v>
      </c>
      <c r="O13" s="20" t="e">
        <f t="shared" si="2"/>
        <v>#VALUE!</v>
      </c>
      <c r="P13" s="20"/>
      <c r="Q13" s="20"/>
      <c r="R13" s="14" t="str">
        <f t="array" ref="R13">IF(S13="","",INDEX(B$6:B$17,SMALL(IF((C$6:C$17=LOOKUP(,-CODE(P$6:P13),P$6:P13))*(D$6:D$17=S13),A$6:A$17),SUM((LOOKUP(ROW(P$6:P13),ROW(P$6:P13)/ISTEXT(P$6:P13),P$6:P13)=LOOKUP(,-CODE(P$6:P13),P$6:P13))*(S$6:S13=S13)))))</f>
        <v>Тюленев</v>
      </c>
      <c r="S13" s="15">
        <f t="array" ref="S13">IFERROR(LARGE((C$6:C$17=LOOKUP(,-CODE(P$6:P13),P$6:P13))*D$6:D$17,INDEX(ROW(S$1:INDEX(S:S,R$3)),1+ROW()-LOOKUP(,-CODE(P$6:P13),ROW(P$6:P13)))),"")</f>
        <v>90</v>
      </c>
      <c r="T13" s="3"/>
    </row>
    <row r="14" spans="1:27" ht="22.5" customHeight="1" x14ac:dyDescent="0.25">
      <c r="A14" s="10">
        <v>9</v>
      </c>
      <c r="B14" s="6" t="s">
        <v>6</v>
      </c>
      <c r="C14" s="6" t="s">
        <v>18</v>
      </c>
      <c r="D14" s="13">
        <v>90</v>
      </c>
      <c r="E14" s="10">
        <f t="shared" si="0"/>
        <v>1</v>
      </c>
      <c r="F14" s="3"/>
      <c r="N14" t="str">
        <f t="shared" si="1"/>
        <v>3 отдел90</v>
      </c>
      <c r="O14" s="21" t="e">
        <f t="shared" si="2"/>
        <v>#VALUE!</v>
      </c>
      <c r="P14" s="21"/>
      <c r="Q14" s="21"/>
      <c r="R14" s="14" t="str">
        <f t="array" ref="R14">IF(S14="","",INDEX(B$6:B$17,SMALL(IF((C$6:C$17=LOOKUP(,-CODE(P$6:P14),P$6:P14))*(D$6:D$17=S14),A$6:A$17),SUM((LOOKUP(ROW(P$6:P14),ROW(P$6:P14)/ISTEXT(P$6:P14),P$6:P14)=LOOKUP(,-CODE(P$6:P14),P$6:P14))*(S$6:S14=S14)))))</f>
        <v/>
      </c>
      <c r="S14" s="15" t="str">
        <f t="array" ref="S14">IFERROR(LARGE((C$6:C$17=LOOKUP(,-CODE(P$6:P14),P$6:P14))*D$6:D$17,INDEX(ROW(S$1:INDEX(S:S,R$3)),1+ROW()-LOOKUP(,-CODE(P$6:P14),ROW(P$6:P14)))),"")</f>
        <v/>
      </c>
      <c r="T14" s="3"/>
    </row>
    <row r="15" spans="1:27" ht="22.5" customHeight="1" x14ac:dyDescent="0.25">
      <c r="A15" s="5">
        <v>10</v>
      </c>
      <c r="B15" s="6" t="s">
        <v>21</v>
      </c>
      <c r="C15" s="6" t="s">
        <v>19</v>
      </c>
      <c r="D15" s="13">
        <v>67</v>
      </c>
      <c r="E15" s="10">
        <f t="shared" si="0"/>
        <v>7</v>
      </c>
      <c r="F15" s="3"/>
      <c r="N15" t="str">
        <f t="shared" si="1"/>
        <v>4 отдел67</v>
      </c>
      <c r="O15" s="24">
        <f t="shared" ref="O15" si="7">RANK(Q15,$Q$6:$Q$17,0)</f>
        <v>4</v>
      </c>
      <c r="P15" s="24" t="s">
        <v>19</v>
      </c>
      <c r="Q15" s="19">
        <f t="shared" ref="Q15" si="8">SUM(S15:S17)</f>
        <v>111</v>
      </c>
      <c r="R15" s="14" t="str">
        <f t="array" ref="R15">IF(S15="","",INDEX(B$6:B$17,SMALL(IF((C$6:C$17=LOOKUP(,-CODE(P$6:P15),P$6:P15))*(D$6:D$17=S15),A$6:A$17),SUM((LOOKUP(ROW(P$6:P15),ROW(P$6:P15)/ISTEXT(P$6:P15),P$6:P15)=LOOKUP(,-CODE(P$6:P15),P$6:P15))*(S$6:S15=S15)))))</f>
        <v>Потапов</v>
      </c>
      <c r="S15" s="15">
        <f t="array" ref="S15">IFERROR(LARGE((C$6:C$17=LOOKUP(,-CODE(P$6:P15),P$6:P15))*D$6:D$17,INDEX(ROW(S$1:INDEX(S:S,R$3)),1+ROW()-LOOKUP(,-CODE(P$6:P15),ROW(P$6:P15)))),"")</f>
        <v>67</v>
      </c>
      <c r="T15" s="3"/>
    </row>
    <row r="16" spans="1:27" ht="22.5" customHeight="1" x14ac:dyDescent="0.25">
      <c r="A16" s="10">
        <v>11</v>
      </c>
      <c r="B16" s="9" t="s">
        <v>4</v>
      </c>
      <c r="C16" s="9" t="s">
        <v>19</v>
      </c>
      <c r="D16" s="16">
        <v>22</v>
      </c>
      <c r="E16" s="10">
        <f t="shared" si="0"/>
        <v>12</v>
      </c>
      <c r="F16" s="3"/>
      <c r="N16" t="str">
        <f t="shared" si="1"/>
        <v>4 отдел22</v>
      </c>
      <c r="O16" s="20" t="e">
        <f t="shared" si="2"/>
        <v>#VALUE!</v>
      </c>
      <c r="P16" s="20"/>
      <c r="Q16" s="20"/>
      <c r="R16" s="14" t="str">
        <f t="array" ref="R16">IF(S16="","",INDEX(B$6:B$17,SMALL(IF((C$6:C$17=LOOKUP(,-CODE(P$6:P16),P$6:P16))*(D$6:D$17=S16),A$6:A$17),SUM((LOOKUP(ROW(P$6:P16),ROW(P$6:P16)/ISTEXT(P$6:P16),P$6:P16)=LOOKUP(,-CODE(P$6:P16),P$6:P16))*(S$6:S16=S16)))))</f>
        <v>Марков</v>
      </c>
      <c r="S16" s="15">
        <f t="array" ref="S16">IFERROR(LARGE((C$6:C$17=LOOKUP(,-CODE(P$6:P16),P$6:P16))*D$6:D$17,INDEX(ROW(S$1:INDEX(S:S,R$3)),1+ROW()-LOOKUP(,-CODE(P$6:P16),ROW(P$6:P16)))),"")</f>
        <v>44</v>
      </c>
      <c r="T16" s="3"/>
    </row>
    <row r="17" spans="1:20" ht="22.5" customHeight="1" thickBot="1" x14ac:dyDescent="0.3">
      <c r="A17" s="7">
        <v>12</v>
      </c>
      <c r="B17" s="8" t="s">
        <v>5</v>
      </c>
      <c r="C17" s="8" t="s">
        <v>19</v>
      </c>
      <c r="D17" s="17">
        <v>44</v>
      </c>
      <c r="E17" s="10">
        <f t="shared" si="0"/>
        <v>11</v>
      </c>
      <c r="F17" s="1"/>
      <c r="N17" t="str">
        <f t="shared" si="1"/>
        <v>4 отдел44</v>
      </c>
      <c r="O17" s="21" t="e">
        <f t="shared" si="2"/>
        <v>#VALUE!</v>
      </c>
      <c r="P17" s="25"/>
      <c r="Q17" s="21"/>
      <c r="R17" s="14" t="str">
        <f t="array" ref="R17">IF(S17="","",INDEX(B$6:B$17,SMALL(IF((C$6:C$17=LOOKUP(,-CODE(P$6:P17),P$6:P17))*(D$6:D$17=S17),A$6:A$17),SUM((LOOKUP(ROW(P$6:P17),ROW(P$6:P17)/ISTEXT(P$6:P17),P$6:P17)=LOOKUP(,-CODE(P$6:P17),P$6:P17))*(S$6:S17=S17)))))</f>
        <v/>
      </c>
      <c r="S17" s="15" t="str">
        <f t="array" ref="S17">IFERROR(LARGE((C$6:C$17=LOOKUP(,-CODE(P$6:P17),P$6:P17))*D$6:D$17,INDEX(ROW(S$1:INDEX(S:S,R$3)),1+ROW()-LOOKUP(,-CODE(P$6:P17),ROW(P$6:P17)))),"")</f>
        <v/>
      </c>
      <c r="T17" s="1"/>
    </row>
  </sheetData>
  <autoFilter ref="A1:M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1:M1"/>
    <mergeCell ref="A2:M2"/>
    <mergeCell ref="A4:A5"/>
    <mergeCell ref="R4:R5"/>
    <mergeCell ref="C4:C5"/>
    <mergeCell ref="D4:D5"/>
    <mergeCell ref="E4:E5"/>
    <mergeCell ref="B4:B5"/>
    <mergeCell ref="O1:AA1"/>
    <mergeCell ref="O2:AA2"/>
    <mergeCell ref="O4:O5"/>
    <mergeCell ref="P4:P5"/>
    <mergeCell ref="S4:S5"/>
    <mergeCell ref="Q6:Q8"/>
    <mergeCell ref="Q4:Q5"/>
    <mergeCell ref="O15:O17"/>
    <mergeCell ref="O12:O14"/>
    <mergeCell ref="O9:O11"/>
    <mergeCell ref="O6:O8"/>
    <mergeCell ref="Q9:Q11"/>
    <mergeCell ref="Q12:Q14"/>
    <mergeCell ref="Q15:Q17"/>
    <mergeCell ref="P6:P8"/>
    <mergeCell ref="P9:P11"/>
    <mergeCell ref="P12:P14"/>
    <mergeCell ref="P15:P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2015-12-06T21:47:53Z</dcterms:modified>
</cp:coreProperties>
</file>