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2" activeTab="6"/>
  </bookViews>
  <sheets>
    <sheet name="лексика" sheetId="3" r:id="rId1"/>
    <sheet name="варианты" sheetId="2" r:id="rId2"/>
    <sheet name="мин маш=" sheetId="5" r:id="rId3"/>
    <sheet name="мин маш&gt;=" sheetId="7" r:id="rId4"/>
    <sheet name="мин врем&gt;=" sheetId="6" r:id="rId5"/>
    <sheet name="мин врем=" sheetId="8" r:id="rId6"/>
    <sheet name="варианты (2)" sheetId="9" r:id="rId7"/>
    <sheet name="варианты (3)" sheetId="10" r:id="rId8"/>
  </sheets>
  <externalReferences>
    <externalReference r:id="rId9"/>
  </externalReferences>
  <definedNames>
    <definedName name="solver_adj" localSheetId="1" hidden="1">варианты!$C$3:$Q$10</definedName>
    <definedName name="solver_adj" localSheetId="6" hidden="1">'варианты (2)'!$C$16:$DS$16</definedName>
    <definedName name="solver_adj" localSheetId="7" hidden="1">'варианты (3)'!$C$16:$DS$16</definedName>
    <definedName name="solver_adj" localSheetId="5" hidden="1">'мин врем='!$C$15:$Q$15</definedName>
    <definedName name="solver_adj" localSheetId="4" hidden="1">'мин врем&gt;='!$C$15:$Q$15</definedName>
    <definedName name="solver_adj" localSheetId="2" hidden="1">'мин маш='!$C$15:$Q$15</definedName>
    <definedName name="solver_adj" localSheetId="3" hidden="1">'мин маш&gt;='!$C$15:$Q$15</definedName>
    <definedName name="solver_cvg" localSheetId="1" hidden="1">0.0001</definedName>
    <definedName name="solver_cvg" localSheetId="6" hidden="1">0.0001</definedName>
    <definedName name="solver_cvg" localSheetId="7" hidden="1">0.0001</definedName>
    <definedName name="solver_cvg" localSheetId="5" hidden="1">0.0001</definedName>
    <definedName name="solver_cvg" localSheetId="4" hidden="1">0.0001</definedName>
    <definedName name="solver_cvg" localSheetId="2" hidden="1">0.0001</definedName>
    <definedName name="solver_cvg" localSheetId="3" hidden="1">0.0001</definedName>
    <definedName name="solver_drv" localSheetId="1" hidden="1">1</definedName>
    <definedName name="solver_drv" localSheetId="6" hidden="1">1</definedName>
    <definedName name="solver_drv" localSheetId="7" hidden="1">1</definedName>
    <definedName name="solver_drv" localSheetId="5" hidden="1">1</definedName>
    <definedName name="solver_drv" localSheetId="4" hidden="1">1</definedName>
    <definedName name="solver_drv" localSheetId="2" hidden="1">1</definedName>
    <definedName name="solver_drv" localSheetId="3" hidden="1">1</definedName>
    <definedName name="solver_eng" localSheetId="1" hidden="1">2</definedName>
    <definedName name="solver_eng" localSheetId="6" hidden="1">2</definedName>
    <definedName name="solver_eng" localSheetId="7" hidden="1">2</definedName>
    <definedName name="solver_eng" localSheetId="0" hidden="1">1</definedName>
    <definedName name="solver_eng" localSheetId="5" hidden="1">2</definedName>
    <definedName name="solver_eng" localSheetId="4" hidden="1">2</definedName>
    <definedName name="solver_eng" localSheetId="2" hidden="1">2</definedName>
    <definedName name="solver_eng" localSheetId="3" hidden="1">2</definedName>
    <definedName name="solver_est" localSheetId="1" hidden="1">1</definedName>
    <definedName name="solver_est" localSheetId="6" hidden="1">1</definedName>
    <definedName name="solver_est" localSheetId="7" hidden="1">1</definedName>
    <definedName name="solver_est" localSheetId="5" hidden="1">1</definedName>
    <definedName name="solver_est" localSheetId="4" hidden="1">1</definedName>
    <definedName name="solver_est" localSheetId="2" hidden="1">1</definedName>
    <definedName name="solver_est" localSheetId="3" hidden="1">1</definedName>
    <definedName name="solver_itr" localSheetId="1" hidden="1">1000</definedName>
    <definedName name="solver_itr" localSheetId="6" hidden="1">10000</definedName>
    <definedName name="solver_itr" localSheetId="7" hidden="1">10000</definedName>
    <definedName name="solver_itr" localSheetId="5" hidden="1">1000</definedName>
    <definedName name="solver_itr" localSheetId="4" hidden="1">1000</definedName>
    <definedName name="solver_itr" localSheetId="2" hidden="1">1000</definedName>
    <definedName name="solver_itr" localSheetId="3" hidden="1">1000</definedName>
    <definedName name="solver_lhs1" localSheetId="1" hidden="1">варианты!$C$11:$Q$11</definedName>
    <definedName name="solver_lhs1" localSheetId="6" hidden="1">'варианты (2)'!$DT$3:$DT$10</definedName>
    <definedName name="solver_lhs1" localSheetId="7" hidden="1">'варианты (3)'!$DT$3:$DT$10</definedName>
    <definedName name="solver_lhs1" localSheetId="5" hidden="1">'мин врем='!$C$15:$Q$15</definedName>
    <definedName name="solver_lhs1" localSheetId="4" hidden="1">'мин врем&gt;='!$C$15:$Q$15</definedName>
    <definedName name="solver_lhs1" localSheetId="2" hidden="1">'мин маш='!$C$15:$Q$15</definedName>
    <definedName name="solver_lhs1" localSheetId="3" hidden="1">'мин маш&gt;='!$C$15:$Q$15</definedName>
    <definedName name="solver_lhs2" localSheetId="1" hidden="1">варианты!$C$11:$Q$11</definedName>
    <definedName name="solver_lhs2" localSheetId="6" hidden="1">'варианты (2)'!$C$11:$Q$11</definedName>
    <definedName name="solver_lhs2" localSheetId="7" hidden="1">'варианты (3)'!$C$11:$Q$11</definedName>
    <definedName name="solver_lhs2" localSheetId="5" hidden="1">'мин врем='!$S$3:$S$10</definedName>
    <definedName name="solver_lhs2" localSheetId="4" hidden="1">'мин врем&gt;='!$S$3:$S$10</definedName>
    <definedName name="solver_lhs2" localSheetId="2" hidden="1">'мин маш='!$S$3:$S$10</definedName>
    <definedName name="solver_lhs2" localSheetId="3" hidden="1">'мин маш&gt;='!$S$3:$S$10</definedName>
    <definedName name="solver_lhs3" localSheetId="1" hidden="1">варианты!$C$3:$Q$10</definedName>
    <definedName name="solver_lhs3" localSheetId="6" hidden="1">'варианты (2)'!$C$3:$Q$10</definedName>
    <definedName name="solver_lhs3" localSheetId="7" hidden="1">'варианты (3)'!$C$3:$Q$10</definedName>
    <definedName name="solver_lhs3" localSheetId="5" hidden="1">'мин врем='!$S$3:$S$10</definedName>
    <definedName name="solver_lhs3" localSheetId="4" hidden="1">'мин врем&gt;='!$S$3:$S$10</definedName>
    <definedName name="solver_lhs3" localSheetId="2" hidden="1">'мин маш='!$S$3:$S$10</definedName>
    <definedName name="solver_lhs3" localSheetId="3" hidden="1">'мин маш&gt;='!$S$3:$S$10</definedName>
    <definedName name="solver_lhs4" localSheetId="1" hidden="1">варианты!$S$3:$S$10</definedName>
    <definedName name="solver_lhs4" localSheetId="6" hidden="1">'варианты (2)'!#REF!</definedName>
    <definedName name="solver_lhs4" localSheetId="7" hidden="1">'варианты (3)'!#REF!</definedName>
    <definedName name="solver_lhs4" localSheetId="5" hidden="1">'мин врем='!$R$15</definedName>
    <definedName name="solver_lhs4" localSheetId="4" hidden="1">'мин врем&gt;='!$R$15</definedName>
    <definedName name="solver_lhs4" localSheetId="2" hidden="1">'мин маш='!$R$15</definedName>
    <definedName name="solver_lhs4" localSheetId="3" hidden="1">'мин маш&gt;='!$R$15</definedName>
    <definedName name="solver_mip" localSheetId="1" hidden="1">2147483647</definedName>
    <definedName name="solver_mip" localSheetId="6" hidden="1">2147483647</definedName>
    <definedName name="solver_mip" localSheetId="7" hidden="1">2147483647</definedName>
    <definedName name="solver_mip" localSheetId="5" hidden="1">2147483647</definedName>
    <definedName name="solver_mip" localSheetId="4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6" hidden="1">30</definedName>
    <definedName name="solver_mni" localSheetId="7" hidden="1">30</definedName>
    <definedName name="solver_mni" localSheetId="5" hidden="1">30</definedName>
    <definedName name="solver_mni" localSheetId="4" hidden="1">30</definedName>
    <definedName name="solver_mni" localSheetId="2" hidden="1">30</definedName>
    <definedName name="solver_mni" localSheetId="3" hidden="1">30</definedName>
    <definedName name="solver_mrt" localSheetId="1" hidden="1">0.075</definedName>
    <definedName name="solver_mrt" localSheetId="6" hidden="1">0.075</definedName>
    <definedName name="solver_mrt" localSheetId="7" hidden="1">0.075</definedName>
    <definedName name="solver_mrt" localSheetId="5" hidden="1">0.075</definedName>
    <definedName name="solver_mrt" localSheetId="4" hidden="1">0.075</definedName>
    <definedName name="solver_mrt" localSheetId="2" hidden="1">0.075</definedName>
    <definedName name="solver_mrt" localSheetId="3" hidden="1">0.075</definedName>
    <definedName name="solver_msl" localSheetId="1" hidden="1">2</definedName>
    <definedName name="solver_msl" localSheetId="6" hidden="1">2</definedName>
    <definedName name="solver_msl" localSheetId="7" hidden="1">2</definedName>
    <definedName name="solver_msl" localSheetId="5" hidden="1">2</definedName>
    <definedName name="solver_msl" localSheetId="4" hidden="1">2</definedName>
    <definedName name="solver_msl" localSheetId="2" hidden="1">2</definedName>
    <definedName name="solver_msl" localSheetId="3" hidden="1">2</definedName>
    <definedName name="solver_neg" localSheetId="1" hidden="1">1</definedName>
    <definedName name="solver_neg" localSheetId="6" hidden="1">1</definedName>
    <definedName name="solver_neg" localSheetId="7" hidden="1">1</definedName>
    <definedName name="solver_neg" localSheetId="0" hidden="1">1</definedName>
    <definedName name="solver_neg" localSheetId="5" hidden="1">1</definedName>
    <definedName name="solver_neg" localSheetId="4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6" hidden="1">2147483647</definedName>
    <definedName name="solver_nod" localSheetId="7" hidden="1">2147483647</definedName>
    <definedName name="solver_nod" localSheetId="5" hidden="1">2147483647</definedName>
    <definedName name="solver_nod" localSheetId="4" hidden="1">2147483647</definedName>
    <definedName name="solver_nod" localSheetId="2" hidden="1">2147483647</definedName>
    <definedName name="solver_nod" localSheetId="3" hidden="1">2147483647</definedName>
    <definedName name="solver_num" localSheetId="1" hidden="1">4</definedName>
    <definedName name="solver_num" localSheetId="6" hidden="1">1</definedName>
    <definedName name="solver_num" localSheetId="7" hidden="1">1</definedName>
    <definedName name="solver_num" localSheetId="0" hidden="1">0</definedName>
    <definedName name="solver_num" localSheetId="5" hidden="1">2</definedName>
    <definedName name="solver_num" localSheetId="4" hidden="1">2</definedName>
    <definedName name="solver_num" localSheetId="2" hidden="1">2</definedName>
    <definedName name="solver_num" localSheetId="3" hidden="1">2</definedName>
    <definedName name="solver_nwt" localSheetId="1" hidden="1">1</definedName>
    <definedName name="solver_nwt" localSheetId="6" hidden="1">1</definedName>
    <definedName name="solver_nwt" localSheetId="7" hidden="1">1</definedName>
    <definedName name="solver_nwt" localSheetId="5" hidden="1">1</definedName>
    <definedName name="solver_nwt" localSheetId="4" hidden="1">1</definedName>
    <definedName name="solver_nwt" localSheetId="2" hidden="1">1</definedName>
    <definedName name="solver_nwt" localSheetId="3" hidden="1">1</definedName>
    <definedName name="solver_opt" localSheetId="1" hidden="1">варианты!$C$16</definedName>
    <definedName name="solver_opt" localSheetId="6" hidden="1">'варианты (2)'!$C$17</definedName>
    <definedName name="solver_opt" localSheetId="7" hidden="1">'варианты (3)'!$C$17</definedName>
    <definedName name="solver_opt" localSheetId="0" hidden="1">лексика!$AE$43</definedName>
    <definedName name="solver_opt" localSheetId="5" hidden="1">'мин врем='!$C$16</definedName>
    <definedName name="solver_opt" localSheetId="4" hidden="1">'мин врем&gt;='!$C$16</definedName>
    <definedName name="solver_opt" localSheetId="2" hidden="1">'мин маш='!$C$16</definedName>
    <definedName name="solver_opt" localSheetId="3" hidden="1">'мин маш&gt;='!$C$16</definedName>
    <definedName name="solver_pre" localSheetId="1" hidden="1">0.000001</definedName>
    <definedName name="solver_pre" localSheetId="6" hidden="1">0.000001</definedName>
    <definedName name="solver_pre" localSheetId="7" hidden="1">0.000001</definedName>
    <definedName name="solver_pre" localSheetId="5" hidden="1">0.000001</definedName>
    <definedName name="solver_pre" localSheetId="4" hidden="1">0.000001</definedName>
    <definedName name="solver_pre" localSheetId="2" hidden="1">0.000001</definedName>
    <definedName name="solver_pre" localSheetId="3" hidden="1">0.000001</definedName>
    <definedName name="solver_rbv" localSheetId="1" hidden="1">1</definedName>
    <definedName name="solver_rbv" localSheetId="6" hidden="1">1</definedName>
    <definedName name="solver_rbv" localSheetId="7" hidden="1">1</definedName>
    <definedName name="solver_rbv" localSheetId="5" hidden="1">1</definedName>
    <definedName name="solver_rbv" localSheetId="4" hidden="1">1</definedName>
    <definedName name="solver_rbv" localSheetId="2" hidden="1">1</definedName>
    <definedName name="solver_rbv" localSheetId="3" hidden="1">1</definedName>
    <definedName name="solver_rel1" localSheetId="1" hidden="1">1</definedName>
    <definedName name="solver_rel1" localSheetId="6" hidden="1">3</definedName>
    <definedName name="solver_rel1" localSheetId="7" hidden="1">2</definedName>
    <definedName name="solver_rel1" localSheetId="5" hidden="1">3</definedName>
    <definedName name="solver_rel1" localSheetId="4" hidden="1">3</definedName>
    <definedName name="solver_rel1" localSheetId="2" hidden="1">3</definedName>
    <definedName name="solver_rel1" localSheetId="3" hidden="1">3</definedName>
    <definedName name="solver_rel2" localSheetId="1" hidden="1">3</definedName>
    <definedName name="solver_rel2" localSheetId="6" hidden="1">3</definedName>
    <definedName name="solver_rel2" localSheetId="7" hidden="1">3</definedName>
    <definedName name="solver_rel2" localSheetId="5" hidden="1">2</definedName>
    <definedName name="solver_rel2" localSheetId="4" hidden="1">3</definedName>
    <definedName name="solver_rel2" localSheetId="2" hidden="1">2</definedName>
    <definedName name="solver_rel2" localSheetId="3" hidden="1">3</definedName>
    <definedName name="solver_rel3" localSheetId="1" hidden="1">4</definedName>
    <definedName name="solver_rel3" localSheetId="6" hidden="1">4</definedName>
    <definedName name="solver_rel3" localSheetId="7" hidden="1">4</definedName>
    <definedName name="solver_rel3" localSheetId="5" hidden="1">3</definedName>
    <definedName name="solver_rel3" localSheetId="4" hidden="1">3</definedName>
    <definedName name="solver_rel3" localSheetId="2" hidden="1">2</definedName>
    <definedName name="solver_rel3" localSheetId="3" hidden="1">2</definedName>
    <definedName name="solver_rel4" localSheetId="1" hidden="1">3</definedName>
    <definedName name="solver_rel4" localSheetId="6" hidden="1">3</definedName>
    <definedName name="solver_rel4" localSheetId="7" hidden="1">3</definedName>
    <definedName name="solver_rel4" localSheetId="5" hidden="1">2</definedName>
    <definedName name="solver_rel4" localSheetId="4" hidden="1">2</definedName>
    <definedName name="solver_rel4" localSheetId="2" hidden="1">2</definedName>
    <definedName name="solver_rel4" localSheetId="3" hidden="1">2</definedName>
    <definedName name="solver_rhs1" localSheetId="1" hidden="1">варианты!$C$12:$Q$12</definedName>
    <definedName name="solver_rhs1" localSheetId="6" hidden="1">'варианты (2)'!$DU$3:$DU$10</definedName>
    <definedName name="solver_rhs1" localSheetId="7" hidden="1">'варианты (3)'!$DU$3:$DU$10</definedName>
    <definedName name="solver_rhs1" localSheetId="5" hidden="1">0</definedName>
    <definedName name="solver_rhs1" localSheetId="4" hidden="1">0</definedName>
    <definedName name="solver_rhs1" localSheetId="2" hidden="1">0</definedName>
    <definedName name="solver_rhs1" localSheetId="3" hidden="1">0</definedName>
    <definedName name="solver_rhs2" localSheetId="1" hidden="1">0</definedName>
    <definedName name="solver_rhs2" localSheetId="6" hidden="1">0</definedName>
    <definedName name="solver_rhs2" localSheetId="7" hidden="1">0</definedName>
    <definedName name="solver_rhs2" localSheetId="5" hidden="1">'мин врем='!$R$3:$R$10</definedName>
    <definedName name="solver_rhs2" localSheetId="4" hidden="1">'мин врем&gt;='!$R$3:$R$10</definedName>
    <definedName name="solver_rhs2" localSheetId="2" hidden="1">'мин маш='!$R$3:$R$10</definedName>
    <definedName name="solver_rhs2" localSheetId="3" hidden="1">'мин маш&gt;='!$R$3:$R$10</definedName>
    <definedName name="solver_rhs3" localSheetId="1" hidden="1">целое</definedName>
    <definedName name="solver_rhs3" localSheetId="6" hidden="1">целое</definedName>
    <definedName name="solver_rhs3" localSheetId="7" hidden="1">целое</definedName>
    <definedName name="solver_rhs3" localSheetId="5" hidden="1">'мин врем='!$R$3:$R$10</definedName>
    <definedName name="solver_rhs3" localSheetId="4" hidden="1">'мин врем&gt;='!$R$3:$R$10</definedName>
    <definedName name="solver_rhs3" localSheetId="2" hidden="1">'мин маш='!$R$3:$R$10</definedName>
    <definedName name="solver_rhs3" localSheetId="3" hidden="1">'мин маш&gt;='!$R$3:$R$10</definedName>
    <definedName name="solver_rhs4" localSheetId="1" hidden="1">варианты!$R$3:$R$10</definedName>
    <definedName name="solver_rhs4" localSheetId="6" hidden="1">'варианты (2)'!#REF!</definedName>
    <definedName name="solver_rhs4" localSheetId="7" hidden="1">'варианты (3)'!#REF!</definedName>
    <definedName name="solver_rhs4" localSheetId="5" hidden="1">'мин врем='!$R$11</definedName>
    <definedName name="solver_rhs4" localSheetId="4" hidden="1">'мин врем&gt;='!$R$11</definedName>
    <definedName name="solver_rhs4" localSheetId="2" hidden="1">'мин маш='!$R$11</definedName>
    <definedName name="solver_rhs4" localSheetId="3" hidden="1">'мин маш&gt;='!$R$11</definedName>
    <definedName name="solver_rlx" localSheetId="1" hidden="1">2</definedName>
    <definedName name="solver_rlx" localSheetId="6" hidden="1">2</definedName>
    <definedName name="solver_rlx" localSheetId="7" hidden="1">2</definedName>
    <definedName name="solver_rlx" localSheetId="5" hidden="1">2</definedName>
    <definedName name="solver_rlx" localSheetId="4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6" hidden="1">0</definedName>
    <definedName name="solver_rsd" localSheetId="7" hidden="1">0</definedName>
    <definedName name="solver_rsd" localSheetId="5" hidden="1">0</definedName>
    <definedName name="solver_rsd" localSheetId="4" hidden="1">0</definedName>
    <definedName name="solver_rsd" localSheetId="2" hidden="1">0</definedName>
    <definedName name="solver_rsd" localSheetId="3" hidden="1">0</definedName>
    <definedName name="solver_scl" localSheetId="1" hidden="1">1</definedName>
    <definedName name="solver_scl" localSheetId="6" hidden="1">1</definedName>
    <definedName name="solver_scl" localSheetId="7" hidden="1">1</definedName>
    <definedName name="solver_scl" localSheetId="5" hidden="1">1</definedName>
    <definedName name="solver_scl" localSheetId="4" hidden="1">1</definedName>
    <definedName name="solver_scl" localSheetId="2" hidden="1">1</definedName>
    <definedName name="solver_scl" localSheetId="3" hidden="1">1</definedName>
    <definedName name="solver_sho" localSheetId="1" hidden="1">2</definedName>
    <definedName name="solver_sho" localSheetId="6" hidden="1">2</definedName>
    <definedName name="solver_sho" localSheetId="7" hidden="1">2</definedName>
    <definedName name="solver_sho" localSheetId="5" hidden="1">2</definedName>
    <definedName name="solver_sho" localSheetId="4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6" hidden="1">100</definedName>
    <definedName name="solver_ssz" localSheetId="7" hidden="1">100</definedName>
    <definedName name="solver_ssz" localSheetId="5" hidden="1">100</definedName>
    <definedName name="solver_ssz" localSheetId="4" hidden="1">100</definedName>
    <definedName name="solver_ssz" localSheetId="2" hidden="1">100</definedName>
    <definedName name="solver_ssz" localSheetId="3" hidden="1">100</definedName>
    <definedName name="solver_tim" localSheetId="1" hidden="1">1000</definedName>
    <definedName name="solver_tim" localSheetId="6" hidden="1">360</definedName>
    <definedName name="solver_tim" localSheetId="7" hidden="1">360</definedName>
    <definedName name="solver_tim" localSheetId="5" hidden="1">1000</definedName>
    <definedName name="solver_tim" localSheetId="4" hidden="1">1000</definedName>
    <definedName name="solver_tim" localSheetId="2" hidden="1">1000</definedName>
    <definedName name="solver_tim" localSheetId="3" hidden="1">1000</definedName>
    <definedName name="solver_tol" localSheetId="1" hidden="1">0.01</definedName>
    <definedName name="solver_tol" localSheetId="6" hidden="1">0.05</definedName>
    <definedName name="solver_tol" localSheetId="7" hidden="1">0.05</definedName>
    <definedName name="solver_tol" localSheetId="5" hidden="1">0.01</definedName>
    <definedName name="solver_tol" localSheetId="4" hidden="1">0.01</definedName>
    <definedName name="solver_tol" localSheetId="2" hidden="1">0.01</definedName>
    <definedName name="solver_tol" localSheetId="3" hidden="1">0.01</definedName>
    <definedName name="solver_typ" localSheetId="1" hidden="1">2</definedName>
    <definedName name="solver_typ" localSheetId="6" hidden="1">2</definedName>
    <definedName name="solver_typ" localSheetId="7" hidden="1">2</definedName>
    <definedName name="solver_typ" localSheetId="0" hidden="1">1</definedName>
    <definedName name="solver_typ" localSheetId="5" hidden="1">2</definedName>
    <definedName name="solver_typ" localSheetId="4" hidden="1">2</definedName>
    <definedName name="solver_typ" localSheetId="2" hidden="1">2</definedName>
    <definedName name="solver_typ" localSheetId="3" hidden="1">2</definedName>
    <definedName name="solver_val" localSheetId="1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al" localSheetId="5" hidden="1">0</definedName>
    <definedName name="solver_val" localSheetId="4" hidden="1">0</definedName>
    <definedName name="solver_val" localSheetId="2" hidden="1">0</definedName>
    <definedName name="solver_val" localSheetId="3" hidden="1">0</definedName>
    <definedName name="solver_ver" localSheetId="1" hidden="1">3</definedName>
    <definedName name="solver_ver" localSheetId="6" hidden="1">3</definedName>
    <definedName name="solver_ver" localSheetId="7" hidden="1">3</definedName>
    <definedName name="solver_ver" localSheetId="0" hidden="1">3</definedName>
    <definedName name="solver_ver" localSheetId="5" hidden="1">3</definedName>
    <definedName name="solver_ver" localSheetId="4" hidden="1">3</definedName>
    <definedName name="solver_ver" localSheetId="2" hidden="1">3</definedName>
    <definedName name="solver_ver" localSheetId="3" hidden="1">3</definedName>
    <definedName name="_xlnm.Print_Area" localSheetId="5">'мин врем='!$A$1:$R$20</definedName>
    <definedName name="_xlnm.Print_Area" localSheetId="4">'мин врем&gt;='!$A$1:$R$20</definedName>
    <definedName name="_xlnm.Print_Area" localSheetId="3">'мин маш&gt;='!$A$1:$R$20</definedName>
  </definedNames>
  <calcPr calcId="152511"/>
</workbook>
</file>

<file path=xl/calcChain.xml><?xml version="1.0" encoding="utf-8"?>
<calcChain xmlns="http://schemas.openxmlformats.org/spreadsheetml/2006/main">
  <c r="C17" i="9" l="1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AQ15" i="10"/>
  <c r="AR15" i="10"/>
  <c r="AS15" i="10"/>
  <c r="AT15" i="10"/>
  <c r="AU15" i="10"/>
  <c r="AV15" i="10"/>
  <c r="AW15" i="10"/>
  <c r="AX15" i="10"/>
  <c r="AY15" i="10"/>
  <c r="AZ15" i="10"/>
  <c r="BA15" i="10"/>
  <c r="BB15" i="10"/>
  <c r="BC15" i="10"/>
  <c r="BD15" i="10"/>
  <c r="BE15" i="10"/>
  <c r="BF15" i="10"/>
  <c r="BG15" i="10"/>
  <c r="BH15" i="10"/>
  <c r="BI15" i="10"/>
  <c r="BJ15" i="10"/>
  <c r="BK15" i="10"/>
  <c r="BL15" i="10"/>
  <c r="BM15" i="10"/>
  <c r="BN15" i="10"/>
  <c r="BO15" i="10"/>
  <c r="BP15" i="10"/>
  <c r="BQ15" i="10"/>
  <c r="BR15" i="10"/>
  <c r="BS15" i="10"/>
  <c r="BT15" i="10"/>
  <c r="BU15" i="10"/>
  <c r="BV15" i="10"/>
  <c r="BW15" i="10"/>
  <c r="BX15" i="10"/>
  <c r="BY15" i="10"/>
  <c r="BZ15" i="10"/>
  <c r="CA15" i="10"/>
  <c r="CB15" i="10"/>
  <c r="CC15" i="10"/>
  <c r="CD15" i="10"/>
  <c r="CE15" i="10"/>
  <c r="CF15" i="10"/>
  <c r="CG15" i="10"/>
  <c r="CH15" i="10"/>
  <c r="CI15" i="10"/>
  <c r="CJ15" i="10"/>
  <c r="CK15" i="10"/>
  <c r="CL15" i="10"/>
  <c r="CM15" i="10"/>
  <c r="CN15" i="10"/>
  <c r="CO15" i="10"/>
  <c r="CP15" i="10"/>
  <c r="CQ15" i="10"/>
  <c r="CR15" i="10"/>
  <c r="CS15" i="10"/>
  <c r="CT15" i="10"/>
  <c r="CU15" i="10"/>
  <c r="CV15" i="10"/>
  <c r="CW15" i="10"/>
  <c r="CX15" i="10"/>
  <c r="CY15" i="10"/>
  <c r="CZ15" i="10"/>
  <c r="DA15" i="10"/>
  <c r="DB15" i="10"/>
  <c r="DC15" i="10"/>
  <c r="DD15" i="10"/>
  <c r="DE15" i="10"/>
  <c r="DF15" i="10"/>
  <c r="DG15" i="10"/>
  <c r="DH15" i="10"/>
  <c r="DI15" i="10"/>
  <c r="DJ15" i="10"/>
  <c r="DK15" i="10"/>
  <c r="DL15" i="10"/>
  <c r="DM15" i="10"/>
  <c r="DN15" i="10"/>
  <c r="DO15" i="10"/>
  <c r="DP15" i="10"/>
  <c r="DQ15" i="10"/>
  <c r="DR15" i="10"/>
  <c r="DS15" i="10"/>
  <c r="C15" i="10"/>
  <c r="D12" i="10"/>
  <c r="E12" i="10" s="1"/>
  <c r="F12" i="10" s="1"/>
  <c r="G12" i="10" s="1"/>
  <c r="H12" i="10" s="1"/>
  <c r="I12" i="10" s="1"/>
  <c r="J12" i="10" s="1"/>
  <c r="K12" i="10" s="1"/>
  <c r="L12" i="10" s="1"/>
  <c r="M12" i="10" s="1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AD12" i="10" s="1"/>
  <c r="AE12" i="10" s="1"/>
  <c r="AF12" i="10" s="1"/>
  <c r="AG12" i="10" s="1"/>
  <c r="AH12" i="10" s="1"/>
  <c r="AI12" i="10" s="1"/>
  <c r="AJ12" i="10" s="1"/>
  <c r="AK12" i="10" s="1"/>
  <c r="AL12" i="10" s="1"/>
  <c r="AM12" i="10" s="1"/>
  <c r="AN12" i="10" s="1"/>
  <c r="AO12" i="10" s="1"/>
  <c r="AP12" i="10" s="1"/>
  <c r="AQ12" i="10" s="1"/>
  <c r="AR12" i="10" s="1"/>
  <c r="AS12" i="10" s="1"/>
  <c r="AT12" i="10" s="1"/>
  <c r="AU12" i="10" s="1"/>
  <c r="AV12" i="10" s="1"/>
  <c r="AW12" i="10" s="1"/>
  <c r="AX12" i="10" s="1"/>
  <c r="AY12" i="10" s="1"/>
  <c r="AZ12" i="10" s="1"/>
  <c r="BA12" i="10" s="1"/>
  <c r="BB12" i="10" s="1"/>
  <c r="BC12" i="10" s="1"/>
  <c r="BD12" i="10" s="1"/>
  <c r="BE12" i="10" s="1"/>
  <c r="BF12" i="10" s="1"/>
  <c r="BG12" i="10" s="1"/>
  <c r="BH12" i="10" s="1"/>
  <c r="BI12" i="10" s="1"/>
  <c r="BJ12" i="10" s="1"/>
  <c r="BK12" i="10" s="1"/>
  <c r="BL12" i="10" s="1"/>
  <c r="BM12" i="10" s="1"/>
  <c r="BN12" i="10" s="1"/>
  <c r="BO12" i="10" s="1"/>
  <c r="BP12" i="10" s="1"/>
  <c r="BQ12" i="10" s="1"/>
  <c r="BR12" i="10" s="1"/>
  <c r="BS12" i="10" s="1"/>
  <c r="BT12" i="10" s="1"/>
  <c r="BU12" i="10" s="1"/>
  <c r="BV12" i="10" s="1"/>
  <c r="BW12" i="10" s="1"/>
  <c r="BX12" i="10" s="1"/>
  <c r="BY12" i="10" s="1"/>
  <c r="BZ12" i="10" s="1"/>
  <c r="CA12" i="10" s="1"/>
  <c r="CB12" i="10" s="1"/>
  <c r="CC12" i="10" s="1"/>
  <c r="CD12" i="10" s="1"/>
  <c r="CE12" i="10" s="1"/>
  <c r="CF12" i="10" s="1"/>
  <c r="CG12" i="10" s="1"/>
  <c r="CH12" i="10" s="1"/>
  <c r="CI12" i="10" s="1"/>
  <c r="CJ12" i="10" s="1"/>
  <c r="CK12" i="10" s="1"/>
  <c r="CL12" i="10" s="1"/>
  <c r="CM12" i="10" s="1"/>
  <c r="CN12" i="10" s="1"/>
  <c r="CO12" i="10" s="1"/>
  <c r="CP12" i="10" s="1"/>
  <c r="CQ12" i="10" s="1"/>
  <c r="CR12" i="10" s="1"/>
  <c r="CS12" i="10" s="1"/>
  <c r="CT12" i="10" s="1"/>
  <c r="CU12" i="10" s="1"/>
  <c r="CV12" i="10" s="1"/>
  <c r="CW12" i="10" s="1"/>
  <c r="CX12" i="10" s="1"/>
  <c r="CY12" i="10" s="1"/>
  <c r="CZ12" i="10" s="1"/>
  <c r="DA12" i="10" s="1"/>
  <c r="DB12" i="10" s="1"/>
  <c r="DC12" i="10" s="1"/>
  <c r="DD12" i="10" s="1"/>
  <c r="DE12" i="10" s="1"/>
  <c r="DF12" i="10" s="1"/>
  <c r="DG12" i="10" s="1"/>
  <c r="DH12" i="10" s="1"/>
  <c r="DI12" i="10" s="1"/>
  <c r="DJ12" i="10" s="1"/>
  <c r="DK12" i="10" s="1"/>
  <c r="DL12" i="10" s="1"/>
  <c r="DM12" i="10" s="1"/>
  <c r="DN12" i="10" s="1"/>
  <c r="DO12" i="10" s="1"/>
  <c r="DP12" i="10" s="1"/>
  <c r="DQ12" i="10" s="1"/>
  <c r="DR12" i="10" s="1"/>
  <c r="DS12" i="10" s="1"/>
  <c r="DS11" i="10"/>
  <c r="DR11" i="10"/>
  <c r="DQ11" i="10"/>
  <c r="DP11" i="10"/>
  <c r="DO11" i="10"/>
  <c r="DN11" i="10"/>
  <c r="DM11" i="10"/>
  <c r="DL11" i="10"/>
  <c r="DK11" i="10"/>
  <c r="DJ11" i="10"/>
  <c r="DI11" i="10"/>
  <c r="DH11" i="10"/>
  <c r="DG11" i="10"/>
  <c r="DF11" i="10"/>
  <c r="DE11" i="10"/>
  <c r="DD11" i="10"/>
  <c r="DC11" i="10"/>
  <c r="DB11" i="10"/>
  <c r="DA11" i="10"/>
  <c r="CZ11" i="10"/>
  <c r="CY11" i="10"/>
  <c r="CX11" i="10"/>
  <c r="CW11" i="10"/>
  <c r="CV11" i="10"/>
  <c r="CU11" i="10"/>
  <c r="CT11" i="10"/>
  <c r="CS11" i="10"/>
  <c r="CR11" i="10"/>
  <c r="CQ11" i="10"/>
  <c r="CP11" i="10"/>
  <c r="CO11" i="10"/>
  <c r="CN11" i="10"/>
  <c r="CM11" i="10"/>
  <c r="CL11" i="10"/>
  <c r="CK11" i="10"/>
  <c r="CJ11" i="10"/>
  <c r="CI11" i="10"/>
  <c r="CH11" i="10"/>
  <c r="CG11" i="10"/>
  <c r="CF11" i="10"/>
  <c r="CE11" i="10"/>
  <c r="CD11" i="10"/>
  <c r="CC11" i="10"/>
  <c r="CB11" i="10"/>
  <c r="CA11" i="10"/>
  <c r="BZ11" i="10"/>
  <c r="BY11" i="10"/>
  <c r="BX11" i="10"/>
  <c r="BW11" i="10"/>
  <c r="BV11" i="10"/>
  <c r="BU11" i="10"/>
  <c r="BT11" i="10"/>
  <c r="BS11" i="10"/>
  <c r="BR11" i="10"/>
  <c r="BQ11" i="10"/>
  <c r="BP11" i="10"/>
  <c r="BO11" i="10"/>
  <c r="BN11" i="10"/>
  <c r="BM11" i="10"/>
  <c r="BL11" i="10"/>
  <c r="BK11" i="10"/>
  <c r="BJ11" i="10"/>
  <c r="BI11" i="10"/>
  <c r="BH11" i="10"/>
  <c r="BG11" i="10"/>
  <c r="BF11" i="10"/>
  <c r="BE11" i="10"/>
  <c r="BD11" i="10"/>
  <c r="BC11" i="10"/>
  <c r="BB11" i="10"/>
  <c r="BA11" i="10"/>
  <c r="AZ11" i="10"/>
  <c r="AY11" i="10"/>
  <c r="AX11" i="10"/>
  <c r="AW11" i="10"/>
  <c r="AV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DT10" i="10"/>
  <c r="DT9" i="10"/>
  <c r="DT8" i="10"/>
  <c r="DT7" i="10"/>
  <c r="DT6" i="10"/>
  <c r="DU5" i="10"/>
  <c r="DU6" i="10" s="1"/>
  <c r="DU7" i="10" s="1"/>
  <c r="DU8" i="10" s="1"/>
  <c r="DU9" i="10" s="1"/>
  <c r="DU10" i="10" s="1"/>
  <c r="DT5" i="10"/>
  <c r="DU4" i="10"/>
  <c r="DT4" i="10"/>
  <c r="DT3" i="10"/>
  <c r="DU5" i="9"/>
  <c r="DU6" i="9" s="1"/>
  <c r="DU7" i="9" s="1"/>
  <c r="DU8" i="9" s="1"/>
  <c r="DU9" i="9" s="1"/>
  <c r="DU10" i="9" s="1"/>
  <c r="DU4" i="9"/>
  <c r="DT4" i="9"/>
  <c r="DT5" i="9"/>
  <c r="DT6" i="9"/>
  <c r="DT7" i="9"/>
  <c r="DT8" i="9"/>
  <c r="DT9" i="9"/>
  <c r="DT10" i="9"/>
  <c r="DT3" i="9"/>
  <c r="S3" i="7"/>
  <c r="D12" i="9"/>
  <c r="E12" i="9" s="1"/>
  <c r="F12" i="9" s="1"/>
  <c r="G12" i="9" s="1"/>
  <c r="H12" i="9" s="1"/>
  <c r="I12" i="9" s="1"/>
  <c r="J12" i="9" s="1"/>
  <c r="K12" i="9" s="1"/>
  <c r="L12" i="9" s="1"/>
  <c r="M12" i="9" s="1"/>
  <c r="N12" i="9" s="1"/>
  <c r="O12" i="9" s="1"/>
  <c r="P12" i="9" s="1"/>
  <c r="Q12" i="9" s="1"/>
  <c r="R12" i="9" s="1"/>
  <c r="S12" i="9" s="1"/>
  <c r="T12" i="9" s="1"/>
  <c r="U12" i="9" s="1"/>
  <c r="V12" i="9" s="1"/>
  <c r="W12" i="9" s="1"/>
  <c r="X12" i="9" s="1"/>
  <c r="Y12" i="9" s="1"/>
  <c r="Z12" i="9" s="1"/>
  <c r="AA12" i="9" s="1"/>
  <c r="AB12" i="9" s="1"/>
  <c r="AC12" i="9" s="1"/>
  <c r="AD12" i="9" s="1"/>
  <c r="AE12" i="9" s="1"/>
  <c r="AF12" i="9" s="1"/>
  <c r="AG12" i="9" s="1"/>
  <c r="AH12" i="9" s="1"/>
  <c r="AI12" i="9" s="1"/>
  <c r="AJ12" i="9" s="1"/>
  <c r="AK12" i="9" s="1"/>
  <c r="AL12" i="9" s="1"/>
  <c r="AM12" i="9" s="1"/>
  <c r="AN12" i="9" s="1"/>
  <c r="AO12" i="9" s="1"/>
  <c r="AP12" i="9" s="1"/>
  <c r="AQ12" i="9" s="1"/>
  <c r="AR12" i="9" s="1"/>
  <c r="AS12" i="9" s="1"/>
  <c r="AT12" i="9" s="1"/>
  <c r="AU12" i="9" s="1"/>
  <c r="AV12" i="9" s="1"/>
  <c r="AW12" i="9" s="1"/>
  <c r="AX12" i="9" s="1"/>
  <c r="AY12" i="9" s="1"/>
  <c r="AZ12" i="9" s="1"/>
  <c r="BA12" i="9" s="1"/>
  <c r="BB12" i="9" s="1"/>
  <c r="BC12" i="9" s="1"/>
  <c r="BD12" i="9" s="1"/>
  <c r="BE12" i="9" s="1"/>
  <c r="BF12" i="9" s="1"/>
  <c r="BG12" i="9" s="1"/>
  <c r="BH12" i="9" s="1"/>
  <c r="BI12" i="9" s="1"/>
  <c r="BJ12" i="9" s="1"/>
  <c r="BK12" i="9" s="1"/>
  <c r="BL12" i="9" s="1"/>
  <c r="BM12" i="9" s="1"/>
  <c r="BN12" i="9" s="1"/>
  <c r="BO12" i="9" s="1"/>
  <c r="BP12" i="9" s="1"/>
  <c r="BQ12" i="9" s="1"/>
  <c r="BR12" i="9" s="1"/>
  <c r="BS12" i="9" s="1"/>
  <c r="BT12" i="9" s="1"/>
  <c r="BU12" i="9" s="1"/>
  <c r="BV12" i="9" s="1"/>
  <c r="BW12" i="9" s="1"/>
  <c r="BX12" i="9" s="1"/>
  <c r="BY12" i="9" s="1"/>
  <c r="BZ12" i="9" s="1"/>
  <c r="CA12" i="9" s="1"/>
  <c r="CB12" i="9" s="1"/>
  <c r="CC12" i="9" s="1"/>
  <c r="CD12" i="9" s="1"/>
  <c r="CE12" i="9" s="1"/>
  <c r="CF12" i="9" s="1"/>
  <c r="CG12" i="9" s="1"/>
  <c r="CH12" i="9" s="1"/>
  <c r="CI12" i="9" s="1"/>
  <c r="CJ12" i="9" s="1"/>
  <c r="CK12" i="9" s="1"/>
  <c r="CL12" i="9" s="1"/>
  <c r="CM12" i="9" s="1"/>
  <c r="CN12" i="9" s="1"/>
  <c r="CO12" i="9" s="1"/>
  <c r="CP12" i="9" s="1"/>
  <c r="CQ12" i="9" s="1"/>
  <c r="CR12" i="9" s="1"/>
  <c r="CS12" i="9" s="1"/>
  <c r="CT12" i="9" s="1"/>
  <c r="CU12" i="9" s="1"/>
  <c r="CV12" i="9" s="1"/>
  <c r="CW12" i="9" s="1"/>
  <c r="CX12" i="9" s="1"/>
  <c r="CY12" i="9" s="1"/>
  <c r="CZ12" i="9" s="1"/>
  <c r="DA12" i="9" s="1"/>
  <c r="DB12" i="9" s="1"/>
  <c r="DC12" i="9" s="1"/>
  <c r="DD12" i="9" s="1"/>
  <c r="DE12" i="9" s="1"/>
  <c r="DF12" i="9" s="1"/>
  <c r="DG12" i="9" s="1"/>
  <c r="DH12" i="9" s="1"/>
  <c r="DI12" i="9" s="1"/>
  <c r="DJ12" i="9" s="1"/>
  <c r="DK12" i="9" s="1"/>
  <c r="DL12" i="9" s="1"/>
  <c r="DM12" i="9" s="1"/>
  <c r="DN12" i="9" s="1"/>
  <c r="DO12" i="9" s="1"/>
  <c r="DP12" i="9" s="1"/>
  <c r="DQ12" i="9" s="1"/>
  <c r="DR12" i="9" s="1"/>
  <c r="DS12" i="9" s="1"/>
  <c r="DS11" i="9"/>
  <c r="DR11" i="9"/>
  <c r="DQ11" i="9"/>
  <c r="DP11" i="9"/>
  <c r="DO11" i="9"/>
  <c r="DN11" i="9"/>
  <c r="DM11" i="9"/>
  <c r="DL11" i="9"/>
  <c r="DK11" i="9"/>
  <c r="DJ11" i="9"/>
  <c r="DI11" i="9"/>
  <c r="DH11" i="9"/>
  <c r="DG11" i="9"/>
  <c r="DF11" i="9"/>
  <c r="DE11" i="9"/>
  <c r="DD11" i="9"/>
  <c r="DC11" i="9"/>
  <c r="DB11" i="9"/>
  <c r="DA11" i="9"/>
  <c r="CZ11" i="9"/>
  <c r="CY11" i="9"/>
  <c r="CX11" i="9"/>
  <c r="CW11" i="9"/>
  <c r="CV11" i="9"/>
  <c r="CU11" i="9"/>
  <c r="CT11" i="9"/>
  <c r="CS11" i="9"/>
  <c r="CR11" i="9"/>
  <c r="CQ11" i="9"/>
  <c r="CP11" i="9"/>
  <c r="CO11" i="9"/>
  <c r="CN11" i="9"/>
  <c r="CM11" i="9"/>
  <c r="CL11" i="9"/>
  <c r="CK11" i="9"/>
  <c r="CJ11" i="9"/>
  <c r="CI11" i="9"/>
  <c r="CH11" i="9"/>
  <c r="CG11" i="9"/>
  <c r="CF11" i="9"/>
  <c r="CE11" i="9"/>
  <c r="CD11" i="9"/>
  <c r="CC11" i="9"/>
  <c r="CB11" i="9"/>
  <c r="CA11" i="9"/>
  <c r="BZ11" i="9"/>
  <c r="BY11" i="9"/>
  <c r="BX11" i="9"/>
  <c r="BW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C17" i="10" l="1"/>
  <c r="B3" i="5"/>
  <c r="B4" i="5"/>
  <c r="R4" i="5"/>
  <c r="B5" i="5"/>
  <c r="R5" i="5"/>
  <c r="R6" i="5" s="1"/>
  <c r="R7" i="5" s="1"/>
  <c r="R8" i="5" s="1"/>
  <c r="R9" i="5" s="1"/>
  <c r="R10" i="5" s="1"/>
  <c r="B6" i="5"/>
  <c r="B7" i="5"/>
  <c r="B8" i="5"/>
  <c r="B9" i="5"/>
  <c r="B10" i="5"/>
  <c r="D12" i="5"/>
  <c r="E12" i="5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Q12" i="5" s="1"/>
  <c r="C16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S3" i="5"/>
  <c r="S4" i="5"/>
  <c r="S5" i="5"/>
  <c r="S6" i="5"/>
  <c r="S7" i="5"/>
  <c r="S8" i="5"/>
  <c r="S9" i="5"/>
  <c r="S10" i="5"/>
  <c r="R5" i="2" l="1"/>
  <c r="R6" i="2" s="1"/>
  <c r="R7" i="2" s="1"/>
  <c r="R8" i="2" s="1"/>
  <c r="R9" i="2" s="1"/>
  <c r="R10" i="2" s="1"/>
  <c r="R4" i="2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Q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C19" i="6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F12" i="8"/>
  <c r="G12" i="8" s="1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E12" i="8"/>
  <c r="D12" i="8"/>
  <c r="S10" i="8"/>
  <c r="B10" i="8"/>
  <c r="S9" i="8"/>
  <c r="B9" i="8"/>
  <c r="S8" i="8"/>
  <c r="B8" i="8"/>
  <c r="S7" i="8"/>
  <c r="B7" i="8"/>
  <c r="S6" i="8"/>
  <c r="B6" i="8"/>
  <c r="S5" i="8"/>
  <c r="B5" i="8"/>
  <c r="S4" i="8"/>
  <c r="R4" i="8"/>
  <c r="R5" i="8" s="1"/>
  <c r="R6" i="8" s="1"/>
  <c r="R7" i="8" s="1"/>
  <c r="R8" i="8" s="1"/>
  <c r="R9" i="8" s="1"/>
  <c r="R10" i="8" s="1"/>
  <c r="B4" i="8"/>
  <c r="S3" i="8"/>
  <c r="B3" i="8"/>
  <c r="C16" i="7"/>
  <c r="D12" i="7"/>
  <c r="E12" i="7" s="1"/>
  <c r="F12" i="7" s="1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S10" i="7"/>
  <c r="B10" i="7"/>
  <c r="S9" i="7"/>
  <c r="B9" i="7"/>
  <c r="S8" i="7"/>
  <c r="B8" i="7"/>
  <c r="S7" i="7"/>
  <c r="B7" i="7"/>
  <c r="S6" i="7"/>
  <c r="B6" i="7"/>
  <c r="S5" i="7"/>
  <c r="R5" i="7"/>
  <c r="R6" i="7" s="1"/>
  <c r="R7" i="7" s="1"/>
  <c r="R8" i="7" s="1"/>
  <c r="R9" i="7" s="1"/>
  <c r="R10" i="7" s="1"/>
  <c r="B5" i="7"/>
  <c r="S4" i="7"/>
  <c r="R4" i="7"/>
  <c r="B4" i="7"/>
  <c r="B3" i="7"/>
  <c r="D12" i="6"/>
  <c r="E12" i="6" s="1"/>
  <c r="F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S10" i="6"/>
  <c r="B10" i="6"/>
  <c r="S9" i="6"/>
  <c r="B9" i="6"/>
  <c r="S8" i="6"/>
  <c r="B8" i="6"/>
  <c r="S7" i="6"/>
  <c r="B7" i="6"/>
  <c r="S6" i="6"/>
  <c r="B6" i="6"/>
  <c r="S5" i="6"/>
  <c r="R5" i="6"/>
  <c r="R6" i="6" s="1"/>
  <c r="R7" i="6" s="1"/>
  <c r="R8" i="6" s="1"/>
  <c r="R9" i="6" s="1"/>
  <c r="R10" i="6" s="1"/>
  <c r="B5" i="6"/>
  <c r="S4" i="6"/>
  <c r="R4" i="6"/>
  <c r="B4" i="6"/>
  <c r="S3" i="6"/>
  <c r="B3" i="6"/>
  <c r="S5" i="2"/>
  <c r="T41" i="3"/>
  <c r="T40" i="3"/>
  <c r="T39" i="3"/>
  <c r="T38" i="3"/>
  <c r="T37" i="3"/>
  <c r="T36" i="3"/>
  <c r="T35" i="3"/>
  <c r="T34" i="3"/>
  <c r="E12" i="2"/>
  <c r="F12" i="2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D12" i="2"/>
  <c r="S4" i="2"/>
  <c r="S6" i="2"/>
  <c r="S7" i="2"/>
  <c r="S8" i="2"/>
  <c r="S9" i="2"/>
  <c r="S10" i="2"/>
  <c r="S3" i="2"/>
  <c r="B4" i="2"/>
  <c r="B5" i="2"/>
  <c r="B6" i="2"/>
  <c r="B7" i="2"/>
  <c r="B8" i="2"/>
  <c r="B9" i="2"/>
  <c r="B10" i="2"/>
  <c r="B3" i="2"/>
  <c r="S41" i="3"/>
  <c r="S35" i="3"/>
  <c r="S36" i="3"/>
  <c r="S37" i="3"/>
  <c r="S38" i="3"/>
  <c r="S39" i="3"/>
  <c r="S40" i="3"/>
  <c r="S34" i="3"/>
  <c r="N11" i="8" l="1"/>
  <c r="N14" i="8" s="1"/>
  <c r="F11" i="7"/>
  <c r="F18" i="7" s="1"/>
  <c r="O11" i="7"/>
  <c r="O18" i="7" s="1"/>
  <c r="L11" i="7"/>
  <c r="L18" i="7" s="1"/>
  <c r="M11" i="7"/>
  <c r="M18" i="7" s="1"/>
  <c r="K11" i="6"/>
  <c r="K14" i="6" s="1"/>
  <c r="H11" i="6"/>
  <c r="H14" i="6" s="1"/>
  <c r="I11" i="6"/>
  <c r="I14" i="6" s="1"/>
  <c r="C16" i="2"/>
  <c r="I43" i="3"/>
  <c r="I44" i="3" s="1"/>
  <c r="I45" i="3" s="1"/>
  <c r="K41" i="3"/>
  <c r="K42" i="3" s="1"/>
  <c r="K43" i="3" s="1"/>
  <c r="K44" i="3" s="1"/>
  <c r="G41" i="3"/>
  <c r="G42" i="3" s="1"/>
  <c r="G43" i="3" s="1"/>
  <c r="G44" i="3" s="1"/>
  <c r="G45" i="3" s="1"/>
  <c r="J38" i="3"/>
  <c r="J39" i="3" s="1"/>
  <c r="J40" i="3" s="1"/>
  <c r="J41" i="3" s="1"/>
  <c r="J42" i="3" s="1"/>
  <c r="F38" i="3"/>
  <c r="F39" i="3" s="1"/>
  <c r="F40" i="3" s="1"/>
  <c r="F41" i="3" s="1"/>
  <c r="F42" i="3" s="1"/>
  <c r="F43" i="3" s="1"/>
  <c r="F44" i="3" s="1"/>
  <c r="F45" i="3" s="1"/>
  <c r="K36" i="3"/>
  <c r="K37" i="3" s="1"/>
  <c r="K38" i="3" s="1"/>
  <c r="E36" i="3"/>
  <c r="E37" i="3" s="1"/>
  <c r="E38" i="3" s="1"/>
  <c r="N35" i="3"/>
  <c r="L35" i="3"/>
  <c r="L36" i="3" s="1"/>
  <c r="L37" i="3" s="1"/>
  <c r="L38" i="3" s="1"/>
  <c r="J35" i="3"/>
  <c r="H35" i="3"/>
  <c r="H36" i="3" s="1"/>
  <c r="H37" i="3" s="1"/>
  <c r="H38" i="3" s="1"/>
  <c r="G35" i="3"/>
  <c r="G36" i="3" s="1"/>
  <c r="G37" i="3" s="1"/>
  <c r="I34" i="3"/>
  <c r="I35" i="3" s="1"/>
  <c r="I36" i="3" s="1"/>
  <c r="I37" i="3" s="1"/>
  <c r="I38" i="3" s="1"/>
  <c r="F34" i="3"/>
  <c r="F35" i="3" s="1"/>
  <c r="E34" i="3"/>
  <c r="L33" i="3"/>
  <c r="K33" i="3"/>
  <c r="N45" i="3" s="1"/>
  <c r="J33" i="3"/>
  <c r="I33" i="3"/>
  <c r="H33" i="3"/>
  <c r="G33" i="3"/>
  <c r="N39" i="3" s="1"/>
  <c r="F33" i="3"/>
  <c r="N36" i="3" s="1"/>
  <c r="E33" i="3"/>
  <c r="N34" i="3" s="1"/>
  <c r="L32" i="3"/>
  <c r="K32" i="3"/>
  <c r="J32" i="3"/>
  <c r="I32" i="3"/>
  <c r="H32" i="3"/>
  <c r="G32" i="3"/>
  <c r="F32" i="3"/>
  <c r="Y18" i="3"/>
  <c r="X17" i="3"/>
  <c r="X16" i="3"/>
  <c r="X15" i="3"/>
  <c r="X14" i="3"/>
  <c r="X13" i="3"/>
  <c r="X12" i="3"/>
  <c r="X11" i="3"/>
  <c r="X10" i="3"/>
  <c r="X9" i="3"/>
  <c r="AH8" i="3"/>
  <c r="X8" i="3"/>
  <c r="X7" i="3"/>
  <c r="X6" i="3"/>
  <c r="AH5" i="3"/>
  <c r="AH12" i="3" s="1"/>
  <c r="Q11" i="7" s="1"/>
  <c r="Q18" i="7" s="1"/>
  <c r="X5" i="3"/>
  <c r="E11" i="8" l="1"/>
  <c r="E14" i="8" s="1"/>
  <c r="E11" i="6"/>
  <c r="E14" i="6" s="1"/>
  <c r="D11" i="6"/>
  <c r="D14" i="6" s="1"/>
  <c r="G11" i="6"/>
  <c r="G14" i="6" s="1"/>
  <c r="I11" i="7"/>
  <c r="I18" i="7" s="1"/>
  <c r="H11" i="7"/>
  <c r="H18" i="7" s="1"/>
  <c r="K11" i="7"/>
  <c r="K18" i="7" s="1"/>
  <c r="K11" i="8"/>
  <c r="K14" i="8" s="1"/>
  <c r="J11" i="8"/>
  <c r="J14" i="8" s="1"/>
  <c r="Q11" i="8"/>
  <c r="Q14" i="8" s="1"/>
  <c r="P11" i="8"/>
  <c r="P14" i="8" s="1"/>
  <c r="K11" i="5"/>
  <c r="K18" i="5" s="1"/>
  <c r="O11" i="5"/>
  <c r="O18" i="5" s="1"/>
  <c r="G11" i="5"/>
  <c r="G18" i="5" s="1"/>
  <c r="C11" i="5"/>
  <c r="C18" i="5" s="1"/>
  <c r="D11" i="5"/>
  <c r="D18" i="5" s="1"/>
  <c r="Q11" i="5"/>
  <c r="Q18" i="5" s="1"/>
  <c r="P11" i="5"/>
  <c r="P18" i="5" s="1"/>
  <c r="F11" i="2"/>
  <c r="F18" i="2" s="1"/>
  <c r="J11" i="2"/>
  <c r="J18" i="2" s="1"/>
  <c r="N11" i="2"/>
  <c r="N18" i="2" s="1"/>
  <c r="C11" i="2"/>
  <c r="C18" i="2" s="1"/>
  <c r="F11" i="5"/>
  <c r="F18" i="5" s="1"/>
  <c r="I11" i="2"/>
  <c r="I18" i="2" s="1"/>
  <c r="N11" i="5"/>
  <c r="N18" i="5" s="1"/>
  <c r="M11" i="5"/>
  <c r="M18" i="5" s="1"/>
  <c r="L11" i="5"/>
  <c r="L18" i="5" s="1"/>
  <c r="G11" i="2"/>
  <c r="G18" i="2" s="1"/>
  <c r="K11" i="2"/>
  <c r="K18" i="2" s="1"/>
  <c r="O11" i="2"/>
  <c r="O18" i="2" s="1"/>
  <c r="H11" i="2"/>
  <c r="H18" i="2" s="1"/>
  <c r="L11" i="2"/>
  <c r="L18" i="2" s="1"/>
  <c r="P11" i="2"/>
  <c r="P18" i="2" s="1"/>
  <c r="E11" i="5"/>
  <c r="E18" i="5" s="1"/>
  <c r="M11" i="2"/>
  <c r="M18" i="2" s="1"/>
  <c r="J11" i="5"/>
  <c r="J18" i="5" s="1"/>
  <c r="I11" i="5"/>
  <c r="I18" i="5" s="1"/>
  <c r="H11" i="5"/>
  <c r="H18" i="5" s="1"/>
  <c r="D11" i="2"/>
  <c r="D18" i="2" s="1"/>
  <c r="E11" i="2"/>
  <c r="E18" i="2" s="1"/>
  <c r="Q11" i="2"/>
  <c r="Q18" i="2" s="1"/>
  <c r="P11" i="6"/>
  <c r="P14" i="6" s="1"/>
  <c r="N11" i="6"/>
  <c r="N14" i="6" s="1"/>
  <c r="C11" i="6"/>
  <c r="C14" i="6" s="1"/>
  <c r="E11" i="7"/>
  <c r="E18" i="7" s="1"/>
  <c r="D11" i="7"/>
  <c r="D18" i="7" s="1"/>
  <c r="G11" i="7"/>
  <c r="G18" i="7" s="1"/>
  <c r="G11" i="8"/>
  <c r="G14" i="8" s="1"/>
  <c r="F11" i="8"/>
  <c r="F14" i="8" s="1"/>
  <c r="M11" i="8"/>
  <c r="M14" i="8" s="1"/>
  <c r="D11" i="8"/>
  <c r="D14" i="8" s="1"/>
  <c r="J11" i="7"/>
  <c r="J18" i="7" s="1"/>
  <c r="C20" i="7" s="1"/>
  <c r="H11" i="8"/>
  <c r="H14" i="8" s="1"/>
  <c r="F11" i="6"/>
  <c r="F14" i="6" s="1"/>
  <c r="M11" i="6"/>
  <c r="M14" i="6" s="1"/>
  <c r="L11" i="6"/>
  <c r="L14" i="6" s="1"/>
  <c r="O11" i="6"/>
  <c r="O14" i="6" s="1"/>
  <c r="J11" i="6"/>
  <c r="J14" i="6" s="1"/>
  <c r="P11" i="7"/>
  <c r="P18" i="7" s="1"/>
  <c r="N11" i="7"/>
  <c r="N18" i="7" s="1"/>
  <c r="C11" i="7"/>
  <c r="C18" i="7" s="1"/>
  <c r="C11" i="8"/>
  <c r="C14" i="8" s="1"/>
  <c r="L11" i="8"/>
  <c r="L14" i="8" s="1"/>
  <c r="I11" i="8"/>
  <c r="I14" i="8" s="1"/>
  <c r="C16" i="8" s="1"/>
  <c r="O11" i="8"/>
  <c r="O14" i="8" s="1"/>
  <c r="Q11" i="6"/>
  <c r="Q14" i="6" s="1"/>
  <c r="C20" i="8"/>
  <c r="C20" i="6"/>
  <c r="N38" i="3"/>
  <c r="X18" i="3"/>
  <c r="AH13" i="3"/>
  <c r="E39" i="3"/>
  <c r="E40" i="3" s="1"/>
  <c r="E41" i="3" s="1"/>
  <c r="E42" i="3" s="1"/>
  <c r="E43" i="3" s="1"/>
  <c r="E44" i="3" s="1"/>
  <c r="E45" i="3" s="1"/>
  <c r="I39" i="3"/>
  <c r="I40" i="3" s="1"/>
  <c r="K39" i="3"/>
  <c r="L39" i="3"/>
  <c r="H39" i="3"/>
  <c r="O34" i="3"/>
  <c r="C35" i="3" s="1"/>
  <c r="O35" i="3"/>
  <c r="O38" i="3"/>
  <c r="N40" i="3"/>
  <c r="O40" i="3" s="1"/>
  <c r="N41" i="3"/>
  <c r="N42" i="3"/>
  <c r="N43" i="3"/>
  <c r="N44" i="3"/>
  <c r="O44" i="3" s="1"/>
  <c r="O45" i="3"/>
  <c r="O39" i="3"/>
  <c r="AH15" i="3"/>
  <c r="O36" i="3"/>
  <c r="N37" i="3"/>
  <c r="O37" i="3" s="1"/>
  <c r="O41" i="3"/>
  <c r="O42" i="3"/>
  <c r="O43" i="3"/>
  <c r="C16" i="6" l="1"/>
  <c r="C20" i="5"/>
  <c r="C20" i="2"/>
  <c r="C36" i="3"/>
  <c r="C37" i="3" s="1"/>
  <c r="C38" i="3" s="1"/>
  <c r="C39" i="3" l="1"/>
  <c r="C40" i="3" s="1"/>
  <c r="C41" i="3" s="1"/>
  <c r="C42" i="3" s="1"/>
  <c r="C43" i="3" s="1"/>
  <c r="C44" i="3" s="1"/>
  <c r="C45" i="3" s="1"/>
  <c r="C46" i="3" s="1"/>
</calcChain>
</file>

<file path=xl/sharedStrings.xml><?xml version="1.0" encoding="utf-8"?>
<sst xmlns="http://schemas.openxmlformats.org/spreadsheetml/2006/main" count="471" uniqueCount="172">
  <si>
    <t>Таблица 1.1.</t>
  </si>
  <si>
    <t>Распределение грузов по автомобилям</t>
  </si>
  <si>
    <t>За-пас, ед.</t>
  </si>
  <si>
    <t>№  а/м</t>
  </si>
  <si>
    <t>Свободные грузы, ед.</t>
  </si>
  <si>
    <t>Загруз-ка</t>
  </si>
  <si>
    <t>Объем загруз-ки, ед.</t>
  </si>
  <si>
    <t>Недо-груз</t>
  </si>
  <si>
    <t>Приме-чания</t>
  </si>
  <si>
    <t>1,1,7</t>
  </si>
  <si>
    <t>Прим.</t>
  </si>
  <si>
    <t>2,2,6</t>
  </si>
  <si>
    <t>3,3,3</t>
  </si>
  <si>
    <t>3,4,7,8</t>
  </si>
  <si>
    <t>4,5,5,8</t>
  </si>
  <si>
    <t>4,6,6,7</t>
  </si>
  <si>
    <t>4,6,6,8</t>
  </si>
  <si>
    <t>4,4,6,8</t>
  </si>
  <si>
    <t>ГПП</t>
  </si>
  <si>
    <r>
      <t>Время оборота, t</t>
    </r>
    <r>
      <rPr>
        <vertAlign val="subscript"/>
        <sz val="14"/>
        <color theme="1"/>
        <rFont val="Times New Roman"/>
        <family val="1"/>
        <charset val="204"/>
      </rPr>
      <t>об</t>
    </r>
    <r>
      <rPr>
        <sz val="14"/>
        <color theme="1"/>
        <rFont val="Times New Roman"/>
        <family val="1"/>
        <charset val="204"/>
      </rPr>
      <t>, мин</t>
    </r>
  </si>
  <si>
    <t>Варианты организации</t>
  </si>
  <si>
    <r>
      <t>Кол-во ездок, n</t>
    </r>
    <r>
      <rPr>
        <vertAlign val="subscript"/>
        <sz val="14"/>
        <color theme="1"/>
        <rFont val="Times New Roman"/>
        <family val="1"/>
        <charset val="204"/>
      </rPr>
      <t>e</t>
    </r>
  </si>
  <si>
    <t>Исходные данные</t>
  </si>
  <si>
    <t>Nезд</t>
  </si>
  <si>
    <t>tезд</t>
  </si>
  <si>
    <t>tкор</t>
  </si>
  <si>
    <t>АТП</t>
  </si>
  <si>
    <t>tнул</t>
  </si>
  <si>
    <t>мин</t>
  </si>
  <si>
    <t>ГОП</t>
  </si>
  <si>
    <t>Тн</t>
  </si>
  <si>
    <t>Vт</t>
  </si>
  <si>
    <t>км/ч</t>
  </si>
  <si>
    <t>tп-р</t>
  </si>
  <si>
    <t>tпз</t>
  </si>
  <si>
    <t>Тпл</t>
  </si>
  <si>
    <t>Амин</t>
  </si>
  <si>
    <t>ед</t>
  </si>
  <si>
    <t>Акор</t>
  </si>
  <si>
    <t>Зап</t>
  </si>
  <si>
    <t>∑</t>
  </si>
  <si>
    <t>Код</t>
  </si>
  <si>
    <t>Остаток (Tпл-Тф), мин</t>
  </si>
  <si>
    <t>коэфф</t>
  </si>
  <si>
    <t>кол-во по х</t>
  </si>
  <si>
    <t>общее кол-во</t>
  </si>
  <si>
    <t>макс недораб</t>
  </si>
  <si>
    <t>х1</t>
  </si>
  <si>
    <t>х2</t>
  </si>
  <si>
    <t>х3</t>
  </si>
  <si>
    <t>х4</t>
  </si>
  <si>
    <t>х5</t>
  </si>
  <si>
    <t>х6</t>
  </si>
  <si>
    <t>х7</t>
  </si>
  <si>
    <t>х8</t>
  </si>
  <si>
    <t>х9</t>
  </si>
  <si>
    <t>х10</t>
  </si>
  <si>
    <t>х11</t>
  </si>
  <si>
    <t>х12</t>
  </si>
  <si>
    <t>х13</t>
  </si>
  <si>
    <t>х14</t>
  </si>
  <si>
    <t>х15</t>
  </si>
  <si>
    <t>Остаток                            (Tпл-Тф), мин</t>
  </si>
  <si>
    <t>Остаток                                 (Tпл-Тф), мин</t>
  </si>
  <si>
    <t>Остаток                                  (Tпл-Тф), мин</t>
  </si>
  <si>
    <r>
      <t>Время оборота, t</t>
    </r>
    <r>
      <rPr>
        <vertAlign val="subscript"/>
        <sz val="11"/>
        <color theme="1"/>
        <rFont val="Calibri"/>
        <family val="2"/>
        <charset val="204"/>
      </rPr>
      <t>об</t>
    </r>
    <r>
      <rPr>
        <sz val="11"/>
        <color theme="1"/>
        <rFont val="Calibri"/>
        <family val="2"/>
        <charset val="204"/>
      </rPr>
      <t>, мин</t>
    </r>
  </si>
  <si>
    <t>х16</t>
  </si>
  <si>
    <t>х17</t>
  </si>
  <si>
    <t>х18</t>
  </si>
  <si>
    <t>х19</t>
  </si>
  <si>
    <t>х20</t>
  </si>
  <si>
    <t>х21</t>
  </si>
  <si>
    <t>х22</t>
  </si>
  <si>
    <t>х23</t>
  </si>
  <si>
    <t>х24</t>
  </si>
  <si>
    <t>х25</t>
  </si>
  <si>
    <t>х26</t>
  </si>
  <si>
    <t>х27</t>
  </si>
  <si>
    <t>х28</t>
  </si>
  <si>
    <t>х29</t>
  </si>
  <si>
    <t>х30</t>
  </si>
  <si>
    <t>х31</t>
  </si>
  <si>
    <t>х32</t>
  </si>
  <si>
    <t>х33</t>
  </si>
  <si>
    <t>х34</t>
  </si>
  <si>
    <t>х35</t>
  </si>
  <si>
    <t>х36</t>
  </si>
  <si>
    <t>х37</t>
  </si>
  <si>
    <t>х38</t>
  </si>
  <si>
    <t>х39</t>
  </si>
  <si>
    <t>х40</t>
  </si>
  <si>
    <t>х41</t>
  </si>
  <si>
    <t>х42</t>
  </si>
  <si>
    <t>х43</t>
  </si>
  <si>
    <t>х44</t>
  </si>
  <si>
    <t>х45</t>
  </si>
  <si>
    <t>х46</t>
  </si>
  <si>
    <t>х47</t>
  </si>
  <si>
    <t>х48</t>
  </si>
  <si>
    <t>х49</t>
  </si>
  <si>
    <t>х50</t>
  </si>
  <si>
    <t>х51</t>
  </si>
  <si>
    <t>х52</t>
  </si>
  <si>
    <t>х53</t>
  </si>
  <si>
    <t>х54</t>
  </si>
  <si>
    <t>х55</t>
  </si>
  <si>
    <t>х56</t>
  </si>
  <si>
    <t>х57</t>
  </si>
  <si>
    <t>х58</t>
  </si>
  <si>
    <t>х59</t>
  </si>
  <si>
    <t>х60</t>
  </si>
  <si>
    <t>х61</t>
  </si>
  <si>
    <t>х62</t>
  </si>
  <si>
    <t>х63</t>
  </si>
  <si>
    <t>х64</t>
  </si>
  <si>
    <t>х65</t>
  </si>
  <si>
    <t>х66</t>
  </si>
  <si>
    <t>х67</t>
  </si>
  <si>
    <t>х68</t>
  </si>
  <si>
    <t>х69</t>
  </si>
  <si>
    <t>х70</t>
  </si>
  <si>
    <t>х71</t>
  </si>
  <si>
    <t>х72</t>
  </si>
  <si>
    <t>х73</t>
  </si>
  <si>
    <t>х74</t>
  </si>
  <si>
    <t>х75</t>
  </si>
  <si>
    <t>х76</t>
  </si>
  <si>
    <t>х77</t>
  </si>
  <si>
    <t>х78</t>
  </si>
  <si>
    <t>х79</t>
  </si>
  <si>
    <t>х80</t>
  </si>
  <si>
    <t>х81</t>
  </si>
  <si>
    <t>х82</t>
  </si>
  <si>
    <t>х83</t>
  </si>
  <si>
    <t>х84</t>
  </si>
  <si>
    <t>х85</t>
  </si>
  <si>
    <t>х86</t>
  </si>
  <si>
    <t>х87</t>
  </si>
  <si>
    <t>х88</t>
  </si>
  <si>
    <t>х89</t>
  </si>
  <si>
    <t>х90</t>
  </si>
  <si>
    <t>х91</t>
  </si>
  <si>
    <t>х92</t>
  </si>
  <si>
    <t>х93</t>
  </si>
  <si>
    <t>х94</t>
  </si>
  <si>
    <t>х95</t>
  </si>
  <si>
    <t>х96</t>
  </si>
  <si>
    <t>х97</t>
  </si>
  <si>
    <t>х98</t>
  </si>
  <si>
    <t>х99</t>
  </si>
  <si>
    <t>х100</t>
  </si>
  <si>
    <t>х101</t>
  </si>
  <si>
    <t>х102</t>
  </si>
  <si>
    <t>х103</t>
  </si>
  <si>
    <t>х104</t>
  </si>
  <si>
    <t>х105</t>
  </si>
  <si>
    <t>х106</t>
  </si>
  <si>
    <t>х107</t>
  </si>
  <si>
    <t>х108</t>
  </si>
  <si>
    <t>х109</t>
  </si>
  <si>
    <t>х110</t>
  </si>
  <si>
    <t>х111</t>
  </si>
  <si>
    <t>х112</t>
  </si>
  <si>
    <t>х113</t>
  </si>
  <si>
    <t>х114</t>
  </si>
  <si>
    <t>х115</t>
  </si>
  <si>
    <t>х116</t>
  </si>
  <si>
    <t>х117</t>
  </si>
  <si>
    <t>х118</t>
  </si>
  <si>
    <t>х119</t>
  </si>
  <si>
    <t>х120</t>
  </si>
  <si>
    <t>х121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</si>
</sst>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" fontId="0" fillId="0" borderId="0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" fontId="4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1" fontId="5" fillId="0" borderId="2" xfId="1" applyNumberFormat="1" applyFont="1" applyBorder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%20&#1082;&#1091;&#1088;&#1089;\&#1087;&#1088;&#1086;&#1089;&#1086;&#1074;\&#1083;&#1072;&#1073;&#1072;%202\&#1083;&#1072;&#1073;&#1072;%20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оиск решения"/>
      <sheetName val="Лист2 (2)"/>
      <sheetName val="МКР"/>
    </sheetNames>
    <sheetDataSet>
      <sheetData sheetId="0"/>
      <sheetData sheetId="1"/>
      <sheetData sheetId="2"/>
      <sheetData sheetId="3">
        <row r="3">
          <cell r="B3">
            <v>5</v>
          </cell>
        </row>
        <row r="4">
          <cell r="C4">
            <v>5</v>
          </cell>
        </row>
        <row r="5">
          <cell r="C5">
            <v>9</v>
          </cell>
        </row>
        <row r="6">
          <cell r="C6">
            <v>12</v>
          </cell>
        </row>
        <row r="7">
          <cell r="C7">
            <v>12</v>
          </cell>
        </row>
        <row r="8">
          <cell r="C8">
            <v>17</v>
          </cell>
        </row>
        <row r="9">
          <cell r="C9">
            <v>16</v>
          </cell>
        </row>
        <row r="10">
          <cell r="C10">
            <v>12</v>
          </cell>
        </row>
        <row r="11">
          <cell r="C11">
            <v>13</v>
          </cell>
        </row>
        <row r="12">
          <cell r="C12">
            <v>10</v>
          </cell>
        </row>
        <row r="13">
          <cell r="C13">
            <v>7</v>
          </cell>
        </row>
        <row r="14">
          <cell r="C14">
            <v>5</v>
          </cell>
        </row>
        <row r="15">
          <cell r="C15">
            <v>9</v>
          </cell>
        </row>
        <row r="16">
          <cell r="C16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I54"/>
  <sheetViews>
    <sheetView topLeftCell="A22" zoomScale="70" zoomScaleNormal="70" workbookViewId="0">
      <selection activeCell="X34" sqref="X34"/>
    </sheetView>
  </sheetViews>
  <sheetFormatPr defaultColWidth="4.85546875" defaultRowHeight="18.75" customHeight="1" x14ac:dyDescent="0.25"/>
  <cols>
    <col min="1" max="2" width="4.85546875" style="7"/>
    <col min="3" max="3" width="7.5703125" style="7" customWidth="1"/>
    <col min="4" max="4" width="7" style="7" customWidth="1"/>
    <col min="5" max="12" width="6" style="7" customWidth="1"/>
    <col min="13" max="13" width="11.140625" style="7" customWidth="1"/>
    <col min="14" max="14" width="11.28515625" style="7" customWidth="1"/>
    <col min="15" max="15" width="8.42578125" style="7" customWidth="1"/>
    <col min="16" max="16" width="10.42578125" style="7" customWidth="1"/>
    <col min="17" max="17" width="4.85546875" style="7"/>
    <col min="18" max="39" width="6.42578125" style="7" customWidth="1"/>
    <col min="40" max="16384" width="4.85546875" style="7"/>
  </cols>
  <sheetData>
    <row r="2" spans="13:35" ht="18.75" customHeight="1" x14ac:dyDescent="0.25">
      <c r="V2" s="15" t="s">
        <v>22</v>
      </c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spans="13:35" ht="18.75" customHeight="1" x14ac:dyDescent="0.25">
      <c r="Y3" s="4"/>
      <c r="AE3" s="4"/>
      <c r="AF3" s="4"/>
      <c r="AG3" s="4"/>
      <c r="AH3" s="4"/>
    </row>
    <row r="4" spans="13:35" ht="18.75" customHeight="1" x14ac:dyDescent="0.25">
      <c r="M4" s="4">
        <v>3</v>
      </c>
      <c r="N4" s="4">
        <v>3</v>
      </c>
      <c r="O4" s="4">
        <v>70</v>
      </c>
      <c r="V4" s="2" t="s">
        <v>18</v>
      </c>
      <c r="W4" s="2" t="s">
        <v>23</v>
      </c>
      <c r="X4" s="3" t="s">
        <v>24</v>
      </c>
      <c r="Y4" s="16" t="s">
        <v>25</v>
      </c>
      <c r="Z4" s="17"/>
      <c r="AF4" s="2">
        <v>1</v>
      </c>
      <c r="AG4" s="2" t="s">
        <v>26</v>
      </c>
      <c r="AH4" s="16" t="s">
        <v>27</v>
      </c>
      <c r="AI4" s="17"/>
    </row>
    <row r="5" spans="13:35" ht="18.75" customHeight="1" x14ac:dyDescent="0.25">
      <c r="M5" s="4">
        <v>4</v>
      </c>
      <c r="N5" s="4">
        <v>4</v>
      </c>
      <c r="O5" s="4">
        <v>102</v>
      </c>
      <c r="U5" s="9"/>
      <c r="V5" s="2">
        <v>3</v>
      </c>
      <c r="W5" s="2">
        <v>3</v>
      </c>
      <c r="X5" s="3">
        <f>[1]МКР!C4*2/$AH$9*60+$AH$10</f>
        <v>70</v>
      </c>
      <c r="Y5" s="2">
        <v>70</v>
      </c>
      <c r="Z5" s="2" t="s">
        <v>28</v>
      </c>
      <c r="AF5" s="2">
        <v>2</v>
      </c>
      <c r="AG5" s="2" t="s">
        <v>29</v>
      </c>
      <c r="AH5" s="3">
        <f>[1]МКР!B3*2/AH9*60</f>
        <v>40</v>
      </c>
      <c r="AI5" s="2" t="s">
        <v>28</v>
      </c>
    </row>
    <row r="6" spans="13:35" ht="18.75" customHeight="1" x14ac:dyDescent="0.25">
      <c r="M6" s="4">
        <v>5</v>
      </c>
      <c r="N6" s="4">
        <v>2</v>
      </c>
      <c r="O6" s="4">
        <v>126</v>
      </c>
      <c r="V6" s="2">
        <v>4</v>
      </c>
      <c r="W6" s="2">
        <v>4</v>
      </c>
      <c r="X6" s="3">
        <f>[1]МКР!C5*2/$AH$9*60+$AH$10</f>
        <v>102</v>
      </c>
      <c r="Y6" s="2">
        <v>100</v>
      </c>
      <c r="Z6" s="2" t="s">
        <v>28</v>
      </c>
      <c r="AF6" s="4"/>
    </row>
    <row r="7" spans="13:35" ht="18.75" customHeight="1" x14ac:dyDescent="0.25">
      <c r="M7" s="4">
        <v>6</v>
      </c>
      <c r="N7" s="4">
        <v>3</v>
      </c>
      <c r="O7" s="4">
        <v>126</v>
      </c>
      <c r="V7" s="2">
        <v>5</v>
      </c>
      <c r="W7" s="2">
        <v>2</v>
      </c>
      <c r="X7" s="3">
        <f>[1]МКР!C6*2/$AH$9*60+$AH$10</f>
        <v>126</v>
      </c>
      <c r="Y7" s="2">
        <v>125</v>
      </c>
      <c r="Z7" s="2" t="s">
        <v>28</v>
      </c>
      <c r="AF7" s="4"/>
    </row>
    <row r="8" spans="13:35" ht="18.75" customHeight="1" x14ac:dyDescent="0.25">
      <c r="M8" s="4">
        <v>7</v>
      </c>
      <c r="N8" s="4">
        <v>2</v>
      </c>
      <c r="O8" s="4">
        <v>166</v>
      </c>
      <c r="Q8" s="10"/>
      <c r="R8" s="10"/>
      <c r="S8" s="10"/>
      <c r="T8" s="10"/>
      <c r="V8" s="2">
        <v>6</v>
      </c>
      <c r="W8" s="2">
        <v>3</v>
      </c>
      <c r="X8" s="3">
        <f>[1]МКР!C7*2/$AH$9*60+$AH$10</f>
        <v>126</v>
      </c>
      <c r="Y8" s="2">
        <v>125</v>
      </c>
      <c r="Z8" s="2" t="s">
        <v>28</v>
      </c>
      <c r="AF8" s="18" t="s">
        <v>30</v>
      </c>
      <c r="AG8" s="18"/>
      <c r="AH8" s="2">
        <f>8*60</f>
        <v>480</v>
      </c>
      <c r="AI8" s="2" t="s">
        <v>28</v>
      </c>
    </row>
    <row r="9" spans="13:35" ht="18.75" customHeight="1" x14ac:dyDescent="0.25">
      <c r="M9" s="4">
        <v>8</v>
      </c>
      <c r="N9" s="4">
        <v>4</v>
      </c>
      <c r="O9" s="4">
        <v>158</v>
      </c>
      <c r="V9" s="2">
        <v>7</v>
      </c>
      <c r="W9" s="2">
        <v>2</v>
      </c>
      <c r="X9" s="3">
        <f>[1]МКР!C8*2/$AH$9*60+$AH$10</f>
        <v>166</v>
      </c>
      <c r="Y9" s="2">
        <v>165</v>
      </c>
      <c r="Z9" s="2" t="s">
        <v>28</v>
      </c>
      <c r="AF9" s="18" t="s">
        <v>31</v>
      </c>
      <c r="AG9" s="18"/>
      <c r="AH9" s="2">
        <v>15</v>
      </c>
      <c r="AI9" s="2" t="s">
        <v>32</v>
      </c>
    </row>
    <row r="10" spans="13:35" ht="18.75" customHeight="1" x14ac:dyDescent="0.25">
      <c r="M10" s="4">
        <v>9</v>
      </c>
      <c r="N10" s="4">
        <v>2</v>
      </c>
      <c r="O10" s="4">
        <v>126</v>
      </c>
      <c r="V10" s="2">
        <v>8</v>
      </c>
      <c r="W10" s="2">
        <v>4</v>
      </c>
      <c r="X10" s="3">
        <f>[1]МКР!C9*2/$AH$9*60+$AH$10</f>
        <v>158</v>
      </c>
      <c r="Y10" s="2">
        <v>160</v>
      </c>
      <c r="Z10" s="2" t="s">
        <v>28</v>
      </c>
      <c r="AF10" s="18" t="s">
        <v>33</v>
      </c>
      <c r="AG10" s="18"/>
      <c r="AH10" s="2">
        <v>30</v>
      </c>
      <c r="AI10" s="2" t="s">
        <v>28</v>
      </c>
    </row>
    <row r="11" spans="13:35" ht="18.75" customHeight="1" x14ac:dyDescent="0.25">
      <c r="M11" s="4">
        <v>10</v>
      </c>
      <c r="N11" s="4">
        <v>3</v>
      </c>
      <c r="O11" s="4">
        <v>134</v>
      </c>
      <c r="V11" s="2">
        <v>9</v>
      </c>
      <c r="W11" s="2">
        <v>2</v>
      </c>
      <c r="X11" s="3">
        <f>[1]МКР!C10*2/$AH$9*60+$AH$10</f>
        <v>126</v>
      </c>
      <c r="Y11" s="2">
        <v>125</v>
      </c>
      <c r="Z11" s="2" t="s">
        <v>28</v>
      </c>
      <c r="AF11" s="18" t="s">
        <v>34</v>
      </c>
      <c r="AG11" s="18"/>
      <c r="AH11" s="2">
        <v>20</v>
      </c>
      <c r="AI11" s="2" t="s">
        <v>28</v>
      </c>
    </row>
    <row r="12" spans="13:35" ht="18.75" customHeight="1" x14ac:dyDescent="0.25">
      <c r="M12" s="4">
        <v>11</v>
      </c>
      <c r="N12" s="4">
        <v>4</v>
      </c>
      <c r="O12" s="4">
        <v>110</v>
      </c>
      <c r="V12" s="2">
        <v>10</v>
      </c>
      <c r="W12" s="2">
        <v>3</v>
      </c>
      <c r="X12" s="3">
        <f>[1]МКР!C11*2/$AH$9*60+$AH$10</f>
        <v>134</v>
      </c>
      <c r="Y12" s="2">
        <v>135</v>
      </c>
      <c r="Z12" s="2" t="s">
        <v>28</v>
      </c>
      <c r="AF12" s="18" t="s">
        <v>35</v>
      </c>
      <c r="AG12" s="18"/>
      <c r="AH12" s="3">
        <f>AH8-AH5-AH11</f>
        <v>420</v>
      </c>
      <c r="AI12" s="2" t="s">
        <v>28</v>
      </c>
    </row>
    <row r="13" spans="13:35" ht="18.75" customHeight="1" x14ac:dyDescent="0.25">
      <c r="M13" s="4">
        <v>12</v>
      </c>
      <c r="N13" s="4">
        <v>4</v>
      </c>
      <c r="O13" s="4">
        <v>86</v>
      </c>
      <c r="V13" s="2">
        <v>11</v>
      </c>
      <c r="W13" s="2">
        <v>4</v>
      </c>
      <c r="X13" s="3">
        <f>[1]МКР!C12*2/$AH$9*60+$AH$10</f>
        <v>110</v>
      </c>
      <c r="Y13" s="2">
        <v>110</v>
      </c>
      <c r="Z13" s="2" t="s">
        <v>28</v>
      </c>
      <c r="AF13" s="18" t="s">
        <v>36</v>
      </c>
      <c r="AG13" s="18"/>
      <c r="AH13" s="2">
        <f>ROUNDUP(Y18/AH12,0)</f>
        <v>11</v>
      </c>
      <c r="AI13" s="2" t="s">
        <v>37</v>
      </c>
    </row>
    <row r="14" spans="13:35" ht="18.75" customHeight="1" x14ac:dyDescent="0.25">
      <c r="M14" s="4">
        <v>13</v>
      </c>
      <c r="N14" s="4">
        <v>2</v>
      </c>
      <c r="O14" s="4">
        <v>70</v>
      </c>
      <c r="V14" s="2">
        <v>12</v>
      </c>
      <c r="W14" s="2">
        <v>4</v>
      </c>
      <c r="X14" s="3">
        <f>[1]МКР!C13*2/$AH$9*60+$AH$10</f>
        <v>86</v>
      </c>
      <c r="Y14" s="2">
        <v>85</v>
      </c>
      <c r="Z14" s="2" t="s">
        <v>28</v>
      </c>
      <c r="AF14" s="18" t="s">
        <v>38</v>
      </c>
      <c r="AG14" s="18"/>
      <c r="AH14" s="2">
        <v>12</v>
      </c>
      <c r="AI14" s="2" t="s">
        <v>37</v>
      </c>
    </row>
    <row r="15" spans="13:35" ht="18.75" customHeight="1" x14ac:dyDescent="0.25">
      <c r="M15" s="4">
        <v>14</v>
      </c>
      <c r="N15" s="4">
        <v>3</v>
      </c>
      <c r="O15" s="4">
        <v>102</v>
      </c>
      <c r="V15" s="2">
        <v>13</v>
      </c>
      <c r="W15" s="2">
        <v>2</v>
      </c>
      <c r="X15" s="3">
        <f>[1]МКР!C14*2/$AH$9*60+$AH$10</f>
        <v>70</v>
      </c>
      <c r="Y15" s="2">
        <v>70</v>
      </c>
      <c r="Z15" s="2" t="s">
        <v>28</v>
      </c>
      <c r="AF15" s="18" t="s">
        <v>39</v>
      </c>
      <c r="AG15" s="18"/>
      <c r="AH15" s="2">
        <f>AH14*AH12-Y18</f>
        <v>420</v>
      </c>
      <c r="AI15" s="2" t="s">
        <v>28</v>
      </c>
    </row>
    <row r="16" spans="13:35" ht="18.75" customHeight="1" x14ac:dyDescent="0.25">
      <c r="M16" s="4">
        <v>15</v>
      </c>
      <c r="N16" s="4">
        <v>4</v>
      </c>
      <c r="O16" s="4">
        <v>134</v>
      </c>
      <c r="V16" s="2">
        <v>14</v>
      </c>
      <c r="W16" s="2">
        <v>3</v>
      </c>
      <c r="X16" s="3">
        <f>[1]МКР!C15*2/$AH$9*60+$AH$10</f>
        <v>102</v>
      </c>
      <c r="Y16" s="2">
        <v>100</v>
      </c>
      <c r="Z16" s="2" t="s">
        <v>28</v>
      </c>
    </row>
    <row r="17" spans="3:35" ht="18.75" customHeight="1" x14ac:dyDescent="0.25">
      <c r="V17" s="2">
        <v>15</v>
      </c>
      <c r="W17" s="2">
        <v>4</v>
      </c>
      <c r="X17" s="3">
        <f>[1]МКР!C16*2/$AH$9*60+$AH$10</f>
        <v>134</v>
      </c>
      <c r="Y17" s="2">
        <v>135</v>
      </c>
      <c r="Z17" s="2" t="s">
        <v>28</v>
      </c>
    </row>
    <row r="18" spans="3:35" ht="18.75" customHeight="1" x14ac:dyDescent="0.25">
      <c r="V18" s="4"/>
      <c r="W18" s="8" t="s">
        <v>40</v>
      </c>
      <c r="X18" s="3">
        <f>SUMPRODUCT(X5:X17,W5:W17)</f>
        <v>4632</v>
      </c>
      <c r="Y18" s="3">
        <f>SUMPRODUCT(Y5:Y17,W5:W17)</f>
        <v>4620</v>
      </c>
      <c r="Z18" s="2" t="s">
        <v>28</v>
      </c>
    </row>
    <row r="19" spans="3:35" ht="18.75" customHeight="1" x14ac:dyDescent="0.25">
      <c r="AG19" s="4"/>
      <c r="AH19" s="4"/>
    </row>
    <row r="20" spans="3:35" ht="18.75" customHeight="1" x14ac:dyDescent="0.25">
      <c r="Z20" s="4"/>
      <c r="AA20" s="4"/>
      <c r="AB20" s="4"/>
      <c r="AG20" s="4"/>
      <c r="AH20" s="4"/>
    </row>
    <row r="21" spans="3:35" ht="18.75" customHeight="1" x14ac:dyDescent="0.25">
      <c r="U21" s="4"/>
      <c r="V21" s="2" t="s">
        <v>18</v>
      </c>
      <c r="W21" s="2">
        <v>7</v>
      </c>
      <c r="X21" s="2">
        <v>8</v>
      </c>
      <c r="Y21" s="2">
        <v>10</v>
      </c>
      <c r="Z21" s="2">
        <v>15</v>
      </c>
      <c r="AA21" s="2">
        <v>5</v>
      </c>
      <c r="AB21" s="2">
        <v>6</v>
      </c>
      <c r="AC21" s="2">
        <v>9</v>
      </c>
      <c r="AD21" s="2">
        <v>11</v>
      </c>
      <c r="AE21" s="2">
        <v>4</v>
      </c>
      <c r="AF21" s="2">
        <v>14</v>
      </c>
      <c r="AG21" s="2">
        <v>12</v>
      </c>
      <c r="AH21" s="2">
        <v>3</v>
      </c>
      <c r="AI21" s="2">
        <v>13</v>
      </c>
    </row>
    <row r="22" spans="3:35" ht="18.75" customHeight="1" x14ac:dyDescent="0.25">
      <c r="V22" s="2" t="s">
        <v>41</v>
      </c>
      <c r="W22" s="2">
        <v>1</v>
      </c>
      <c r="X22" s="2">
        <v>2</v>
      </c>
      <c r="Y22" s="2">
        <v>3</v>
      </c>
      <c r="Z22" s="2">
        <v>4</v>
      </c>
      <c r="AA22" s="2">
        <v>5</v>
      </c>
      <c r="AB22" s="2">
        <v>6</v>
      </c>
      <c r="AC22" s="2">
        <v>7</v>
      </c>
      <c r="AD22" s="2">
        <v>8</v>
      </c>
      <c r="AE22" s="2">
        <v>9</v>
      </c>
      <c r="AF22" s="2">
        <v>10</v>
      </c>
      <c r="AG22" s="2">
        <v>11</v>
      </c>
      <c r="AH22" s="2">
        <v>12</v>
      </c>
      <c r="AI22" s="2">
        <v>13</v>
      </c>
    </row>
    <row r="23" spans="3:35" ht="18.75" customHeight="1" x14ac:dyDescent="0.25">
      <c r="V23" s="3" t="s">
        <v>24</v>
      </c>
      <c r="W23" s="2">
        <v>165</v>
      </c>
      <c r="X23" s="2">
        <v>160</v>
      </c>
      <c r="Y23" s="2">
        <v>135</v>
      </c>
      <c r="Z23" s="2">
        <v>135</v>
      </c>
      <c r="AA23" s="2">
        <v>125</v>
      </c>
      <c r="AB23" s="2">
        <v>125</v>
      </c>
      <c r="AC23" s="2">
        <v>125</v>
      </c>
      <c r="AD23" s="2">
        <v>110</v>
      </c>
      <c r="AE23" s="2">
        <v>100</v>
      </c>
      <c r="AF23" s="2">
        <v>100</v>
      </c>
      <c r="AG23" s="2">
        <v>85</v>
      </c>
      <c r="AH23" s="2">
        <v>70</v>
      </c>
      <c r="AI23" s="2">
        <v>70</v>
      </c>
    </row>
    <row r="24" spans="3:35" ht="18.75" customHeight="1" x14ac:dyDescent="0.25">
      <c r="V24" s="2" t="s">
        <v>23</v>
      </c>
      <c r="W24" s="2">
        <v>2</v>
      </c>
      <c r="X24" s="2">
        <v>4</v>
      </c>
      <c r="Y24" s="2">
        <v>3</v>
      </c>
      <c r="Z24" s="2">
        <v>4</v>
      </c>
      <c r="AA24" s="2">
        <v>2</v>
      </c>
      <c r="AB24" s="2">
        <v>3</v>
      </c>
      <c r="AC24" s="2">
        <v>2</v>
      </c>
      <c r="AD24" s="2">
        <v>4</v>
      </c>
      <c r="AE24" s="2">
        <v>4</v>
      </c>
      <c r="AF24" s="2">
        <v>3</v>
      </c>
      <c r="AG24" s="2">
        <v>4</v>
      </c>
      <c r="AH24" s="2">
        <v>3</v>
      </c>
      <c r="AI24" s="2">
        <v>2</v>
      </c>
    </row>
    <row r="25" spans="3:35" ht="18.75" customHeight="1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3:35" ht="18.75" customHeight="1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3:35" ht="18.75" customHeight="1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3:35" ht="18.75" customHeight="1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3:35" ht="18.75" customHeight="1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4" t="s">
        <v>0</v>
      </c>
      <c r="P29" s="14"/>
    </row>
    <row r="30" spans="3:35" ht="18.75" customHeight="1" x14ac:dyDescent="0.25">
      <c r="C30" s="19" t="s">
        <v>1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3:35" ht="18.75" customHeight="1" x14ac:dyDescent="0.25">
      <c r="C31" s="18" t="s">
        <v>2</v>
      </c>
      <c r="D31" s="18" t="s">
        <v>3</v>
      </c>
      <c r="E31" s="16" t="s">
        <v>4</v>
      </c>
      <c r="F31" s="20"/>
      <c r="G31" s="20"/>
      <c r="H31" s="20"/>
      <c r="I31" s="20"/>
      <c r="J31" s="20"/>
      <c r="K31" s="20"/>
      <c r="L31" s="17"/>
      <c r="M31" s="18" t="s">
        <v>5</v>
      </c>
      <c r="N31" s="18" t="s">
        <v>6</v>
      </c>
      <c r="O31" s="18" t="s">
        <v>7</v>
      </c>
      <c r="P31" s="18" t="s">
        <v>8</v>
      </c>
      <c r="Q31" s="11"/>
    </row>
    <row r="32" spans="3:35" ht="18.75" customHeight="1" x14ac:dyDescent="0.25">
      <c r="C32" s="18"/>
      <c r="D32" s="18"/>
      <c r="E32" s="2">
        <v>1</v>
      </c>
      <c r="F32" s="2">
        <f t="shared" ref="F32:L32" si="0">X22</f>
        <v>2</v>
      </c>
      <c r="G32" s="2">
        <f t="shared" si="0"/>
        <v>3</v>
      </c>
      <c r="H32" s="2">
        <f t="shared" si="0"/>
        <v>4</v>
      </c>
      <c r="I32" s="2">
        <f t="shared" si="0"/>
        <v>5</v>
      </c>
      <c r="J32" s="2">
        <f t="shared" si="0"/>
        <v>6</v>
      </c>
      <c r="K32" s="2">
        <f t="shared" si="0"/>
        <v>7</v>
      </c>
      <c r="L32" s="2">
        <f t="shared" si="0"/>
        <v>8</v>
      </c>
      <c r="M32" s="18"/>
      <c r="N32" s="18"/>
      <c r="O32" s="18"/>
      <c r="P32" s="18"/>
      <c r="Q32" s="1"/>
    </row>
    <row r="33" spans="3:20" ht="18.75" customHeight="1" x14ac:dyDescent="0.25">
      <c r="C33" s="18"/>
      <c r="D33" s="18"/>
      <c r="E33" s="3">
        <f>W23</f>
        <v>165</v>
      </c>
      <c r="F33" s="2">
        <f>X23</f>
        <v>160</v>
      </c>
      <c r="G33" s="2">
        <f>Y23</f>
        <v>135</v>
      </c>
      <c r="H33" s="2">
        <f>AA23</f>
        <v>125</v>
      </c>
      <c r="I33" s="2">
        <f>AD23</f>
        <v>110</v>
      </c>
      <c r="J33" s="2">
        <f>AE23</f>
        <v>100</v>
      </c>
      <c r="K33" s="2">
        <f>AG23</f>
        <v>85</v>
      </c>
      <c r="L33" s="2">
        <f>AH23</f>
        <v>70</v>
      </c>
      <c r="M33" s="18"/>
      <c r="N33" s="18"/>
      <c r="O33" s="18"/>
      <c r="P33" s="18"/>
      <c r="Q33" s="1"/>
    </row>
    <row r="34" spans="3:20" ht="18.75" customHeight="1" x14ac:dyDescent="0.25">
      <c r="C34" s="2">
        <v>420</v>
      </c>
      <c r="D34" s="2">
        <v>1</v>
      </c>
      <c r="E34" s="2">
        <f>W24</f>
        <v>2</v>
      </c>
      <c r="F34" s="2">
        <f>X24</f>
        <v>4</v>
      </c>
      <c r="G34" s="2">
        <v>7</v>
      </c>
      <c r="H34" s="2">
        <v>7</v>
      </c>
      <c r="I34" s="2">
        <f>AD24</f>
        <v>4</v>
      </c>
      <c r="J34" s="2">
        <v>7</v>
      </c>
      <c r="K34" s="2">
        <v>4</v>
      </c>
      <c r="L34" s="2">
        <v>5</v>
      </c>
      <c r="M34" s="2" t="s">
        <v>9</v>
      </c>
      <c r="N34" s="3">
        <f>E33*2+K33</f>
        <v>415</v>
      </c>
      <c r="O34" s="3">
        <f t="shared" ref="O34:O45" si="1">$AH$12-N34</f>
        <v>5</v>
      </c>
      <c r="P34" s="2" t="s">
        <v>10</v>
      </c>
      <c r="Q34" s="1"/>
      <c r="S34" s="10">
        <f>E33</f>
        <v>165</v>
      </c>
      <c r="T34" s="7">
        <f>E34</f>
        <v>2</v>
      </c>
    </row>
    <row r="35" spans="3:20" ht="18.75" customHeight="1" x14ac:dyDescent="0.25">
      <c r="C35" s="3">
        <f>C34-O34</f>
        <v>415</v>
      </c>
      <c r="D35" s="2">
        <v>2</v>
      </c>
      <c r="E35" s="2">
        <v>0</v>
      </c>
      <c r="F35" s="2">
        <f t="shared" ref="F35:L45" si="2">F34</f>
        <v>4</v>
      </c>
      <c r="G35" s="2">
        <f t="shared" si="2"/>
        <v>7</v>
      </c>
      <c r="H35" s="2">
        <f t="shared" si="2"/>
        <v>7</v>
      </c>
      <c r="I35" s="2">
        <f t="shared" si="2"/>
        <v>4</v>
      </c>
      <c r="J35" s="2">
        <f t="shared" si="2"/>
        <v>7</v>
      </c>
      <c r="K35" s="2">
        <v>3</v>
      </c>
      <c r="L35" s="2">
        <f t="shared" si="2"/>
        <v>5</v>
      </c>
      <c r="M35" s="2" t="s">
        <v>11</v>
      </c>
      <c r="N35" s="2">
        <f>2*F33+J33</f>
        <v>420</v>
      </c>
      <c r="O35" s="3">
        <f t="shared" si="1"/>
        <v>0</v>
      </c>
      <c r="P35" s="2" t="s">
        <v>10</v>
      </c>
      <c r="Q35" s="1"/>
      <c r="S35" s="10">
        <f>F33</f>
        <v>160</v>
      </c>
      <c r="T35" s="7">
        <f>F34</f>
        <v>4</v>
      </c>
    </row>
    <row r="36" spans="3:20" ht="18.75" customHeight="1" x14ac:dyDescent="0.25">
      <c r="C36" s="3">
        <f t="shared" ref="C36:C46" si="3">C35-O35</f>
        <v>415</v>
      </c>
      <c r="D36" s="2">
        <v>3</v>
      </c>
      <c r="E36" s="2">
        <f t="shared" ref="E36:F45" si="4">E35</f>
        <v>0</v>
      </c>
      <c r="F36" s="2">
        <v>2</v>
      </c>
      <c r="G36" s="2">
        <f t="shared" si="2"/>
        <v>7</v>
      </c>
      <c r="H36" s="2">
        <f t="shared" si="2"/>
        <v>7</v>
      </c>
      <c r="I36" s="2">
        <f t="shared" si="2"/>
        <v>4</v>
      </c>
      <c r="J36" s="2">
        <v>6</v>
      </c>
      <c r="K36" s="2">
        <f t="shared" ref="K36:K44" si="5">K35</f>
        <v>3</v>
      </c>
      <c r="L36" s="2">
        <f t="shared" si="2"/>
        <v>5</v>
      </c>
      <c r="M36" s="2" t="s">
        <v>11</v>
      </c>
      <c r="N36" s="2">
        <f>2*F33+J33</f>
        <v>420</v>
      </c>
      <c r="O36" s="3">
        <f t="shared" si="1"/>
        <v>0</v>
      </c>
      <c r="P36" s="2" t="s">
        <v>10</v>
      </c>
      <c r="Q36" s="1"/>
      <c r="S36" s="10">
        <f>G33</f>
        <v>135</v>
      </c>
      <c r="T36" s="7">
        <f>G34</f>
        <v>7</v>
      </c>
    </row>
    <row r="37" spans="3:20" ht="18.75" customHeight="1" x14ac:dyDescent="0.25">
      <c r="C37" s="3">
        <f t="shared" si="3"/>
        <v>415</v>
      </c>
      <c r="D37" s="2">
        <v>4</v>
      </c>
      <c r="E37" s="2">
        <f t="shared" si="4"/>
        <v>0</v>
      </c>
      <c r="F37" s="2">
        <v>0</v>
      </c>
      <c r="G37" s="2">
        <f t="shared" si="2"/>
        <v>7</v>
      </c>
      <c r="H37" s="2">
        <f t="shared" si="2"/>
        <v>7</v>
      </c>
      <c r="I37" s="2">
        <f t="shared" si="2"/>
        <v>4</v>
      </c>
      <c r="J37" s="2">
        <v>5</v>
      </c>
      <c r="K37" s="2">
        <f t="shared" si="5"/>
        <v>3</v>
      </c>
      <c r="L37" s="2">
        <f t="shared" si="2"/>
        <v>5</v>
      </c>
      <c r="M37" s="2" t="s">
        <v>12</v>
      </c>
      <c r="N37" s="2">
        <f>3*G33</f>
        <v>405</v>
      </c>
      <c r="O37" s="3">
        <f t="shared" si="1"/>
        <v>15</v>
      </c>
      <c r="P37" s="2" t="s">
        <v>10</v>
      </c>
      <c r="Q37" s="1"/>
      <c r="S37" s="10">
        <f>H33</f>
        <v>125</v>
      </c>
      <c r="T37" s="7">
        <f>H34</f>
        <v>7</v>
      </c>
    </row>
    <row r="38" spans="3:20" ht="18.75" customHeight="1" x14ac:dyDescent="0.25">
      <c r="C38" s="3">
        <f t="shared" si="3"/>
        <v>400</v>
      </c>
      <c r="D38" s="2">
        <v>5</v>
      </c>
      <c r="E38" s="2">
        <f t="shared" si="4"/>
        <v>0</v>
      </c>
      <c r="F38" s="2">
        <f t="shared" si="4"/>
        <v>0</v>
      </c>
      <c r="G38" s="2">
        <v>4</v>
      </c>
      <c r="H38" s="2">
        <f t="shared" si="2"/>
        <v>7</v>
      </c>
      <c r="I38" s="2">
        <f t="shared" si="2"/>
        <v>4</v>
      </c>
      <c r="J38" s="2">
        <f t="shared" si="2"/>
        <v>5</v>
      </c>
      <c r="K38" s="2">
        <f t="shared" si="5"/>
        <v>3</v>
      </c>
      <c r="L38" s="2">
        <f t="shared" si="2"/>
        <v>5</v>
      </c>
      <c r="M38" s="2" t="s">
        <v>12</v>
      </c>
      <c r="N38" s="2">
        <f>3*G33</f>
        <v>405</v>
      </c>
      <c r="O38" s="3">
        <f t="shared" si="1"/>
        <v>15</v>
      </c>
      <c r="P38" s="2" t="s">
        <v>10</v>
      </c>
      <c r="Q38" s="1"/>
      <c r="S38" s="10">
        <f>I33</f>
        <v>110</v>
      </c>
      <c r="T38" s="7">
        <f>I34</f>
        <v>4</v>
      </c>
    </row>
    <row r="39" spans="3:20" ht="18.75" customHeight="1" x14ac:dyDescent="0.25">
      <c r="C39" s="3">
        <f t="shared" si="3"/>
        <v>385</v>
      </c>
      <c r="D39" s="2">
        <v>6</v>
      </c>
      <c r="E39" s="2">
        <f t="shared" si="4"/>
        <v>0</v>
      </c>
      <c r="F39" s="2">
        <f t="shared" si="4"/>
        <v>0</v>
      </c>
      <c r="G39" s="2">
        <v>1</v>
      </c>
      <c r="H39" s="2">
        <f t="shared" si="2"/>
        <v>7</v>
      </c>
      <c r="I39" s="2">
        <f t="shared" si="2"/>
        <v>4</v>
      </c>
      <c r="J39" s="2">
        <f t="shared" si="2"/>
        <v>5</v>
      </c>
      <c r="K39" s="2">
        <f t="shared" si="5"/>
        <v>3</v>
      </c>
      <c r="L39" s="2">
        <f t="shared" si="2"/>
        <v>5</v>
      </c>
      <c r="M39" s="2" t="s">
        <v>13</v>
      </c>
      <c r="N39" s="2">
        <f>G33+H33+K33+L33</f>
        <v>415</v>
      </c>
      <c r="O39" s="3">
        <f t="shared" si="1"/>
        <v>5</v>
      </c>
      <c r="P39" s="2" t="s">
        <v>10</v>
      </c>
      <c r="Q39" s="1"/>
      <c r="S39" s="10">
        <f>J33</f>
        <v>100</v>
      </c>
      <c r="T39" s="7">
        <f>J34</f>
        <v>7</v>
      </c>
    </row>
    <row r="40" spans="3:20" ht="18.75" customHeight="1" x14ac:dyDescent="0.25">
      <c r="C40" s="3">
        <f t="shared" si="3"/>
        <v>380</v>
      </c>
      <c r="D40" s="2">
        <v>7</v>
      </c>
      <c r="E40" s="2">
        <f t="shared" si="4"/>
        <v>0</v>
      </c>
      <c r="F40" s="2">
        <f t="shared" si="4"/>
        <v>0</v>
      </c>
      <c r="G40" s="2">
        <v>0</v>
      </c>
      <c r="H40" s="2">
        <v>6</v>
      </c>
      <c r="I40" s="2">
        <f t="shared" si="2"/>
        <v>4</v>
      </c>
      <c r="J40" s="2">
        <f t="shared" si="2"/>
        <v>5</v>
      </c>
      <c r="K40" s="2">
        <v>2</v>
      </c>
      <c r="L40" s="2">
        <v>4</v>
      </c>
      <c r="M40" s="2" t="s">
        <v>14</v>
      </c>
      <c r="N40" s="2">
        <f>H33+I33*2+L33</f>
        <v>415</v>
      </c>
      <c r="O40" s="3">
        <f t="shared" si="1"/>
        <v>5</v>
      </c>
      <c r="P40" s="2" t="s">
        <v>10</v>
      </c>
      <c r="Q40" s="1"/>
      <c r="S40" s="10">
        <f>K33</f>
        <v>85</v>
      </c>
      <c r="T40" s="7">
        <f>K34</f>
        <v>4</v>
      </c>
    </row>
    <row r="41" spans="3:20" ht="18.75" customHeight="1" x14ac:dyDescent="0.25">
      <c r="C41" s="3">
        <f t="shared" si="3"/>
        <v>375</v>
      </c>
      <c r="D41" s="2">
        <v>8</v>
      </c>
      <c r="E41" s="2">
        <f t="shared" si="4"/>
        <v>0</v>
      </c>
      <c r="F41" s="2">
        <f t="shared" si="4"/>
        <v>0</v>
      </c>
      <c r="G41" s="2">
        <f t="shared" si="2"/>
        <v>0</v>
      </c>
      <c r="H41" s="2">
        <v>5</v>
      </c>
      <c r="I41" s="2">
        <v>2</v>
      </c>
      <c r="J41" s="2">
        <f t="shared" si="2"/>
        <v>5</v>
      </c>
      <c r="K41" s="2">
        <f t="shared" si="5"/>
        <v>2</v>
      </c>
      <c r="L41" s="2">
        <v>3</v>
      </c>
      <c r="M41" s="2" t="s">
        <v>14</v>
      </c>
      <c r="N41" s="2">
        <f>H33+I33*2+L33</f>
        <v>415</v>
      </c>
      <c r="O41" s="3">
        <f t="shared" si="1"/>
        <v>5</v>
      </c>
      <c r="P41" s="2" t="s">
        <v>10</v>
      </c>
      <c r="Q41" s="1"/>
      <c r="S41" s="10">
        <f>L33</f>
        <v>70</v>
      </c>
      <c r="T41" s="7">
        <f>L34</f>
        <v>5</v>
      </c>
    </row>
    <row r="42" spans="3:20" ht="18.75" customHeight="1" x14ac:dyDescent="0.25">
      <c r="C42" s="3">
        <f t="shared" si="3"/>
        <v>370</v>
      </c>
      <c r="D42" s="2">
        <v>9</v>
      </c>
      <c r="E42" s="2">
        <f t="shared" si="4"/>
        <v>0</v>
      </c>
      <c r="F42" s="2">
        <f t="shared" si="4"/>
        <v>0</v>
      </c>
      <c r="G42" s="2">
        <f t="shared" si="2"/>
        <v>0</v>
      </c>
      <c r="H42" s="2">
        <v>4</v>
      </c>
      <c r="I42" s="2">
        <v>0</v>
      </c>
      <c r="J42" s="2">
        <f t="shared" si="2"/>
        <v>5</v>
      </c>
      <c r="K42" s="2">
        <f t="shared" si="5"/>
        <v>2</v>
      </c>
      <c r="L42" s="2">
        <v>2</v>
      </c>
      <c r="M42" s="2" t="s">
        <v>15</v>
      </c>
      <c r="N42" s="2">
        <f>H33+J33*2+K33</f>
        <v>410</v>
      </c>
      <c r="O42" s="3">
        <f t="shared" si="1"/>
        <v>10</v>
      </c>
      <c r="P42" s="2" t="s">
        <v>10</v>
      </c>
      <c r="Q42" s="1"/>
    </row>
    <row r="43" spans="3:20" ht="18.75" customHeight="1" x14ac:dyDescent="0.25">
      <c r="C43" s="3">
        <f t="shared" si="3"/>
        <v>360</v>
      </c>
      <c r="D43" s="2">
        <v>10</v>
      </c>
      <c r="E43" s="2">
        <f t="shared" si="4"/>
        <v>0</v>
      </c>
      <c r="F43" s="2">
        <f t="shared" si="4"/>
        <v>0</v>
      </c>
      <c r="G43" s="2">
        <f t="shared" si="2"/>
        <v>0</v>
      </c>
      <c r="H43" s="2">
        <v>3</v>
      </c>
      <c r="I43" s="2">
        <f t="shared" si="2"/>
        <v>0</v>
      </c>
      <c r="J43" s="2">
        <v>3</v>
      </c>
      <c r="K43" s="2">
        <f t="shared" si="5"/>
        <v>2</v>
      </c>
      <c r="L43" s="2">
        <v>1</v>
      </c>
      <c r="M43" s="2" t="s">
        <v>16</v>
      </c>
      <c r="N43" s="2">
        <f>H33+J33+J33+L33</f>
        <v>395</v>
      </c>
      <c r="O43" s="3">
        <f t="shared" si="1"/>
        <v>25</v>
      </c>
      <c r="P43" s="2" t="s">
        <v>10</v>
      </c>
      <c r="Q43" s="1"/>
    </row>
    <row r="44" spans="3:20" ht="18.75" customHeight="1" x14ac:dyDescent="0.25">
      <c r="C44" s="3">
        <f>C43-O43</f>
        <v>335</v>
      </c>
      <c r="D44" s="2">
        <v>11</v>
      </c>
      <c r="E44" s="2">
        <f t="shared" si="4"/>
        <v>0</v>
      </c>
      <c r="F44" s="2">
        <f t="shared" si="4"/>
        <v>0</v>
      </c>
      <c r="G44" s="2">
        <f t="shared" si="2"/>
        <v>0</v>
      </c>
      <c r="H44" s="2">
        <v>2</v>
      </c>
      <c r="I44" s="2">
        <f t="shared" si="2"/>
        <v>0</v>
      </c>
      <c r="J44" s="2">
        <v>1</v>
      </c>
      <c r="K44" s="2">
        <f t="shared" si="5"/>
        <v>2</v>
      </c>
      <c r="L44" s="2">
        <v>0</v>
      </c>
      <c r="M44" s="2" t="s">
        <v>17</v>
      </c>
      <c r="N44" s="2">
        <f>H33+J33+H33+L33</f>
        <v>420</v>
      </c>
      <c r="O44" s="3">
        <f t="shared" si="1"/>
        <v>0</v>
      </c>
      <c r="P44" s="2" t="s">
        <v>10</v>
      </c>
      <c r="Q44" s="1"/>
    </row>
    <row r="45" spans="3:20" ht="18.75" customHeight="1" x14ac:dyDescent="0.25">
      <c r="C45" s="3">
        <f t="shared" si="3"/>
        <v>335</v>
      </c>
      <c r="D45" s="2">
        <v>12</v>
      </c>
      <c r="E45" s="2">
        <f t="shared" si="4"/>
        <v>0</v>
      </c>
      <c r="F45" s="2">
        <f t="shared" si="4"/>
        <v>0</v>
      </c>
      <c r="G45" s="2">
        <f t="shared" si="2"/>
        <v>0</v>
      </c>
      <c r="H45" s="2">
        <v>0</v>
      </c>
      <c r="I45" s="2">
        <f t="shared" si="2"/>
        <v>0</v>
      </c>
      <c r="J45" s="2">
        <v>0</v>
      </c>
      <c r="K45" s="2">
        <v>1</v>
      </c>
      <c r="L45" s="2">
        <v>0</v>
      </c>
      <c r="M45" s="2">
        <v>7</v>
      </c>
      <c r="N45" s="2">
        <f>K33</f>
        <v>85</v>
      </c>
      <c r="O45" s="3">
        <f t="shared" si="1"/>
        <v>335</v>
      </c>
      <c r="P45" s="2" t="s">
        <v>10</v>
      </c>
      <c r="Q45" s="1"/>
    </row>
    <row r="46" spans="3:20" ht="18.75" customHeight="1" x14ac:dyDescent="0.25">
      <c r="C46" s="3">
        <f t="shared" si="3"/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5"/>
      <c r="P46" s="4"/>
      <c r="Q46" s="1"/>
    </row>
    <row r="47" spans="3:20" ht="18.75" customHeight="1" x14ac:dyDescent="0.25">
      <c r="Q47" s="1"/>
    </row>
    <row r="48" spans="3:20" ht="18.75" customHeight="1" x14ac:dyDescent="0.25">
      <c r="Q48" s="1"/>
    </row>
    <row r="49" spans="3:17" ht="18.75" customHeight="1" x14ac:dyDescent="0.25">
      <c r="Q49" s="1"/>
    </row>
    <row r="50" spans="3:17" ht="18.75" customHeight="1" x14ac:dyDescent="0.25">
      <c r="Q50" s="1"/>
    </row>
    <row r="51" spans="3:17" ht="18.75" customHeight="1" x14ac:dyDescent="0.25">
      <c r="Q51" s="1"/>
    </row>
    <row r="52" spans="3:17" ht="18.75" customHeight="1" x14ac:dyDescent="0.25">
      <c r="Q52" s="1"/>
    </row>
    <row r="53" spans="3:17" ht="18.75" customHeight="1" x14ac:dyDescent="0.25">
      <c r="Q53" s="1"/>
    </row>
    <row r="54" spans="3:17" ht="18.75" customHeight="1" x14ac:dyDescent="0.25">
      <c r="C54" s="1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2"/>
      <c r="P54" s="1"/>
      <c r="Q54" s="1"/>
    </row>
  </sheetData>
  <mergeCells count="20">
    <mergeCell ref="C30:P30"/>
    <mergeCell ref="C31:C33"/>
    <mergeCell ref="D31:D33"/>
    <mergeCell ref="E31:L31"/>
    <mergeCell ref="M31:M33"/>
    <mergeCell ref="N31:N33"/>
    <mergeCell ref="O31:O33"/>
    <mergeCell ref="P31:P33"/>
    <mergeCell ref="O29:P29"/>
    <mergeCell ref="V2:AI2"/>
    <mergeCell ref="Y4:Z4"/>
    <mergeCell ref="AH4:AI4"/>
    <mergeCell ref="AF8:AG8"/>
    <mergeCell ref="AF9:AG9"/>
    <mergeCell ref="AF10:AG10"/>
    <mergeCell ref="AF11:AG11"/>
    <mergeCell ref="AF12:AG12"/>
    <mergeCell ref="AF13:AG13"/>
    <mergeCell ref="AF14:AG14"/>
    <mergeCell ref="AF15:AG15"/>
  </mergeCells>
  <printOptions horizontalCentered="1" verticalCentered="1"/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C11" sqref="C11:Q11"/>
    </sheetView>
  </sheetViews>
  <sheetFormatPr defaultRowHeight="18.75" x14ac:dyDescent="0.25"/>
  <cols>
    <col min="1" max="1" width="9.140625" style="4"/>
    <col min="2" max="2" width="19.5703125" style="4" customWidth="1"/>
    <col min="3" max="17" width="9.140625" style="4"/>
    <col min="18" max="18" width="12.28515625" style="4" customWidth="1"/>
    <col min="19" max="16384" width="9.140625" style="4"/>
  </cols>
  <sheetData>
    <row r="1" spans="1:19" ht="20.25" customHeight="1" x14ac:dyDescent="0.25">
      <c r="A1" s="18" t="s">
        <v>18</v>
      </c>
      <c r="B1" s="18" t="s">
        <v>19</v>
      </c>
      <c r="C1" s="18" t="s">
        <v>20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21</v>
      </c>
    </row>
    <row r="2" spans="1:19" x14ac:dyDescent="0.25">
      <c r="A2" s="18"/>
      <c r="B2" s="18"/>
      <c r="C2" s="6" t="s">
        <v>47</v>
      </c>
      <c r="D2" s="6" t="s">
        <v>48</v>
      </c>
      <c r="E2" s="6" t="s">
        <v>49</v>
      </c>
      <c r="F2" s="6" t="s">
        <v>50</v>
      </c>
      <c r="G2" s="6" t="s">
        <v>51</v>
      </c>
      <c r="H2" s="6" t="s">
        <v>52</v>
      </c>
      <c r="I2" s="6" t="s">
        <v>53</v>
      </c>
      <c r="J2" s="6" t="s">
        <v>54</v>
      </c>
      <c r="K2" s="6" t="s">
        <v>55</v>
      </c>
      <c r="L2" s="6" t="s">
        <v>56</v>
      </c>
      <c r="M2" s="6" t="s">
        <v>57</v>
      </c>
      <c r="N2" s="6" t="s">
        <v>58</v>
      </c>
      <c r="O2" s="6" t="s">
        <v>59</v>
      </c>
      <c r="P2" s="6" t="s">
        <v>60</v>
      </c>
      <c r="Q2" s="6" t="s">
        <v>61</v>
      </c>
      <c r="R2" s="18"/>
    </row>
    <row r="3" spans="1:19" x14ac:dyDescent="0.25">
      <c r="A3" s="2">
        <v>1</v>
      </c>
      <c r="B3" s="3">
        <f>лексика!S34</f>
        <v>165</v>
      </c>
      <c r="C3" s="2">
        <v>0</v>
      </c>
      <c r="D3" s="2">
        <v>2</v>
      </c>
      <c r="E3" s="2">
        <v>0</v>
      </c>
      <c r="F3" s="2">
        <v>0</v>
      </c>
      <c r="G3" s="2">
        <v>0</v>
      </c>
      <c r="H3" s="2">
        <v>1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2</v>
      </c>
      <c r="R3" s="2">
        <v>10</v>
      </c>
      <c r="S3" s="4">
        <f>SUM(C3:Q3)</f>
        <v>5</v>
      </c>
    </row>
    <row r="4" spans="1:19" x14ac:dyDescent="0.25">
      <c r="A4" s="2">
        <v>2</v>
      </c>
      <c r="B4" s="3">
        <f>лексика!S35</f>
        <v>160</v>
      </c>
      <c r="C4" s="2">
        <v>0</v>
      </c>
      <c r="D4" s="2">
        <v>0</v>
      </c>
      <c r="E4" s="2">
        <v>0</v>
      </c>
      <c r="F4" s="2">
        <v>1</v>
      </c>
      <c r="G4" s="2">
        <v>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2</v>
      </c>
      <c r="P4" s="2">
        <v>0</v>
      </c>
      <c r="Q4" s="2">
        <v>0</v>
      </c>
      <c r="R4" s="2">
        <f>R3+10</f>
        <v>20</v>
      </c>
      <c r="S4" s="4">
        <f t="shared" ref="S4:S10" si="0">SUM(C4:Q4)</f>
        <v>5</v>
      </c>
    </row>
    <row r="5" spans="1:19" x14ac:dyDescent="0.25">
      <c r="A5" s="2">
        <v>3</v>
      </c>
      <c r="B5" s="3">
        <f>лексика!S36</f>
        <v>135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v>0</v>
      </c>
      <c r="K5" s="2">
        <v>2</v>
      </c>
      <c r="L5" s="2">
        <v>0</v>
      </c>
      <c r="M5" s="2">
        <v>0</v>
      </c>
      <c r="N5" s="2">
        <v>1</v>
      </c>
      <c r="O5" s="2">
        <v>0</v>
      </c>
      <c r="P5" s="2">
        <v>2</v>
      </c>
      <c r="Q5" s="2">
        <v>0</v>
      </c>
      <c r="R5" s="2">
        <f t="shared" ref="R5:R10" si="1">R4+10</f>
        <v>30</v>
      </c>
      <c r="S5" s="4">
        <f>SUM(C5:Q5)</f>
        <v>6</v>
      </c>
    </row>
    <row r="6" spans="1:19" x14ac:dyDescent="0.25">
      <c r="A6" s="2">
        <v>4</v>
      </c>
      <c r="B6" s="3">
        <f>лексика!S37</f>
        <v>125</v>
      </c>
      <c r="C6" s="2">
        <v>0</v>
      </c>
      <c r="D6" s="2">
        <v>0</v>
      </c>
      <c r="E6" s="2">
        <v>0</v>
      </c>
      <c r="F6" s="2">
        <v>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2</v>
      </c>
      <c r="M6" s="2">
        <v>1</v>
      </c>
      <c r="N6" s="2">
        <v>1</v>
      </c>
      <c r="O6" s="2">
        <v>0</v>
      </c>
      <c r="P6" s="2">
        <v>1</v>
      </c>
      <c r="Q6" s="2">
        <v>0</v>
      </c>
      <c r="R6" s="2">
        <f t="shared" si="1"/>
        <v>40</v>
      </c>
      <c r="S6" s="4">
        <f t="shared" si="0"/>
        <v>7</v>
      </c>
    </row>
    <row r="7" spans="1:19" x14ac:dyDescent="0.25">
      <c r="A7" s="2">
        <v>5</v>
      </c>
      <c r="B7" s="3">
        <f>лексика!S38</f>
        <v>110</v>
      </c>
      <c r="C7" s="2">
        <v>0</v>
      </c>
      <c r="D7" s="2">
        <v>0</v>
      </c>
      <c r="E7" s="2">
        <v>2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1</v>
      </c>
      <c r="O7" s="2">
        <v>0</v>
      </c>
      <c r="P7" s="2">
        <v>0</v>
      </c>
      <c r="Q7" s="2">
        <v>0</v>
      </c>
      <c r="R7" s="2">
        <f t="shared" si="1"/>
        <v>50</v>
      </c>
      <c r="S7" s="4">
        <f t="shared" si="0"/>
        <v>4</v>
      </c>
    </row>
    <row r="8" spans="1:19" x14ac:dyDescent="0.25">
      <c r="A8" s="2">
        <v>6</v>
      </c>
      <c r="B8" s="3">
        <f>лексика!S39</f>
        <v>100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4</v>
      </c>
      <c r="K8" s="2">
        <v>0</v>
      </c>
      <c r="L8" s="2">
        <v>1</v>
      </c>
      <c r="M8" s="2">
        <v>2</v>
      </c>
      <c r="N8" s="2">
        <v>0</v>
      </c>
      <c r="O8" s="2">
        <v>1</v>
      </c>
      <c r="P8" s="2">
        <v>0</v>
      </c>
      <c r="Q8" s="2">
        <v>0</v>
      </c>
      <c r="R8" s="2">
        <f t="shared" si="1"/>
        <v>60</v>
      </c>
      <c r="S8" s="4">
        <f t="shared" si="0"/>
        <v>8</v>
      </c>
    </row>
    <row r="9" spans="1:19" x14ac:dyDescent="0.25">
      <c r="A9" s="2">
        <v>7</v>
      </c>
      <c r="B9" s="3">
        <f>лексика!S40</f>
        <v>85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>
        <v>1</v>
      </c>
      <c r="I9" s="2">
        <v>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1</v>
      </c>
      <c r="R9" s="2">
        <f t="shared" si="1"/>
        <v>70</v>
      </c>
      <c r="S9" s="4">
        <f t="shared" si="0"/>
        <v>7</v>
      </c>
    </row>
    <row r="10" spans="1:19" x14ac:dyDescent="0.25">
      <c r="A10" s="2">
        <v>8</v>
      </c>
      <c r="B10" s="3">
        <f>лексика!S41</f>
        <v>70</v>
      </c>
      <c r="C10" s="2">
        <v>4</v>
      </c>
      <c r="D10" s="2">
        <v>1</v>
      </c>
      <c r="E10" s="2">
        <v>2</v>
      </c>
      <c r="F10" s="2">
        <v>0</v>
      </c>
      <c r="G10" s="2">
        <v>1</v>
      </c>
      <c r="H10" s="2">
        <v>0</v>
      </c>
      <c r="I10" s="2">
        <v>1</v>
      </c>
      <c r="J10" s="2">
        <v>0</v>
      </c>
      <c r="K10" s="2">
        <v>0</v>
      </c>
      <c r="L10" s="2">
        <v>1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f t="shared" si="1"/>
        <v>80</v>
      </c>
      <c r="S10" s="4">
        <f t="shared" si="0"/>
        <v>11</v>
      </c>
    </row>
    <row r="11" spans="1:19" x14ac:dyDescent="0.25">
      <c r="A11" s="21" t="s">
        <v>42</v>
      </c>
      <c r="B11" s="21"/>
      <c r="C11" s="3">
        <f>лексика!$AH$12-SUMPRODUCT($B$3:$B$10,C3:C10)</f>
        <v>55</v>
      </c>
      <c r="D11" s="3">
        <f>лексика!$AH$12-SUMPRODUCT($B$3:$B$10,D3:D10)</f>
        <v>20</v>
      </c>
      <c r="E11" s="3">
        <f>лексика!$AH$12-SUMPRODUCT($B$3:$B$10,E3:E10)</f>
        <v>60</v>
      </c>
      <c r="F11" s="3">
        <f>лексика!$AH$12-SUMPRODUCT($B$3:$B$10,F3:F10)</f>
        <v>10</v>
      </c>
      <c r="G11" s="3">
        <f>лексика!$AH$12-SUMPRODUCT($B$3:$B$10,G3:G10)</f>
        <v>30</v>
      </c>
      <c r="H11" s="3">
        <f>лексика!$AH$12-SUMPRODUCT($B$3:$B$10,H3:H10)</f>
        <v>35</v>
      </c>
      <c r="I11" s="3">
        <f>лексика!$AH$12-SUMPRODUCT($B$3:$B$10,I3:I10)</f>
        <v>10</v>
      </c>
      <c r="J11" s="3">
        <f>лексика!$AH$12-SUMPRODUCT($B$3:$B$10,J3:J10)</f>
        <v>20</v>
      </c>
      <c r="K11" s="3">
        <f>лексика!$AH$12-SUMPRODUCT($B$3:$B$10,K3:K10)</f>
        <v>40</v>
      </c>
      <c r="L11" s="3">
        <f>лексика!$AH$12-SUMPRODUCT($B$3:$B$10,L3:L10)</f>
        <v>0</v>
      </c>
      <c r="M11" s="3">
        <f>лексика!$AH$12-SUMPRODUCT($B$3:$B$10,M3:M10)</f>
        <v>25</v>
      </c>
      <c r="N11" s="3">
        <f>лексика!$AH$12-SUMPRODUCT($B$3:$B$10,N3:N10)</f>
        <v>50</v>
      </c>
      <c r="O11" s="3">
        <f>лексика!$AH$12-SUMPRODUCT($B$3:$B$10,O3:O10)</f>
        <v>0</v>
      </c>
      <c r="P11" s="3">
        <f>лексика!$AH$12-SUMPRODUCT($B$3:$B$10,P3:P10)</f>
        <v>25</v>
      </c>
      <c r="Q11" s="3">
        <f>лексика!$AH$12-SUMPRODUCT($B$3:$B$10,Q3:Q10)</f>
        <v>5</v>
      </c>
      <c r="R11" s="2"/>
    </row>
    <row r="12" spans="1:19" x14ac:dyDescent="0.25">
      <c r="B12" s="5" t="s">
        <v>46</v>
      </c>
      <c r="C12" s="4">
        <v>60</v>
      </c>
      <c r="D12" s="4">
        <f>C12</f>
        <v>60</v>
      </c>
      <c r="E12" s="4">
        <f t="shared" ref="E12:Q12" si="2">D12</f>
        <v>60</v>
      </c>
      <c r="F12" s="4">
        <f t="shared" si="2"/>
        <v>60</v>
      </c>
      <c r="G12" s="4">
        <f t="shared" si="2"/>
        <v>60</v>
      </c>
      <c r="H12" s="4">
        <f t="shared" si="2"/>
        <v>60</v>
      </c>
      <c r="I12" s="4">
        <f t="shared" si="2"/>
        <v>60</v>
      </c>
      <c r="J12" s="4">
        <f t="shared" si="2"/>
        <v>60</v>
      </c>
      <c r="K12" s="4">
        <f t="shared" si="2"/>
        <v>60</v>
      </c>
      <c r="L12" s="4">
        <f t="shared" si="2"/>
        <v>60</v>
      </c>
      <c r="M12" s="4">
        <f t="shared" si="2"/>
        <v>60</v>
      </c>
      <c r="N12" s="4">
        <f t="shared" si="2"/>
        <v>60</v>
      </c>
      <c r="O12" s="4">
        <f t="shared" si="2"/>
        <v>60</v>
      </c>
      <c r="P12" s="4">
        <f t="shared" si="2"/>
        <v>60</v>
      </c>
      <c r="Q12" s="4">
        <f t="shared" si="2"/>
        <v>60</v>
      </c>
    </row>
    <row r="14" spans="1:19" x14ac:dyDescent="0.25">
      <c r="B14" s="2" t="s">
        <v>43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</row>
    <row r="15" spans="1:19" x14ac:dyDescent="0.25">
      <c r="B15" s="2" t="s">
        <v>44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9" x14ac:dyDescent="0.25">
      <c r="B16" s="2" t="s">
        <v>45</v>
      </c>
      <c r="C16" s="18">
        <f>SUMPRODUCT(C14:Q14,C15:Q15)</f>
        <v>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8" spans="2:17" x14ac:dyDescent="0.25">
      <c r="B18" s="2" t="s">
        <v>43</v>
      </c>
      <c r="C18" s="3">
        <f>C11</f>
        <v>55</v>
      </c>
      <c r="D18" s="3">
        <f t="shared" ref="D18:Q18" si="3">D11</f>
        <v>20</v>
      </c>
      <c r="E18" s="3">
        <f t="shared" si="3"/>
        <v>60</v>
      </c>
      <c r="F18" s="3">
        <f t="shared" si="3"/>
        <v>10</v>
      </c>
      <c r="G18" s="3">
        <f t="shared" si="3"/>
        <v>30</v>
      </c>
      <c r="H18" s="3">
        <f t="shared" si="3"/>
        <v>35</v>
      </c>
      <c r="I18" s="3">
        <f t="shared" si="3"/>
        <v>10</v>
      </c>
      <c r="J18" s="3">
        <f t="shared" si="3"/>
        <v>20</v>
      </c>
      <c r="K18" s="3">
        <f t="shared" si="3"/>
        <v>40</v>
      </c>
      <c r="L18" s="3">
        <f t="shared" si="3"/>
        <v>0</v>
      </c>
      <c r="M18" s="3">
        <f t="shared" si="3"/>
        <v>25</v>
      </c>
      <c r="N18" s="3">
        <f t="shared" si="3"/>
        <v>50</v>
      </c>
      <c r="O18" s="3">
        <f t="shared" si="3"/>
        <v>0</v>
      </c>
      <c r="P18" s="3">
        <f t="shared" si="3"/>
        <v>25</v>
      </c>
      <c r="Q18" s="3">
        <f t="shared" si="3"/>
        <v>5</v>
      </c>
    </row>
    <row r="19" spans="2:17" x14ac:dyDescent="0.25">
      <c r="B19" s="2" t="s">
        <v>44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25">
      <c r="B20" s="2" t="s">
        <v>45</v>
      </c>
      <c r="C20" s="18">
        <f>SUMPRODUCT(C18:Q18,C19:Q19)</f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</sheetData>
  <mergeCells count="7">
    <mergeCell ref="R1:R2"/>
    <mergeCell ref="A11:B11"/>
    <mergeCell ref="C16:Q16"/>
    <mergeCell ref="C20:Q20"/>
    <mergeCell ref="A1:A2"/>
    <mergeCell ref="B1:B2"/>
    <mergeCell ref="C1:Q1"/>
  </mergeCells>
  <conditionalFormatting sqref="C3:Q10">
    <cfRule type="cellIs" dxfId="13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R20"/>
    </sheetView>
  </sheetViews>
  <sheetFormatPr defaultRowHeight="18.75" x14ac:dyDescent="0.25"/>
  <cols>
    <col min="1" max="1" width="9.140625" style="4"/>
    <col min="2" max="2" width="19.5703125" style="4" customWidth="1"/>
    <col min="3" max="17" width="9.140625" style="4"/>
    <col min="18" max="18" width="12.28515625" style="4" customWidth="1"/>
    <col min="19" max="16384" width="9.140625" style="4"/>
  </cols>
  <sheetData>
    <row r="1" spans="1:19" ht="20.25" customHeight="1" x14ac:dyDescent="0.25">
      <c r="A1" s="22" t="s">
        <v>18</v>
      </c>
      <c r="B1" s="22" t="s">
        <v>19</v>
      </c>
      <c r="C1" s="16" t="s">
        <v>20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7"/>
      <c r="R1" s="22" t="s">
        <v>21</v>
      </c>
    </row>
    <row r="2" spans="1:19" ht="56.25" customHeight="1" x14ac:dyDescent="0.25">
      <c r="A2" s="23"/>
      <c r="B2" s="23"/>
      <c r="C2" s="6" t="s">
        <v>47</v>
      </c>
      <c r="D2" s="6" t="s">
        <v>48</v>
      </c>
      <c r="E2" s="6" t="s">
        <v>49</v>
      </c>
      <c r="F2" s="6" t="s">
        <v>50</v>
      </c>
      <c r="G2" s="6" t="s">
        <v>51</v>
      </c>
      <c r="H2" s="6" t="s">
        <v>52</v>
      </c>
      <c r="I2" s="6" t="s">
        <v>53</v>
      </c>
      <c r="J2" s="6" t="s">
        <v>54</v>
      </c>
      <c r="K2" s="6" t="s">
        <v>55</v>
      </c>
      <c r="L2" s="6" t="s">
        <v>56</v>
      </c>
      <c r="M2" s="6" t="s">
        <v>57</v>
      </c>
      <c r="N2" s="6" t="s">
        <v>58</v>
      </c>
      <c r="O2" s="6" t="s">
        <v>59</v>
      </c>
      <c r="P2" s="6" t="s">
        <v>60</v>
      </c>
      <c r="Q2" s="6" t="s">
        <v>61</v>
      </c>
      <c r="R2" s="23"/>
    </row>
    <row r="3" spans="1:19" ht="18.75" customHeight="1" x14ac:dyDescent="0.25">
      <c r="A3" s="13">
        <v>1</v>
      </c>
      <c r="B3" s="3">
        <f>лексика!S34</f>
        <v>165</v>
      </c>
      <c r="C3" s="13">
        <v>0</v>
      </c>
      <c r="D3" s="13">
        <v>2</v>
      </c>
      <c r="E3" s="13">
        <v>0</v>
      </c>
      <c r="F3" s="13">
        <v>0</v>
      </c>
      <c r="G3" s="13">
        <v>0</v>
      </c>
      <c r="H3" s="13">
        <v>1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2</v>
      </c>
      <c r="R3" s="13">
        <v>10</v>
      </c>
      <c r="S3" s="4">
        <f>SUMPRODUCT($C$15:$Q$15,C3:Q3)</f>
        <v>10</v>
      </c>
    </row>
    <row r="4" spans="1:19" x14ac:dyDescent="0.25">
      <c r="A4" s="13">
        <v>2</v>
      </c>
      <c r="B4" s="3">
        <f>лексика!S35</f>
        <v>160</v>
      </c>
      <c r="C4" s="13">
        <v>0</v>
      </c>
      <c r="D4" s="13">
        <v>0</v>
      </c>
      <c r="E4" s="13">
        <v>0</v>
      </c>
      <c r="F4" s="13">
        <v>1</v>
      </c>
      <c r="G4" s="13">
        <v>2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2</v>
      </c>
      <c r="P4" s="13">
        <v>0</v>
      </c>
      <c r="Q4" s="13">
        <v>0</v>
      </c>
      <c r="R4" s="13">
        <f>R3+10</f>
        <v>20</v>
      </c>
      <c r="S4" s="4">
        <f t="shared" ref="S4:S10" si="0">SUMPRODUCT($C$15:$Q$15,C4:Q4)</f>
        <v>20</v>
      </c>
    </row>
    <row r="5" spans="1:19" x14ac:dyDescent="0.25">
      <c r="A5" s="13">
        <v>3</v>
      </c>
      <c r="B5" s="3">
        <f>лексика!S36</f>
        <v>135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</v>
      </c>
      <c r="I5" s="13">
        <v>0</v>
      </c>
      <c r="J5" s="13">
        <v>0</v>
      </c>
      <c r="K5" s="13">
        <v>2</v>
      </c>
      <c r="L5" s="13">
        <v>0</v>
      </c>
      <c r="M5" s="13">
        <v>0</v>
      </c>
      <c r="N5" s="13">
        <v>1</v>
      </c>
      <c r="O5" s="13">
        <v>0</v>
      </c>
      <c r="P5" s="13">
        <v>2</v>
      </c>
      <c r="Q5" s="13">
        <v>0</v>
      </c>
      <c r="R5" s="13">
        <f t="shared" ref="R5:R10" si="1">R4+10</f>
        <v>30</v>
      </c>
      <c r="S5" s="4">
        <f t="shared" si="0"/>
        <v>30</v>
      </c>
    </row>
    <row r="6" spans="1:19" x14ac:dyDescent="0.25">
      <c r="A6" s="13">
        <v>4</v>
      </c>
      <c r="B6" s="3">
        <f>лексика!S37</f>
        <v>125</v>
      </c>
      <c r="C6" s="13">
        <v>0</v>
      </c>
      <c r="D6" s="13">
        <v>0</v>
      </c>
      <c r="E6" s="13">
        <v>0</v>
      </c>
      <c r="F6" s="13">
        <v>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2</v>
      </c>
      <c r="M6" s="13">
        <v>1</v>
      </c>
      <c r="N6" s="13">
        <v>1</v>
      </c>
      <c r="O6" s="13">
        <v>0</v>
      </c>
      <c r="P6" s="13">
        <v>1</v>
      </c>
      <c r="Q6" s="13">
        <v>0</v>
      </c>
      <c r="R6" s="13">
        <f t="shared" si="1"/>
        <v>40</v>
      </c>
      <c r="S6" s="4">
        <f t="shared" si="0"/>
        <v>40</v>
      </c>
    </row>
    <row r="7" spans="1:19" x14ac:dyDescent="0.25">
      <c r="A7" s="13">
        <v>5</v>
      </c>
      <c r="B7" s="3">
        <f>лексика!S38</f>
        <v>110</v>
      </c>
      <c r="C7" s="13">
        <v>0</v>
      </c>
      <c r="D7" s="13">
        <v>0</v>
      </c>
      <c r="E7" s="13">
        <v>2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0</v>
      </c>
      <c r="M7" s="13">
        <v>0</v>
      </c>
      <c r="N7" s="13">
        <v>1</v>
      </c>
      <c r="O7" s="13">
        <v>0</v>
      </c>
      <c r="P7" s="13">
        <v>0</v>
      </c>
      <c r="Q7" s="13">
        <v>0</v>
      </c>
      <c r="R7" s="13">
        <f t="shared" si="1"/>
        <v>50</v>
      </c>
      <c r="S7" s="4">
        <f t="shared" si="0"/>
        <v>50</v>
      </c>
    </row>
    <row r="8" spans="1:19" x14ac:dyDescent="0.25">
      <c r="A8" s="13">
        <v>6</v>
      </c>
      <c r="B8" s="3">
        <f>лексика!S39</f>
        <v>100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4</v>
      </c>
      <c r="K8" s="13">
        <v>0</v>
      </c>
      <c r="L8" s="13">
        <v>1</v>
      </c>
      <c r="M8" s="13">
        <v>2</v>
      </c>
      <c r="N8" s="13">
        <v>0</v>
      </c>
      <c r="O8" s="13">
        <v>1</v>
      </c>
      <c r="P8" s="13">
        <v>0</v>
      </c>
      <c r="Q8" s="13">
        <v>0</v>
      </c>
      <c r="R8" s="13">
        <f t="shared" si="1"/>
        <v>60</v>
      </c>
      <c r="S8" s="4">
        <f t="shared" si="0"/>
        <v>60</v>
      </c>
    </row>
    <row r="9" spans="1:19" x14ac:dyDescent="0.25">
      <c r="A9" s="13">
        <v>7</v>
      </c>
      <c r="B9" s="3">
        <f>лексика!S40</f>
        <v>85</v>
      </c>
      <c r="C9" s="13">
        <v>1</v>
      </c>
      <c r="D9" s="13">
        <v>0</v>
      </c>
      <c r="E9" s="13">
        <v>0</v>
      </c>
      <c r="F9" s="13">
        <v>0</v>
      </c>
      <c r="G9" s="13">
        <v>0</v>
      </c>
      <c r="H9" s="13">
        <v>1</v>
      </c>
      <c r="I9" s="13">
        <v>4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f t="shared" si="1"/>
        <v>70</v>
      </c>
      <c r="S9" s="4">
        <f t="shared" si="0"/>
        <v>70</v>
      </c>
    </row>
    <row r="10" spans="1:19" x14ac:dyDescent="0.25">
      <c r="A10" s="13">
        <v>8</v>
      </c>
      <c r="B10" s="3">
        <f>лексика!S41</f>
        <v>70</v>
      </c>
      <c r="C10" s="13">
        <v>4</v>
      </c>
      <c r="D10" s="13">
        <v>1</v>
      </c>
      <c r="E10" s="13">
        <v>2</v>
      </c>
      <c r="F10" s="13">
        <v>0</v>
      </c>
      <c r="G10" s="13">
        <v>1</v>
      </c>
      <c r="H10" s="13">
        <v>0</v>
      </c>
      <c r="I10" s="13">
        <v>1</v>
      </c>
      <c r="J10" s="13">
        <v>0</v>
      </c>
      <c r="K10" s="13">
        <v>0</v>
      </c>
      <c r="L10" s="13">
        <v>1</v>
      </c>
      <c r="M10" s="13">
        <v>1</v>
      </c>
      <c r="N10" s="13">
        <v>0</v>
      </c>
      <c r="O10" s="13">
        <v>0</v>
      </c>
      <c r="P10" s="13">
        <v>0</v>
      </c>
      <c r="Q10" s="13">
        <v>0</v>
      </c>
      <c r="R10" s="13">
        <f t="shared" si="1"/>
        <v>80</v>
      </c>
      <c r="S10" s="4">
        <f t="shared" si="0"/>
        <v>80</v>
      </c>
    </row>
    <row r="11" spans="1:19" ht="18.75" customHeight="1" x14ac:dyDescent="0.25">
      <c r="A11" s="24" t="s">
        <v>42</v>
      </c>
      <c r="B11" s="25"/>
      <c r="C11" s="3">
        <f>лексика!$AH$12-SUMPRODUCT($B$3:$B$10,C3:C10)</f>
        <v>55</v>
      </c>
      <c r="D11" s="3">
        <f>лексика!$AH$12-SUMPRODUCT($B$3:$B$10,D3:D10)</f>
        <v>20</v>
      </c>
      <c r="E11" s="3">
        <f>лексика!$AH$12-SUMPRODUCT($B$3:$B$10,E3:E10)</f>
        <v>60</v>
      </c>
      <c r="F11" s="3">
        <f>лексика!$AH$12-SUMPRODUCT($B$3:$B$10,F3:F10)</f>
        <v>10</v>
      </c>
      <c r="G11" s="3">
        <f>лексика!$AH$12-SUMPRODUCT($B$3:$B$10,G3:G10)</f>
        <v>30</v>
      </c>
      <c r="H11" s="3">
        <f>лексика!$AH$12-SUMPRODUCT($B$3:$B$10,H3:H10)</f>
        <v>35</v>
      </c>
      <c r="I11" s="3">
        <f>лексика!$AH$12-SUMPRODUCT($B$3:$B$10,I3:I10)</f>
        <v>10</v>
      </c>
      <c r="J11" s="3">
        <f>лексика!$AH$12-SUMPRODUCT($B$3:$B$10,J3:J10)</f>
        <v>20</v>
      </c>
      <c r="K11" s="3">
        <f>лексика!$AH$12-SUMPRODUCT($B$3:$B$10,K3:K10)</f>
        <v>40</v>
      </c>
      <c r="L11" s="3">
        <f>лексика!$AH$12-SUMPRODUCT($B$3:$B$10,L3:L10)</f>
        <v>0</v>
      </c>
      <c r="M11" s="3">
        <f>лексика!$AH$12-SUMPRODUCT($B$3:$B$10,M3:M10)</f>
        <v>25</v>
      </c>
      <c r="N11" s="3">
        <f>лексика!$AH$12-SUMPRODUCT($B$3:$B$10,N3:N10)</f>
        <v>50</v>
      </c>
      <c r="O11" s="3">
        <f>лексика!$AH$12-SUMPRODUCT($B$3:$B$10,O3:O10)</f>
        <v>0</v>
      </c>
      <c r="P11" s="3">
        <f>лексика!$AH$12-SUMPRODUCT($B$3:$B$10,P3:P10)</f>
        <v>25</v>
      </c>
      <c r="Q11" s="3">
        <f>лексика!$AH$12-SUMPRODUCT($B$3:$B$10,Q3:Q10)</f>
        <v>5</v>
      </c>
      <c r="R11" s="13"/>
    </row>
    <row r="12" spans="1:19" x14ac:dyDescent="0.25">
      <c r="B12" s="5" t="s">
        <v>46</v>
      </c>
      <c r="C12" s="4">
        <v>60</v>
      </c>
      <c r="D12" s="4">
        <f>C12</f>
        <v>60</v>
      </c>
      <c r="E12" s="4">
        <f t="shared" ref="E12:Q12" si="2">D12</f>
        <v>60</v>
      </c>
      <c r="F12" s="4">
        <f t="shared" si="2"/>
        <v>60</v>
      </c>
      <c r="G12" s="4">
        <f t="shared" si="2"/>
        <v>60</v>
      </c>
      <c r="H12" s="4">
        <f t="shared" si="2"/>
        <v>60</v>
      </c>
      <c r="I12" s="4">
        <f t="shared" si="2"/>
        <v>60</v>
      </c>
      <c r="J12" s="4">
        <f t="shared" si="2"/>
        <v>60</v>
      </c>
      <c r="K12" s="4">
        <f t="shared" si="2"/>
        <v>60</v>
      </c>
      <c r="L12" s="4">
        <f t="shared" si="2"/>
        <v>60</v>
      </c>
      <c r="M12" s="4">
        <f t="shared" si="2"/>
        <v>60</v>
      </c>
      <c r="N12" s="4">
        <f t="shared" si="2"/>
        <v>60</v>
      </c>
      <c r="O12" s="4">
        <f t="shared" si="2"/>
        <v>60</v>
      </c>
      <c r="P12" s="4">
        <f t="shared" si="2"/>
        <v>60</v>
      </c>
      <c r="Q12" s="4">
        <f t="shared" si="2"/>
        <v>60</v>
      </c>
    </row>
    <row r="14" spans="1:19" ht="18.75" customHeight="1" x14ac:dyDescent="0.25">
      <c r="B14" s="13" t="s">
        <v>43</v>
      </c>
      <c r="C14" s="13">
        <v>1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13">
        <v>1</v>
      </c>
      <c r="J14" s="13">
        <v>1</v>
      </c>
      <c r="K14" s="13">
        <v>1</v>
      </c>
      <c r="L14" s="13">
        <v>1</v>
      </c>
      <c r="M14" s="13">
        <v>1</v>
      </c>
      <c r="N14" s="13">
        <v>1</v>
      </c>
      <c r="O14" s="13">
        <v>1</v>
      </c>
      <c r="P14" s="13">
        <v>1</v>
      </c>
      <c r="Q14" s="13">
        <v>1</v>
      </c>
    </row>
    <row r="15" spans="1:19" ht="18.75" customHeight="1" x14ac:dyDescent="0.25">
      <c r="B15" s="13" t="s">
        <v>44</v>
      </c>
      <c r="C15" s="6">
        <v>2.3333333333333335</v>
      </c>
      <c r="D15" s="6">
        <v>0</v>
      </c>
      <c r="E15" s="6">
        <v>17.5</v>
      </c>
      <c r="F15" s="6">
        <v>0</v>
      </c>
      <c r="G15" s="6">
        <v>0</v>
      </c>
      <c r="H15" s="6">
        <v>0</v>
      </c>
      <c r="I15" s="6">
        <v>15.666666666666666</v>
      </c>
      <c r="J15" s="6">
        <v>7.4999999999999991</v>
      </c>
      <c r="K15" s="6">
        <v>15</v>
      </c>
      <c r="L15" s="6">
        <v>20</v>
      </c>
      <c r="M15" s="6">
        <v>0</v>
      </c>
      <c r="N15" s="6">
        <v>0</v>
      </c>
      <c r="O15" s="6">
        <v>10</v>
      </c>
      <c r="P15" s="6">
        <v>0</v>
      </c>
      <c r="Q15" s="6">
        <v>5</v>
      </c>
    </row>
    <row r="16" spans="1:19" ht="18.75" customHeight="1" x14ac:dyDescent="0.25">
      <c r="B16" s="13" t="s">
        <v>45</v>
      </c>
      <c r="C16" s="16">
        <f>SUMPRODUCT(C14:Q14,C15:Q15)</f>
        <v>93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17"/>
    </row>
    <row r="18" spans="2:17" ht="18.75" customHeight="1" x14ac:dyDescent="0.25">
      <c r="B18" s="13" t="s">
        <v>43</v>
      </c>
      <c r="C18" s="3">
        <f>C11</f>
        <v>55</v>
      </c>
      <c r="D18" s="3">
        <f t="shared" ref="D18:Q18" si="3">D11</f>
        <v>20</v>
      </c>
      <c r="E18" s="3">
        <f t="shared" si="3"/>
        <v>60</v>
      </c>
      <c r="F18" s="3">
        <f t="shared" si="3"/>
        <v>10</v>
      </c>
      <c r="G18" s="3">
        <f t="shared" si="3"/>
        <v>30</v>
      </c>
      <c r="H18" s="3">
        <f t="shared" si="3"/>
        <v>35</v>
      </c>
      <c r="I18" s="3">
        <f t="shared" si="3"/>
        <v>10</v>
      </c>
      <c r="J18" s="3">
        <f t="shared" si="3"/>
        <v>20</v>
      </c>
      <c r="K18" s="3">
        <f t="shared" si="3"/>
        <v>40</v>
      </c>
      <c r="L18" s="3">
        <f t="shared" si="3"/>
        <v>0</v>
      </c>
      <c r="M18" s="3">
        <f t="shared" si="3"/>
        <v>25</v>
      </c>
      <c r="N18" s="3">
        <f t="shared" si="3"/>
        <v>50</v>
      </c>
      <c r="O18" s="3">
        <f t="shared" si="3"/>
        <v>0</v>
      </c>
      <c r="P18" s="3">
        <f t="shared" si="3"/>
        <v>25</v>
      </c>
      <c r="Q18" s="3">
        <f t="shared" si="3"/>
        <v>5</v>
      </c>
    </row>
    <row r="19" spans="2:17" ht="18.75" customHeight="1" x14ac:dyDescent="0.25">
      <c r="B19" s="13" t="s">
        <v>44</v>
      </c>
      <c r="C19" s="6">
        <f>C15</f>
        <v>2.3333333333333335</v>
      </c>
      <c r="D19" s="6">
        <f t="shared" ref="D19:Q19" si="4">D15</f>
        <v>0</v>
      </c>
      <c r="E19" s="6">
        <f t="shared" si="4"/>
        <v>17.5</v>
      </c>
      <c r="F19" s="6">
        <f t="shared" si="4"/>
        <v>0</v>
      </c>
      <c r="G19" s="6">
        <f t="shared" si="4"/>
        <v>0</v>
      </c>
      <c r="H19" s="6">
        <f t="shared" si="4"/>
        <v>0</v>
      </c>
      <c r="I19" s="6">
        <f t="shared" si="4"/>
        <v>15.666666666666666</v>
      </c>
      <c r="J19" s="6">
        <f t="shared" si="4"/>
        <v>7.4999999999999991</v>
      </c>
      <c r="K19" s="6">
        <f t="shared" si="4"/>
        <v>15</v>
      </c>
      <c r="L19" s="6">
        <f t="shared" si="4"/>
        <v>20</v>
      </c>
      <c r="M19" s="6">
        <f t="shared" si="4"/>
        <v>0</v>
      </c>
      <c r="N19" s="6">
        <f t="shared" si="4"/>
        <v>0</v>
      </c>
      <c r="O19" s="6">
        <f t="shared" si="4"/>
        <v>10</v>
      </c>
      <c r="P19" s="6">
        <f t="shared" si="4"/>
        <v>0</v>
      </c>
      <c r="Q19" s="6">
        <f t="shared" si="4"/>
        <v>5</v>
      </c>
    </row>
    <row r="20" spans="2:17" ht="18.75" customHeight="1" x14ac:dyDescent="0.25">
      <c r="B20" s="13" t="s">
        <v>45</v>
      </c>
      <c r="C20" s="16">
        <f>SUMPRODUCT(C18:Q18,C19:Q19)</f>
        <v>2110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17"/>
    </row>
  </sheetData>
  <mergeCells count="7">
    <mergeCell ref="C20:Q20"/>
    <mergeCell ref="A1:A2"/>
    <mergeCell ref="B1:B2"/>
    <mergeCell ref="C1:Q1"/>
    <mergeCell ref="R1:R2"/>
    <mergeCell ref="A11:B11"/>
    <mergeCell ref="C16:Q16"/>
  </mergeCells>
  <conditionalFormatting sqref="C3:Q10">
    <cfRule type="cellIs" dxfId="12" priority="2" operator="greaterThan">
      <formula>0</formula>
    </cfRule>
  </conditionalFormatting>
  <conditionalFormatting sqref="C15:Q15 C19:Q19">
    <cfRule type="cellIs" dxfId="11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A14" sqref="A14:Q16"/>
    </sheetView>
  </sheetViews>
  <sheetFormatPr defaultRowHeight="18.75" x14ac:dyDescent="0.25"/>
  <cols>
    <col min="1" max="1" width="6.28515625" style="4" customWidth="1"/>
    <col min="2" max="2" width="17.42578125" style="4" customWidth="1"/>
    <col min="3" max="17" width="6.85546875" style="4" customWidth="1"/>
    <col min="18" max="18" width="11" style="4" customWidth="1"/>
    <col min="19" max="16384" width="9.140625" style="4"/>
  </cols>
  <sheetData>
    <row r="1" spans="1:19" ht="20.25" customHeight="1" x14ac:dyDescent="0.25">
      <c r="A1" s="18" t="s">
        <v>18</v>
      </c>
      <c r="B1" s="18" t="s">
        <v>19</v>
      </c>
      <c r="C1" s="18" t="s">
        <v>20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21</v>
      </c>
    </row>
    <row r="2" spans="1:19" ht="37.5" customHeight="1" x14ac:dyDescent="0.25">
      <c r="A2" s="18"/>
      <c r="B2" s="18"/>
      <c r="C2" s="6" t="s">
        <v>47</v>
      </c>
      <c r="D2" s="6" t="s">
        <v>48</v>
      </c>
      <c r="E2" s="6" t="s">
        <v>49</v>
      </c>
      <c r="F2" s="6" t="s">
        <v>50</v>
      </c>
      <c r="G2" s="6" t="s">
        <v>51</v>
      </c>
      <c r="H2" s="6" t="s">
        <v>52</v>
      </c>
      <c r="I2" s="6" t="s">
        <v>53</v>
      </c>
      <c r="J2" s="6" t="s">
        <v>54</v>
      </c>
      <c r="K2" s="6" t="s">
        <v>55</v>
      </c>
      <c r="L2" s="6" t="s">
        <v>56</v>
      </c>
      <c r="M2" s="6" t="s">
        <v>57</v>
      </c>
      <c r="N2" s="6" t="s">
        <v>58</v>
      </c>
      <c r="O2" s="6" t="s">
        <v>59</v>
      </c>
      <c r="P2" s="6" t="s">
        <v>60</v>
      </c>
      <c r="Q2" s="6" t="s">
        <v>61</v>
      </c>
      <c r="R2" s="18"/>
    </row>
    <row r="3" spans="1:19" x14ac:dyDescent="0.25">
      <c r="A3" s="2">
        <v>1</v>
      </c>
      <c r="B3" s="3">
        <f>лексика!S34</f>
        <v>165</v>
      </c>
      <c r="C3" s="2">
        <v>0</v>
      </c>
      <c r="D3" s="2">
        <v>2</v>
      </c>
      <c r="E3" s="2">
        <v>0</v>
      </c>
      <c r="F3" s="2">
        <v>0</v>
      </c>
      <c r="G3" s="2">
        <v>0</v>
      </c>
      <c r="H3" s="2">
        <v>1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2</v>
      </c>
      <c r="R3" s="2">
        <v>10</v>
      </c>
      <c r="S3" s="4">
        <f>SUMPRODUCT($C$15:$Q$15,C3:Q3)</f>
        <v>10</v>
      </c>
    </row>
    <row r="4" spans="1:19" x14ac:dyDescent="0.25">
      <c r="A4" s="2">
        <v>2</v>
      </c>
      <c r="B4" s="3">
        <f>лексика!S35</f>
        <v>160</v>
      </c>
      <c r="C4" s="2">
        <v>0</v>
      </c>
      <c r="D4" s="2">
        <v>0</v>
      </c>
      <c r="E4" s="2">
        <v>0</v>
      </c>
      <c r="F4" s="2">
        <v>1</v>
      </c>
      <c r="G4" s="2">
        <v>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2</v>
      </c>
      <c r="P4" s="2">
        <v>0</v>
      </c>
      <c r="Q4" s="2">
        <v>0</v>
      </c>
      <c r="R4" s="2">
        <f>R3+10</f>
        <v>20</v>
      </c>
      <c r="S4" s="4">
        <f t="shared" ref="S4:S10" si="0">SUMPRODUCT($C$15:$Q$15,C4:Q4)</f>
        <v>20</v>
      </c>
    </row>
    <row r="5" spans="1:19" x14ac:dyDescent="0.25">
      <c r="A5" s="2">
        <v>3</v>
      </c>
      <c r="B5" s="3">
        <f>лексика!S36</f>
        <v>135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v>0</v>
      </c>
      <c r="K5" s="2">
        <v>2</v>
      </c>
      <c r="L5" s="2">
        <v>0</v>
      </c>
      <c r="M5" s="2">
        <v>0</v>
      </c>
      <c r="N5" s="2">
        <v>1</v>
      </c>
      <c r="O5" s="2">
        <v>0</v>
      </c>
      <c r="P5" s="2">
        <v>2</v>
      </c>
      <c r="Q5" s="2">
        <v>0</v>
      </c>
      <c r="R5" s="2">
        <f t="shared" ref="R5:R10" si="1">R4+10</f>
        <v>30</v>
      </c>
      <c r="S5" s="4">
        <f t="shared" si="0"/>
        <v>30</v>
      </c>
    </row>
    <row r="6" spans="1:19" x14ac:dyDescent="0.25">
      <c r="A6" s="2">
        <v>4</v>
      </c>
      <c r="B6" s="3">
        <f>лексика!S37</f>
        <v>125</v>
      </c>
      <c r="C6" s="2">
        <v>0</v>
      </c>
      <c r="D6" s="2">
        <v>0</v>
      </c>
      <c r="E6" s="2">
        <v>0</v>
      </c>
      <c r="F6" s="2">
        <v>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2</v>
      </c>
      <c r="M6" s="2">
        <v>1</v>
      </c>
      <c r="N6" s="2">
        <v>1</v>
      </c>
      <c r="O6" s="2">
        <v>0</v>
      </c>
      <c r="P6" s="2">
        <v>1</v>
      </c>
      <c r="Q6" s="2">
        <v>0</v>
      </c>
      <c r="R6" s="2">
        <f t="shared" si="1"/>
        <v>40</v>
      </c>
      <c r="S6" s="4">
        <f t="shared" si="0"/>
        <v>40</v>
      </c>
    </row>
    <row r="7" spans="1:19" x14ac:dyDescent="0.25">
      <c r="A7" s="2">
        <v>5</v>
      </c>
      <c r="B7" s="3">
        <f>лексика!S38</f>
        <v>110</v>
      </c>
      <c r="C7" s="2">
        <v>0</v>
      </c>
      <c r="D7" s="2">
        <v>0</v>
      </c>
      <c r="E7" s="2">
        <v>2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1</v>
      </c>
      <c r="O7" s="2">
        <v>0</v>
      </c>
      <c r="P7" s="2">
        <v>0</v>
      </c>
      <c r="Q7" s="2">
        <v>0</v>
      </c>
      <c r="R7" s="2">
        <f t="shared" si="1"/>
        <v>50</v>
      </c>
      <c r="S7" s="4">
        <f t="shared" si="0"/>
        <v>50</v>
      </c>
    </row>
    <row r="8" spans="1:19" x14ac:dyDescent="0.25">
      <c r="A8" s="2">
        <v>6</v>
      </c>
      <c r="B8" s="3">
        <f>лексика!S39</f>
        <v>100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4</v>
      </c>
      <c r="K8" s="2">
        <v>0</v>
      </c>
      <c r="L8" s="2">
        <v>1</v>
      </c>
      <c r="M8" s="2">
        <v>2</v>
      </c>
      <c r="N8" s="2">
        <v>0</v>
      </c>
      <c r="O8" s="2">
        <v>1</v>
      </c>
      <c r="P8" s="2">
        <v>0</v>
      </c>
      <c r="Q8" s="2">
        <v>0</v>
      </c>
      <c r="R8" s="2">
        <f t="shared" si="1"/>
        <v>60</v>
      </c>
      <c r="S8" s="4">
        <f t="shared" si="0"/>
        <v>60</v>
      </c>
    </row>
    <row r="9" spans="1:19" x14ac:dyDescent="0.25">
      <c r="A9" s="2">
        <v>7</v>
      </c>
      <c r="B9" s="3">
        <f>лексика!S40</f>
        <v>85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>
        <v>1</v>
      </c>
      <c r="I9" s="2">
        <v>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1</v>
      </c>
      <c r="R9" s="2">
        <f t="shared" si="1"/>
        <v>70</v>
      </c>
      <c r="S9" s="4">
        <f t="shared" si="0"/>
        <v>70</v>
      </c>
    </row>
    <row r="10" spans="1:19" x14ac:dyDescent="0.25">
      <c r="A10" s="2">
        <v>8</v>
      </c>
      <c r="B10" s="3">
        <f>лексика!S41</f>
        <v>70</v>
      </c>
      <c r="C10" s="2">
        <v>4</v>
      </c>
      <c r="D10" s="2">
        <v>1</v>
      </c>
      <c r="E10" s="2">
        <v>2</v>
      </c>
      <c r="F10" s="2">
        <v>0</v>
      </c>
      <c r="G10" s="2">
        <v>1</v>
      </c>
      <c r="H10" s="2">
        <v>0</v>
      </c>
      <c r="I10" s="2">
        <v>1</v>
      </c>
      <c r="J10" s="2">
        <v>0</v>
      </c>
      <c r="K10" s="2">
        <v>0</v>
      </c>
      <c r="L10" s="2">
        <v>1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f t="shared" si="1"/>
        <v>80</v>
      </c>
      <c r="S10" s="4">
        <f t="shared" si="0"/>
        <v>80</v>
      </c>
    </row>
    <row r="11" spans="1:19" ht="37.5" customHeight="1" x14ac:dyDescent="0.25">
      <c r="A11" s="21" t="s">
        <v>62</v>
      </c>
      <c r="B11" s="21"/>
      <c r="C11" s="3">
        <f>лексика!$AH$12-SUMPRODUCT($B$3:$B$10,C3:C10)</f>
        <v>55</v>
      </c>
      <c r="D11" s="3">
        <f>лексика!$AH$12-SUMPRODUCT($B$3:$B$10,D3:D10)</f>
        <v>20</v>
      </c>
      <c r="E11" s="3">
        <f>лексика!$AH$12-SUMPRODUCT($B$3:$B$10,E3:E10)</f>
        <v>60</v>
      </c>
      <c r="F11" s="3">
        <f>лексика!$AH$12-SUMPRODUCT($B$3:$B$10,F3:F10)</f>
        <v>10</v>
      </c>
      <c r="G11" s="3">
        <f>лексика!$AH$12-SUMPRODUCT($B$3:$B$10,G3:G10)</f>
        <v>30</v>
      </c>
      <c r="H11" s="3">
        <f>лексика!$AH$12-SUMPRODUCT($B$3:$B$10,H3:H10)</f>
        <v>35</v>
      </c>
      <c r="I11" s="3">
        <f>лексика!$AH$12-SUMPRODUCT($B$3:$B$10,I3:I10)</f>
        <v>10</v>
      </c>
      <c r="J11" s="3">
        <f>лексика!$AH$12-SUMPRODUCT($B$3:$B$10,J3:J10)</f>
        <v>20</v>
      </c>
      <c r="K11" s="3">
        <f>лексика!$AH$12-SUMPRODUCT($B$3:$B$10,K3:K10)</f>
        <v>40</v>
      </c>
      <c r="L11" s="3">
        <f>лексика!$AH$12-SUMPRODUCT($B$3:$B$10,L3:L10)</f>
        <v>0</v>
      </c>
      <c r="M11" s="3">
        <f>лексика!$AH$12-SUMPRODUCT($B$3:$B$10,M3:M10)</f>
        <v>25</v>
      </c>
      <c r="N11" s="3">
        <f>лексика!$AH$12-SUMPRODUCT($B$3:$B$10,N3:N10)</f>
        <v>50</v>
      </c>
      <c r="O11" s="3">
        <f>лексика!$AH$12-SUMPRODUCT($B$3:$B$10,O3:O10)</f>
        <v>0</v>
      </c>
      <c r="P11" s="3">
        <f>лексика!$AH$12-SUMPRODUCT($B$3:$B$10,P3:P10)</f>
        <v>25</v>
      </c>
      <c r="Q11" s="3">
        <f>лексика!$AH$12-SUMPRODUCT($B$3:$B$10,Q3:Q10)</f>
        <v>5</v>
      </c>
      <c r="R11" s="2"/>
    </row>
    <row r="12" spans="1:19" x14ac:dyDescent="0.25">
      <c r="B12" s="5" t="s">
        <v>46</v>
      </c>
      <c r="C12" s="4">
        <v>60</v>
      </c>
      <c r="D12" s="4">
        <f>C12</f>
        <v>60</v>
      </c>
      <c r="E12" s="4">
        <f t="shared" ref="E12:Q12" si="2">D12</f>
        <v>60</v>
      </c>
      <c r="F12" s="4">
        <f t="shared" si="2"/>
        <v>60</v>
      </c>
      <c r="G12" s="4">
        <f t="shared" si="2"/>
        <v>60</v>
      </c>
      <c r="H12" s="4">
        <f t="shared" si="2"/>
        <v>60</v>
      </c>
      <c r="I12" s="4">
        <f t="shared" si="2"/>
        <v>60</v>
      </c>
      <c r="J12" s="4">
        <f t="shared" si="2"/>
        <v>60</v>
      </c>
      <c r="K12" s="4">
        <f t="shared" si="2"/>
        <v>60</v>
      </c>
      <c r="L12" s="4">
        <f t="shared" si="2"/>
        <v>60</v>
      </c>
      <c r="M12" s="4">
        <f t="shared" si="2"/>
        <v>60</v>
      </c>
      <c r="N12" s="4">
        <f t="shared" si="2"/>
        <v>60</v>
      </c>
      <c r="O12" s="4">
        <f t="shared" si="2"/>
        <v>60</v>
      </c>
      <c r="P12" s="4">
        <f t="shared" si="2"/>
        <v>60</v>
      </c>
      <c r="Q12" s="4">
        <f t="shared" si="2"/>
        <v>60</v>
      </c>
    </row>
    <row r="14" spans="1:19" ht="18.75" customHeight="1" x14ac:dyDescent="0.25">
      <c r="A14" s="18" t="s">
        <v>43</v>
      </c>
      <c r="B14" s="18"/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</row>
    <row r="15" spans="1:19" ht="18.75" customHeight="1" x14ac:dyDescent="0.25">
      <c r="A15" s="18" t="s">
        <v>44</v>
      </c>
      <c r="B15" s="18"/>
      <c r="C15" s="6">
        <v>2.3333333333333348</v>
      </c>
      <c r="D15" s="6">
        <v>0</v>
      </c>
      <c r="E15" s="6">
        <v>17.5</v>
      </c>
      <c r="F15" s="6">
        <v>0</v>
      </c>
      <c r="G15" s="6">
        <v>0</v>
      </c>
      <c r="H15" s="6">
        <v>0</v>
      </c>
      <c r="I15" s="6">
        <v>15.666666666666666</v>
      </c>
      <c r="J15" s="6">
        <v>7.5000000000000009</v>
      </c>
      <c r="K15" s="6">
        <v>15</v>
      </c>
      <c r="L15" s="6">
        <v>20</v>
      </c>
      <c r="M15" s="6">
        <v>0</v>
      </c>
      <c r="N15" s="6">
        <v>0</v>
      </c>
      <c r="O15" s="6">
        <v>10</v>
      </c>
      <c r="P15" s="6">
        <v>0</v>
      </c>
      <c r="Q15" s="6">
        <v>5</v>
      </c>
    </row>
    <row r="16" spans="1:19" ht="18.75" customHeight="1" x14ac:dyDescent="0.25">
      <c r="A16" s="18" t="s">
        <v>45</v>
      </c>
      <c r="B16" s="18"/>
      <c r="C16" s="18">
        <f>SUMPRODUCT(C14:Q14,C15:Q15)</f>
        <v>93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8" spans="1:17" ht="18.75" customHeight="1" x14ac:dyDescent="0.25">
      <c r="A18" s="18" t="s">
        <v>43</v>
      </c>
      <c r="B18" s="18"/>
      <c r="C18" s="3">
        <f>C11</f>
        <v>55</v>
      </c>
      <c r="D18" s="3">
        <f t="shared" ref="D18:Q18" si="3">D11</f>
        <v>20</v>
      </c>
      <c r="E18" s="3">
        <f t="shared" si="3"/>
        <v>60</v>
      </c>
      <c r="F18" s="3">
        <f t="shared" si="3"/>
        <v>10</v>
      </c>
      <c r="G18" s="3">
        <f t="shared" si="3"/>
        <v>30</v>
      </c>
      <c r="H18" s="3">
        <f t="shared" si="3"/>
        <v>35</v>
      </c>
      <c r="I18" s="3">
        <f t="shared" si="3"/>
        <v>10</v>
      </c>
      <c r="J18" s="3">
        <f t="shared" si="3"/>
        <v>20</v>
      </c>
      <c r="K18" s="3">
        <f t="shared" si="3"/>
        <v>40</v>
      </c>
      <c r="L18" s="3">
        <f t="shared" si="3"/>
        <v>0</v>
      </c>
      <c r="M18" s="3">
        <f t="shared" si="3"/>
        <v>25</v>
      </c>
      <c r="N18" s="3">
        <f t="shared" si="3"/>
        <v>50</v>
      </c>
      <c r="O18" s="3">
        <f t="shared" si="3"/>
        <v>0</v>
      </c>
      <c r="P18" s="3">
        <f t="shared" si="3"/>
        <v>25</v>
      </c>
      <c r="Q18" s="3">
        <f t="shared" si="3"/>
        <v>5</v>
      </c>
    </row>
    <row r="19" spans="1:17" ht="18.75" customHeight="1" x14ac:dyDescent="0.25">
      <c r="A19" s="18" t="s">
        <v>44</v>
      </c>
      <c r="B19" s="18"/>
      <c r="C19" s="6">
        <f>C15</f>
        <v>2.3333333333333348</v>
      </c>
      <c r="D19" s="6">
        <f t="shared" ref="D19:Q19" si="4">D15</f>
        <v>0</v>
      </c>
      <c r="E19" s="6">
        <f t="shared" si="4"/>
        <v>17.5</v>
      </c>
      <c r="F19" s="6">
        <f t="shared" si="4"/>
        <v>0</v>
      </c>
      <c r="G19" s="6">
        <f t="shared" si="4"/>
        <v>0</v>
      </c>
      <c r="H19" s="6">
        <f t="shared" si="4"/>
        <v>0</v>
      </c>
      <c r="I19" s="6">
        <f t="shared" si="4"/>
        <v>15.666666666666666</v>
      </c>
      <c r="J19" s="6">
        <f t="shared" si="4"/>
        <v>7.5000000000000009</v>
      </c>
      <c r="K19" s="6">
        <f t="shared" si="4"/>
        <v>15</v>
      </c>
      <c r="L19" s="6">
        <f t="shared" si="4"/>
        <v>20</v>
      </c>
      <c r="M19" s="6">
        <f t="shared" si="4"/>
        <v>0</v>
      </c>
      <c r="N19" s="6">
        <f t="shared" si="4"/>
        <v>0</v>
      </c>
      <c r="O19" s="6">
        <f t="shared" si="4"/>
        <v>10</v>
      </c>
      <c r="P19" s="6">
        <f t="shared" si="4"/>
        <v>0</v>
      </c>
      <c r="Q19" s="6">
        <f t="shared" si="4"/>
        <v>5</v>
      </c>
    </row>
    <row r="20" spans="1:17" ht="18.75" customHeight="1" x14ac:dyDescent="0.25">
      <c r="A20" s="18" t="s">
        <v>45</v>
      </c>
      <c r="B20" s="18"/>
      <c r="C20" s="18">
        <f>SUMPRODUCT(C18:Q18,C19:Q19)</f>
        <v>2110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</sheetData>
  <mergeCells count="13">
    <mergeCell ref="C20:Q20"/>
    <mergeCell ref="A1:A2"/>
    <mergeCell ref="B1:B2"/>
    <mergeCell ref="C1:Q1"/>
    <mergeCell ref="R1:R2"/>
    <mergeCell ref="A11:B11"/>
    <mergeCell ref="C16:Q16"/>
    <mergeCell ref="A20:B20"/>
    <mergeCell ref="A19:B19"/>
    <mergeCell ref="A18:B18"/>
    <mergeCell ref="A16:B16"/>
    <mergeCell ref="A15:B15"/>
    <mergeCell ref="A14:B14"/>
  </mergeCells>
  <conditionalFormatting sqref="C3:Q10">
    <cfRule type="cellIs" dxfId="10" priority="3" operator="greaterThan">
      <formula>0</formula>
    </cfRule>
  </conditionalFormatting>
  <conditionalFormatting sqref="C15:Q15">
    <cfRule type="cellIs" dxfId="9" priority="2" operator="greaterThan">
      <formula>0</formula>
    </cfRule>
  </conditionalFormatting>
  <conditionalFormatting sqref="C19:Q19">
    <cfRule type="cellIs" dxfId="8" priority="1" operator="greater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V14" sqref="V14"/>
    </sheetView>
  </sheetViews>
  <sheetFormatPr defaultRowHeight="18.75" x14ac:dyDescent="0.25"/>
  <cols>
    <col min="1" max="1" width="6.28515625" style="4" customWidth="1"/>
    <col min="2" max="2" width="17.42578125" style="4" customWidth="1"/>
    <col min="3" max="17" width="6.85546875" style="4" customWidth="1"/>
    <col min="18" max="18" width="11" style="4" customWidth="1"/>
    <col min="19" max="16384" width="9.140625" style="4"/>
  </cols>
  <sheetData>
    <row r="1" spans="1:19" ht="20.25" customHeight="1" x14ac:dyDescent="0.25">
      <c r="A1" s="18" t="s">
        <v>18</v>
      </c>
      <c r="B1" s="18" t="s">
        <v>19</v>
      </c>
      <c r="C1" s="18" t="s">
        <v>20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21</v>
      </c>
    </row>
    <row r="2" spans="1:19" ht="37.5" customHeight="1" x14ac:dyDescent="0.25">
      <c r="A2" s="18"/>
      <c r="B2" s="18"/>
      <c r="C2" s="6" t="s">
        <v>47</v>
      </c>
      <c r="D2" s="6" t="s">
        <v>48</v>
      </c>
      <c r="E2" s="6" t="s">
        <v>49</v>
      </c>
      <c r="F2" s="6" t="s">
        <v>50</v>
      </c>
      <c r="G2" s="6" t="s">
        <v>51</v>
      </c>
      <c r="H2" s="6" t="s">
        <v>52</v>
      </c>
      <c r="I2" s="6" t="s">
        <v>53</v>
      </c>
      <c r="J2" s="6" t="s">
        <v>54</v>
      </c>
      <c r="K2" s="6" t="s">
        <v>55</v>
      </c>
      <c r="L2" s="6" t="s">
        <v>56</v>
      </c>
      <c r="M2" s="6" t="s">
        <v>57</v>
      </c>
      <c r="N2" s="6" t="s">
        <v>58</v>
      </c>
      <c r="O2" s="6" t="s">
        <v>59</v>
      </c>
      <c r="P2" s="6" t="s">
        <v>60</v>
      </c>
      <c r="Q2" s="6" t="s">
        <v>61</v>
      </c>
      <c r="R2" s="18"/>
    </row>
    <row r="3" spans="1:19" x14ac:dyDescent="0.25">
      <c r="A3" s="2">
        <v>1</v>
      </c>
      <c r="B3" s="3">
        <f>лексика!S34</f>
        <v>165</v>
      </c>
      <c r="C3" s="2">
        <v>0</v>
      </c>
      <c r="D3" s="2">
        <v>2</v>
      </c>
      <c r="E3" s="2">
        <v>0</v>
      </c>
      <c r="F3" s="2">
        <v>0</v>
      </c>
      <c r="G3" s="2">
        <v>0</v>
      </c>
      <c r="H3" s="2">
        <v>1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2</v>
      </c>
      <c r="R3" s="2">
        <v>10</v>
      </c>
      <c r="S3" s="4">
        <f>SUMPRODUCT($C$15:$Q$15,C3:Q3)</f>
        <v>10</v>
      </c>
    </row>
    <row r="4" spans="1:19" x14ac:dyDescent="0.25">
      <c r="A4" s="2">
        <v>2</v>
      </c>
      <c r="B4" s="3">
        <f>лексика!S35</f>
        <v>160</v>
      </c>
      <c r="C4" s="2">
        <v>0</v>
      </c>
      <c r="D4" s="2">
        <v>0</v>
      </c>
      <c r="E4" s="2">
        <v>0</v>
      </c>
      <c r="F4" s="2">
        <v>1</v>
      </c>
      <c r="G4" s="2">
        <v>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2</v>
      </c>
      <c r="P4" s="2">
        <v>0</v>
      </c>
      <c r="Q4" s="2">
        <v>0</v>
      </c>
      <c r="R4" s="2">
        <f>R3+10</f>
        <v>20</v>
      </c>
      <c r="S4" s="4">
        <f t="shared" ref="S4:S10" si="0">SUMPRODUCT($C$15:$Q$15,C4:Q4)</f>
        <v>62.499999999999993</v>
      </c>
    </row>
    <row r="5" spans="1:19" x14ac:dyDescent="0.25">
      <c r="A5" s="2">
        <v>3</v>
      </c>
      <c r="B5" s="3">
        <f>лексика!S36</f>
        <v>135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v>0</v>
      </c>
      <c r="K5" s="2">
        <v>2</v>
      </c>
      <c r="L5" s="2">
        <v>0</v>
      </c>
      <c r="M5" s="2">
        <v>0</v>
      </c>
      <c r="N5" s="2">
        <v>1</v>
      </c>
      <c r="O5" s="2">
        <v>0</v>
      </c>
      <c r="P5" s="2">
        <v>2</v>
      </c>
      <c r="Q5" s="2">
        <v>0</v>
      </c>
      <c r="R5" s="2">
        <f t="shared" ref="R5:R10" si="1">R4+10</f>
        <v>30</v>
      </c>
      <c r="S5" s="4">
        <f t="shared" si="0"/>
        <v>30</v>
      </c>
    </row>
    <row r="6" spans="1:19" x14ac:dyDescent="0.25">
      <c r="A6" s="2">
        <v>4</v>
      </c>
      <c r="B6" s="3">
        <f>лексика!S37</f>
        <v>125</v>
      </c>
      <c r="C6" s="2">
        <v>0</v>
      </c>
      <c r="D6" s="2">
        <v>0</v>
      </c>
      <c r="E6" s="2">
        <v>0</v>
      </c>
      <c r="F6" s="2">
        <v>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2</v>
      </c>
      <c r="M6" s="2">
        <v>1</v>
      </c>
      <c r="N6" s="2">
        <v>1</v>
      </c>
      <c r="O6" s="2">
        <v>0</v>
      </c>
      <c r="P6" s="2">
        <v>1</v>
      </c>
      <c r="Q6" s="2">
        <v>0</v>
      </c>
      <c r="R6" s="2">
        <f t="shared" si="1"/>
        <v>40</v>
      </c>
      <c r="S6" s="4">
        <f t="shared" si="0"/>
        <v>57.500000000000014</v>
      </c>
    </row>
    <row r="7" spans="1:19" x14ac:dyDescent="0.25">
      <c r="A7" s="2">
        <v>5</v>
      </c>
      <c r="B7" s="3">
        <f>лексика!S38</f>
        <v>110</v>
      </c>
      <c r="C7" s="2">
        <v>0</v>
      </c>
      <c r="D7" s="2">
        <v>0</v>
      </c>
      <c r="E7" s="2">
        <v>2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1</v>
      </c>
      <c r="O7" s="2">
        <v>0</v>
      </c>
      <c r="P7" s="2">
        <v>0</v>
      </c>
      <c r="Q7" s="2">
        <v>0</v>
      </c>
      <c r="R7" s="2">
        <f t="shared" si="1"/>
        <v>50</v>
      </c>
      <c r="S7" s="4">
        <f t="shared" si="0"/>
        <v>50</v>
      </c>
    </row>
    <row r="8" spans="1:19" x14ac:dyDescent="0.25">
      <c r="A8" s="2">
        <v>6</v>
      </c>
      <c r="B8" s="3">
        <f>лексика!S39</f>
        <v>100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4</v>
      </c>
      <c r="K8" s="2">
        <v>0</v>
      </c>
      <c r="L8" s="2">
        <v>1</v>
      </c>
      <c r="M8" s="2">
        <v>2</v>
      </c>
      <c r="N8" s="2">
        <v>0</v>
      </c>
      <c r="O8" s="2">
        <v>1</v>
      </c>
      <c r="P8" s="2">
        <v>0</v>
      </c>
      <c r="Q8" s="2">
        <v>0</v>
      </c>
      <c r="R8" s="2">
        <f t="shared" si="1"/>
        <v>60</v>
      </c>
      <c r="S8" s="4">
        <f t="shared" si="0"/>
        <v>60</v>
      </c>
    </row>
    <row r="9" spans="1:19" x14ac:dyDescent="0.25">
      <c r="A9" s="2">
        <v>7</v>
      </c>
      <c r="B9" s="3">
        <f>лексика!S40</f>
        <v>85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>
        <v>1</v>
      </c>
      <c r="I9" s="2">
        <v>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1</v>
      </c>
      <c r="R9" s="2">
        <f t="shared" si="1"/>
        <v>70</v>
      </c>
      <c r="S9" s="4">
        <f t="shared" si="0"/>
        <v>70</v>
      </c>
    </row>
    <row r="10" spans="1:19" x14ac:dyDescent="0.25">
      <c r="A10" s="2">
        <v>8</v>
      </c>
      <c r="B10" s="3">
        <f>лексика!S41</f>
        <v>70</v>
      </c>
      <c r="C10" s="2">
        <v>4</v>
      </c>
      <c r="D10" s="2">
        <v>1</v>
      </c>
      <c r="E10" s="2">
        <v>2</v>
      </c>
      <c r="F10" s="2">
        <v>0</v>
      </c>
      <c r="G10" s="2">
        <v>1</v>
      </c>
      <c r="H10" s="2">
        <v>0</v>
      </c>
      <c r="I10" s="2">
        <v>1</v>
      </c>
      <c r="J10" s="2">
        <v>0</v>
      </c>
      <c r="K10" s="2">
        <v>0</v>
      </c>
      <c r="L10" s="2">
        <v>1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f t="shared" si="1"/>
        <v>80</v>
      </c>
      <c r="S10" s="4">
        <f t="shared" si="0"/>
        <v>80</v>
      </c>
    </row>
    <row r="11" spans="1:19" ht="37.5" customHeight="1" x14ac:dyDescent="0.25">
      <c r="A11" s="21" t="s">
        <v>63</v>
      </c>
      <c r="B11" s="21"/>
      <c r="C11" s="3">
        <f>лексика!$AH$12-SUMPRODUCT($B$3:$B$10,C3:C10)</f>
        <v>55</v>
      </c>
      <c r="D11" s="3">
        <f>лексика!$AH$12-SUMPRODUCT($B$3:$B$10,D3:D10)</f>
        <v>20</v>
      </c>
      <c r="E11" s="3">
        <f>лексика!$AH$12-SUMPRODUCT($B$3:$B$10,E3:E10)</f>
        <v>60</v>
      </c>
      <c r="F11" s="3">
        <f>лексика!$AH$12-SUMPRODUCT($B$3:$B$10,F3:F10)</f>
        <v>10</v>
      </c>
      <c r="G11" s="3">
        <f>лексика!$AH$12-SUMPRODUCT($B$3:$B$10,G3:G10)</f>
        <v>30</v>
      </c>
      <c r="H11" s="3">
        <f>лексика!$AH$12-SUMPRODUCT($B$3:$B$10,H3:H10)</f>
        <v>35</v>
      </c>
      <c r="I11" s="3">
        <f>лексика!$AH$12-SUMPRODUCT($B$3:$B$10,I3:I10)</f>
        <v>10</v>
      </c>
      <c r="J11" s="3">
        <f>лексика!$AH$12-SUMPRODUCT($B$3:$B$10,J3:J10)</f>
        <v>20</v>
      </c>
      <c r="K11" s="3">
        <f>лексика!$AH$12-SUMPRODUCT($B$3:$B$10,K3:K10)</f>
        <v>40</v>
      </c>
      <c r="L11" s="3">
        <f>лексика!$AH$12-SUMPRODUCT($B$3:$B$10,L3:L10)</f>
        <v>0</v>
      </c>
      <c r="M11" s="3">
        <f>лексика!$AH$12-SUMPRODUCT($B$3:$B$10,M3:M10)</f>
        <v>25</v>
      </c>
      <c r="N11" s="3">
        <f>лексика!$AH$12-SUMPRODUCT($B$3:$B$10,N3:N10)</f>
        <v>50</v>
      </c>
      <c r="O11" s="3">
        <f>лексика!$AH$12-SUMPRODUCT($B$3:$B$10,O3:O10)</f>
        <v>0</v>
      </c>
      <c r="P11" s="3">
        <f>лексика!$AH$12-SUMPRODUCT($B$3:$B$10,P3:P10)</f>
        <v>25</v>
      </c>
      <c r="Q11" s="3">
        <f>лексика!$AH$12-SUMPRODUCT($B$3:$B$10,Q3:Q10)</f>
        <v>5</v>
      </c>
      <c r="R11" s="2"/>
    </row>
    <row r="12" spans="1:19" x14ac:dyDescent="0.25">
      <c r="B12" s="5" t="s">
        <v>46</v>
      </c>
      <c r="C12" s="4">
        <v>60</v>
      </c>
      <c r="D12" s="4">
        <f>C12</f>
        <v>60</v>
      </c>
      <c r="E12" s="4">
        <f t="shared" ref="E12:Q12" si="2">D12</f>
        <v>60</v>
      </c>
      <c r="F12" s="4">
        <f t="shared" si="2"/>
        <v>60</v>
      </c>
      <c r="G12" s="4">
        <f t="shared" si="2"/>
        <v>60</v>
      </c>
      <c r="H12" s="4">
        <f t="shared" si="2"/>
        <v>60</v>
      </c>
      <c r="I12" s="4">
        <f t="shared" si="2"/>
        <v>60</v>
      </c>
      <c r="J12" s="4">
        <f t="shared" si="2"/>
        <v>60</v>
      </c>
      <c r="K12" s="4">
        <f t="shared" si="2"/>
        <v>60</v>
      </c>
      <c r="L12" s="4">
        <f t="shared" si="2"/>
        <v>60</v>
      </c>
      <c r="M12" s="4">
        <f t="shared" si="2"/>
        <v>60</v>
      </c>
      <c r="N12" s="4">
        <f t="shared" si="2"/>
        <v>60</v>
      </c>
      <c r="O12" s="4">
        <f t="shared" si="2"/>
        <v>60</v>
      </c>
      <c r="P12" s="4">
        <f t="shared" si="2"/>
        <v>60</v>
      </c>
      <c r="Q12" s="4">
        <f t="shared" si="2"/>
        <v>60</v>
      </c>
    </row>
    <row r="14" spans="1:19" x14ac:dyDescent="0.25">
      <c r="A14" s="18" t="s">
        <v>43</v>
      </c>
      <c r="B14" s="18"/>
      <c r="C14" s="3">
        <f>C11</f>
        <v>55</v>
      </c>
      <c r="D14" s="3">
        <f t="shared" ref="D14:Q14" si="3">D11</f>
        <v>20</v>
      </c>
      <c r="E14" s="3">
        <f t="shared" si="3"/>
        <v>60</v>
      </c>
      <c r="F14" s="3">
        <f t="shared" si="3"/>
        <v>10</v>
      </c>
      <c r="G14" s="3">
        <f t="shared" si="3"/>
        <v>30</v>
      </c>
      <c r="H14" s="3">
        <f t="shared" si="3"/>
        <v>35</v>
      </c>
      <c r="I14" s="3">
        <f t="shared" si="3"/>
        <v>10</v>
      </c>
      <c r="J14" s="3">
        <f t="shared" si="3"/>
        <v>20</v>
      </c>
      <c r="K14" s="3">
        <f t="shared" si="3"/>
        <v>40</v>
      </c>
      <c r="L14" s="3">
        <f t="shared" si="3"/>
        <v>0</v>
      </c>
      <c r="M14" s="3">
        <f t="shared" si="3"/>
        <v>25</v>
      </c>
      <c r="N14" s="3">
        <f t="shared" si="3"/>
        <v>50</v>
      </c>
      <c r="O14" s="3">
        <f t="shared" si="3"/>
        <v>0</v>
      </c>
      <c r="P14" s="3">
        <f t="shared" si="3"/>
        <v>25</v>
      </c>
      <c r="Q14" s="3">
        <f t="shared" si="3"/>
        <v>5</v>
      </c>
    </row>
    <row r="15" spans="1:19" x14ac:dyDescent="0.25">
      <c r="A15" s="18" t="s">
        <v>44</v>
      </c>
      <c r="B15" s="18"/>
      <c r="C15" s="6">
        <v>0</v>
      </c>
      <c r="D15" s="6">
        <v>0</v>
      </c>
      <c r="E15" s="6">
        <v>17.5</v>
      </c>
      <c r="F15" s="6">
        <v>0</v>
      </c>
      <c r="G15" s="6">
        <v>0</v>
      </c>
      <c r="H15" s="6">
        <v>0</v>
      </c>
      <c r="I15" s="6">
        <v>16.25</v>
      </c>
      <c r="J15" s="6">
        <v>0</v>
      </c>
      <c r="K15" s="6">
        <v>15</v>
      </c>
      <c r="L15" s="6">
        <v>28.750000000000007</v>
      </c>
      <c r="M15" s="6">
        <v>0</v>
      </c>
      <c r="N15" s="6">
        <v>0</v>
      </c>
      <c r="O15" s="6">
        <v>31.249999999999996</v>
      </c>
      <c r="P15" s="6">
        <v>0</v>
      </c>
      <c r="Q15" s="6">
        <v>5</v>
      </c>
    </row>
    <row r="16" spans="1:19" x14ac:dyDescent="0.25">
      <c r="A16" s="18" t="s">
        <v>45</v>
      </c>
      <c r="B16" s="18"/>
      <c r="C16" s="18">
        <f>SUMPRODUCT(C14:Q14,C15:Q15)</f>
        <v>1837.5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8" spans="1:17" x14ac:dyDescent="0.25">
      <c r="A18" s="18" t="s">
        <v>43</v>
      </c>
      <c r="B18" s="18"/>
      <c r="C18" s="3">
        <v>1</v>
      </c>
      <c r="D18" s="3">
        <v>1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</row>
    <row r="19" spans="1:17" x14ac:dyDescent="0.25">
      <c r="A19" s="18" t="s">
        <v>44</v>
      </c>
      <c r="B19" s="18"/>
      <c r="C19" s="6">
        <f>C15</f>
        <v>0</v>
      </c>
      <c r="D19" s="6">
        <f t="shared" ref="D19:P19" si="4">D15</f>
        <v>0</v>
      </c>
      <c r="E19" s="6">
        <f t="shared" si="4"/>
        <v>17.5</v>
      </c>
      <c r="F19" s="6">
        <f t="shared" si="4"/>
        <v>0</v>
      </c>
      <c r="G19" s="6">
        <f t="shared" si="4"/>
        <v>0</v>
      </c>
      <c r="H19" s="6">
        <f t="shared" si="4"/>
        <v>0</v>
      </c>
      <c r="I19" s="6">
        <f t="shared" si="4"/>
        <v>16.25</v>
      </c>
      <c r="J19" s="6">
        <f t="shared" si="4"/>
        <v>0</v>
      </c>
      <c r="K19" s="6">
        <f t="shared" si="4"/>
        <v>15</v>
      </c>
      <c r="L19" s="6">
        <f t="shared" si="4"/>
        <v>28.750000000000007</v>
      </c>
      <c r="M19" s="6">
        <f t="shared" si="4"/>
        <v>0</v>
      </c>
      <c r="N19" s="6">
        <f t="shared" si="4"/>
        <v>0</v>
      </c>
      <c r="O19" s="6">
        <f t="shared" si="4"/>
        <v>31.249999999999996</v>
      </c>
      <c r="P19" s="6">
        <f t="shared" si="4"/>
        <v>0</v>
      </c>
      <c r="Q19" s="6">
        <f>Q15</f>
        <v>5</v>
      </c>
    </row>
    <row r="20" spans="1:17" x14ac:dyDescent="0.25">
      <c r="A20" s="18" t="s">
        <v>45</v>
      </c>
      <c r="B20" s="18"/>
      <c r="C20" s="18">
        <f>SUMPRODUCT(C18:Q18,C19:Q19)</f>
        <v>113.75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</sheetData>
  <mergeCells count="13">
    <mergeCell ref="C20:Q20"/>
    <mergeCell ref="A1:A2"/>
    <mergeCell ref="B1:B2"/>
    <mergeCell ref="C1:Q1"/>
    <mergeCell ref="R1:R2"/>
    <mergeCell ref="A11:B11"/>
    <mergeCell ref="C16:Q16"/>
    <mergeCell ref="A20:B20"/>
    <mergeCell ref="A19:B19"/>
    <mergeCell ref="A18:B18"/>
    <mergeCell ref="A16:B16"/>
    <mergeCell ref="A15:B15"/>
    <mergeCell ref="A14:B14"/>
  </mergeCells>
  <conditionalFormatting sqref="C3:Q10">
    <cfRule type="cellIs" dxfId="7" priority="2" operator="greaterThan">
      <formula>0</formula>
    </cfRule>
  </conditionalFormatting>
  <conditionalFormatting sqref="C15:Q15 C19:Q19">
    <cfRule type="cellIs" dxfId="6" priority="1" operator="greater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U15" sqref="U15"/>
    </sheetView>
  </sheetViews>
  <sheetFormatPr defaultRowHeight="18.75" x14ac:dyDescent="0.25"/>
  <cols>
    <col min="1" max="1" width="6.28515625" style="4" customWidth="1"/>
    <col min="2" max="2" width="17.42578125" style="4" customWidth="1"/>
    <col min="3" max="17" width="6.85546875" style="4" customWidth="1"/>
    <col min="18" max="18" width="11" style="4" customWidth="1"/>
    <col min="19" max="16384" width="9.140625" style="4"/>
  </cols>
  <sheetData>
    <row r="1" spans="1:19" ht="20.25" customHeight="1" x14ac:dyDescent="0.25">
      <c r="A1" s="18" t="s">
        <v>18</v>
      </c>
      <c r="B1" s="18" t="s">
        <v>19</v>
      </c>
      <c r="C1" s="18" t="s">
        <v>20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 t="s">
        <v>21</v>
      </c>
    </row>
    <row r="2" spans="1:19" ht="37.5" customHeight="1" x14ac:dyDescent="0.25">
      <c r="A2" s="18"/>
      <c r="B2" s="18"/>
      <c r="C2" s="6" t="s">
        <v>47</v>
      </c>
      <c r="D2" s="6" t="s">
        <v>48</v>
      </c>
      <c r="E2" s="6" t="s">
        <v>49</v>
      </c>
      <c r="F2" s="6" t="s">
        <v>50</v>
      </c>
      <c r="G2" s="6" t="s">
        <v>51</v>
      </c>
      <c r="H2" s="6" t="s">
        <v>52</v>
      </c>
      <c r="I2" s="6" t="s">
        <v>53</v>
      </c>
      <c r="J2" s="6" t="s">
        <v>54</v>
      </c>
      <c r="K2" s="6" t="s">
        <v>55</v>
      </c>
      <c r="L2" s="6" t="s">
        <v>56</v>
      </c>
      <c r="M2" s="6" t="s">
        <v>57</v>
      </c>
      <c r="N2" s="6" t="s">
        <v>58</v>
      </c>
      <c r="O2" s="6" t="s">
        <v>59</v>
      </c>
      <c r="P2" s="6" t="s">
        <v>60</v>
      </c>
      <c r="Q2" s="6" t="s">
        <v>61</v>
      </c>
      <c r="R2" s="18"/>
    </row>
    <row r="3" spans="1:19" x14ac:dyDescent="0.25">
      <c r="A3" s="2">
        <v>1</v>
      </c>
      <c r="B3" s="3">
        <f>лексика!S34</f>
        <v>165</v>
      </c>
      <c r="C3" s="2">
        <v>0</v>
      </c>
      <c r="D3" s="2">
        <v>2</v>
      </c>
      <c r="E3" s="2">
        <v>0</v>
      </c>
      <c r="F3" s="2">
        <v>0</v>
      </c>
      <c r="G3" s="2">
        <v>0</v>
      </c>
      <c r="H3" s="2">
        <v>1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2</v>
      </c>
      <c r="R3" s="2">
        <v>10</v>
      </c>
      <c r="S3" s="4">
        <f>SUMPRODUCT($C$15:$Q$15,C3:Q3)</f>
        <v>10</v>
      </c>
    </row>
    <row r="4" spans="1:19" x14ac:dyDescent="0.25">
      <c r="A4" s="2">
        <v>2</v>
      </c>
      <c r="B4" s="3">
        <f>лексика!S35</f>
        <v>160</v>
      </c>
      <c r="C4" s="2">
        <v>0</v>
      </c>
      <c r="D4" s="2">
        <v>0</v>
      </c>
      <c r="E4" s="2">
        <v>0</v>
      </c>
      <c r="F4" s="2">
        <v>1</v>
      </c>
      <c r="G4" s="2">
        <v>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2</v>
      </c>
      <c r="P4" s="2">
        <v>0</v>
      </c>
      <c r="Q4" s="2">
        <v>0</v>
      </c>
      <c r="R4" s="2">
        <f>R3+10</f>
        <v>20</v>
      </c>
      <c r="S4" s="4">
        <f t="shared" ref="S4:S10" si="0">SUMPRODUCT($C$15:$Q$15,C4:Q4)</f>
        <v>20</v>
      </c>
    </row>
    <row r="5" spans="1:19" x14ac:dyDescent="0.25">
      <c r="A5" s="2">
        <v>3</v>
      </c>
      <c r="B5" s="3">
        <f>лексика!S36</f>
        <v>135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0</v>
      </c>
      <c r="J5" s="2">
        <v>0</v>
      </c>
      <c r="K5" s="2">
        <v>2</v>
      </c>
      <c r="L5" s="2">
        <v>0</v>
      </c>
      <c r="M5" s="2">
        <v>0</v>
      </c>
      <c r="N5" s="2">
        <v>1</v>
      </c>
      <c r="O5" s="2">
        <v>0</v>
      </c>
      <c r="P5" s="2">
        <v>2</v>
      </c>
      <c r="Q5" s="2">
        <v>0</v>
      </c>
      <c r="R5" s="2">
        <f t="shared" ref="R5:R10" si="1">R4+10</f>
        <v>30</v>
      </c>
      <c r="S5" s="4">
        <f t="shared" si="0"/>
        <v>30</v>
      </c>
    </row>
    <row r="6" spans="1:19" x14ac:dyDescent="0.25">
      <c r="A6" s="2">
        <v>4</v>
      </c>
      <c r="B6" s="3">
        <f>лексика!S37</f>
        <v>125</v>
      </c>
      <c r="C6" s="2">
        <v>0</v>
      </c>
      <c r="D6" s="2">
        <v>0</v>
      </c>
      <c r="E6" s="2">
        <v>0</v>
      </c>
      <c r="F6" s="2">
        <v>2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2</v>
      </c>
      <c r="M6" s="2">
        <v>1</v>
      </c>
      <c r="N6" s="2">
        <v>1</v>
      </c>
      <c r="O6" s="2">
        <v>0</v>
      </c>
      <c r="P6" s="2">
        <v>1</v>
      </c>
      <c r="Q6" s="2">
        <v>0</v>
      </c>
      <c r="R6" s="2">
        <f t="shared" si="1"/>
        <v>40</v>
      </c>
      <c r="S6" s="4">
        <f t="shared" si="0"/>
        <v>40</v>
      </c>
    </row>
    <row r="7" spans="1:19" x14ac:dyDescent="0.25">
      <c r="A7" s="2">
        <v>5</v>
      </c>
      <c r="B7" s="3">
        <f>лексика!S38</f>
        <v>110</v>
      </c>
      <c r="C7" s="2">
        <v>0</v>
      </c>
      <c r="D7" s="2">
        <v>0</v>
      </c>
      <c r="E7" s="2">
        <v>2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1</v>
      </c>
      <c r="O7" s="2">
        <v>0</v>
      </c>
      <c r="P7" s="2">
        <v>0</v>
      </c>
      <c r="Q7" s="2">
        <v>0</v>
      </c>
      <c r="R7" s="2">
        <f t="shared" si="1"/>
        <v>50</v>
      </c>
      <c r="S7" s="4">
        <f t="shared" si="0"/>
        <v>50</v>
      </c>
    </row>
    <row r="8" spans="1:19" x14ac:dyDescent="0.25">
      <c r="A8" s="2">
        <v>6</v>
      </c>
      <c r="B8" s="3">
        <f>лексика!S39</f>
        <v>100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4</v>
      </c>
      <c r="K8" s="2">
        <v>0</v>
      </c>
      <c r="L8" s="2">
        <v>1</v>
      </c>
      <c r="M8" s="2">
        <v>2</v>
      </c>
      <c r="N8" s="2">
        <v>0</v>
      </c>
      <c r="O8" s="2">
        <v>1</v>
      </c>
      <c r="P8" s="2">
        <v>0</v>
      </c>
      <c r="Q8" s="2">
        <v>0</v>
      </c>
      <c r="R8" s="2">
        <f t="shared" si="1"/>
        <v>60</v>
      </c>
      <c r="S8" s="4">
        <f t="shared" si="0"/>
        <v>60</v>
      </c>
    </row>
    <row r="9" spans="1:19" x14ac:dyDescent="0.25">
      <c r="A9" s="2">
        <v>7</v>
      </c>
      <c r="B9" s="3">
        <f>лексика!S40</f>
        <v>85</v>
      </c>
      <c r="C9" s="2">
        <v>1</v>
      </c>
      <c r="D9" s="2">
        <v>0</v>
      </c>
      <c r="E9" s="2">
        <v>0</v>
      </c>
      <c r="F9" s="2">
        <v>0</v>
      </c>
      <c r="G9" s="2">
        <v>0</v>
      </c>
      <c r="H9" s="2">
        <v>1</v>
      </c>
      <c r="I9" s="2">
        <v>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1</v>
      </c>
      <c r="R9" s="2">
        <f t="shared" si="1"/>
        <v>70</v>
      </c>
      <c r="S9" s="4">
        <f t="shared" si="0"/>
        <v>70</v>
      </c>
    </row>
    <row r="10" spans="1:19" x14ac:dyDescent="0.25">
      <c r="A10" s="2">
        <v>8</v>
      </c>
      <c r="B10" s="3">
        <f>лексика!S41</f>
        <v>70</v>
      </c>
      <c r="C10" s="2">
        <v>4</v>
      </c>
      <c r="D10" s="2">
        <v>1</v>
      </c>
      <c r="E10" s="2">
        <v>2</v>
      </c>
      <c r="F10" s="2">
        <v>0</v>
      </c>
      <c r="G10" s="2">
        <v>1</v>
      </c>
      <c r="H10" s="2">
        <v>0</v>
      </c>
      <c r="I10" s="2">
        <v>1</v>
      </c>
      <c r="J10" s="2">
        <v>0</v>
      </c>
      <c r="K10" s="2">
        <v>0</v>
      </c>
      <c r="L10" s="2">
        <v>1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  <c r="R10" s="2">
        <f t="shared" si="1"/>
        <v>80</v>
      </c>
      <c r="S10" s="4">
        <f t="shared" si="0"/>
        <v>80</v>
      </c>
    </row>
    <row r="11" spans="1:19" ht="37.5" customHeight="1" x14ac:dyDescent="0.25">
      <c r="A11" s="21" t="s">
        <v>64</v>
      </c>
      <c r="B11" s="21"/>
      <c r="C11" s="3">
        <f>лексика!$AH$12-SUMPRODUCT($B$3:$B$10,C3:C10)</f>
        <v>55</v>
      </c>
      <c r="D11" s="3">
        <f>лексика!$AH$12-SUMPRODUCT($B$3:$B$10,D3:D10)</f>
        <v>20</v>
      </c>
      <c r="E11" s="3">
        <f>лексика!$AH$12-SUMPRODUCT($B$3:$B$10,E3:E10)</f>
        <v>60</v>
      </c>
      <c r="F11" s="3">
        <f>лексика!$AH$12-SUMPRODUCT($B$3:$B$10,F3:F10)</f>
        <v>10</v>
      </c>
      <c r="G11" s="3">
        <f>лексика!$AH$12-SUMPRODUCT($B$3:$B$10,G3:G10)</f>
        <v>30</v>
      </c>
      <c r="H11" s="3">
        <f>лексика!$AH$12-SUMPRODUCT($B$3:$B$10,H3:H10)</f>
        <v>35</v>
      </c>
      <c r="I11" s="3">
        <f>лексика!$AH$12-SUMPRODUCT($B$3:$B$10,I3:I10)</f>
        <v>10</v>
      </c>
      <c r="J11" s="3">
        <f>лексика!$AH$12-SUMPRODUCT($B$3:$B$10,J3:J10)</f>
        <v>20</v>
      </c>
      <c r="K11" s="3">
        <f>лексика!$AH$12-SUMPRODUCT($B$3:$B$10,K3:K10)</f>
        <v>40</v>
      </c>
      <c r="L11" s="3">
        <f>лексика!$AH$12-SUMPRODUCT($B$3:$B$10,L3:L10)</f>
        <v>0</v>
      </c>
      <c r="M11" s="3">
        <f>лексика!$AH$12-SUMPRODUCT($B$3:$B$10,M3:M10)</f>
        <v>25</v>
      </c>
      <c r="N11" s="3">
        <f>лексика!$AH$12-SUMPRODUCT($B$3:$B$10,N3:N10)</f>
        <v>50</v>
      </c>
      <c r="O11" s="3">
        <f>лексика!$AH$12-SUMPRODUCT($B$3:$B$10,O3:O10)</f>
        <v>0</v>
      </c>
      <c r="P11" s="3">
        <f>лексика!$AH$12-SUMPRODUCT($B$3:$B$10,P3:P10)</f>
        <v>25</v>
      </c>
      <c r="Q11" s="3">
        <f>лексика!$AH$12-SUMPRODUCT($B$3:$B$10,Q3:Q10)</f>
        <v>5</v>
      </c>
      <c r="R11" s="2"/>
    </row>
    <row r="12" spans="1:19" x14ac:dyDescent="0.25">
      <c r="B12" s="5" t="s">
        <v>46</v>
      </c>
      <c r="C12" s="4">
        <v>60</v>
      </c>
      <c r="D12" s="4">
        <f>C12</f>
        <v>60</v>
      </c>
      <c r="E12" s="4">
        <f t="shared" ref="E12:Q12" si="2">D12</f>
        <v>60</v>
      </c>
      <c r="F12" s="4">
        <f t="shared" si="2"/>
        <v>60</v>
      </c>
      <c r="G12" s="4">
        <f t="shared" si="2"/>
        <v>60</v>
      </c>
      <c r="H12" s="4">
        <f t="shared" si="2"/>
        <v>60</v>
      </c>
      <c r="I12" s="4">
        <f t="shared" si="2"/>
        <v>60</v>
      </c>
      <c r="J12" s="4">
        <f t="shared" si="2"/>
        <v>60</v>
      </c>
      <c r="K12" s="4">
        <f t="shared" si="2"/>
        <v>60</v>
      </c>
      <c r="L12" s="4">
        <f t="shared" si="2"/>
        <v>60</v>
      </c>
      <c r="M12" s="4">
        <f t="shared" si="2"/>
        <v>60</v>
      </c>
      <c r="N12" s="4">
        <f t="shared" si="2"/>
        <v>60</v>
      </c>
      <c r="O12" s="4">
        <f t="shared" si="2"/>
        <v>60</v>
      </c>
      <c r="P12" s="4">
        <f t="shared" si="2"/>
        <v>60</v>
      </c>
      <c r="Q12" s="4">
        <f t="shared" si="2"/>
        <v>60</v>
      </c>
    </row>
    <row r="14" spans="1:19" x14ac:dyDescent="0.25">
      <c r="A14" s="18" t="s">
        <v>43</v>
      </c>
      <c r="B14" s="18"/>
      <c r="C14" s="3">
        <f>C11</f>
        <v>55</v>
      </c>
      <c r="D14" s="3">
        <f t="shared" ref="D14:Q14" si="3">D11</f>
        <v>20</v>
      </c>
      <c r="E14" s="3">
        <f t="shared" si="3"/>
        <v>60</v>
      </c>
      <c r="F14" s="3">
        <f t="shared" si="3"/>
        <v>10</v>
      </c>
      <c r="G14" s="3">
        <f t="shared" si="3"/>
        <v>30</v>
      </c>
      <c r="H14" s="3">
        <f t="shared" si="3"/>
        <v>35</v>
      </c>
      <c r="I14" s="3">
        <f t="shared" si="3"/>
        <v>10</v>
      </c>
      <c r="J14" s="3">
        <f t="shared" si="3"/>
        <v>20</v>
      </c>
      <c r="K14" s="3">
        <f t="shared" si="3"/>
        <v>40</v>
      </c>
      <c r="L14" s="3">
        <f t="shared" si="3"/>
        <v>0</v>
      </c>
      <c r="M14" s="3">
        <f t="shared" si="3"/>
        <v>25</v>
      </c>
      <c r="N14" s="3">
        <f t="shared" si="3"/>
        <v>50</v>
      </c>
      <c r="O14" s="3">
        <f t="shared" si="3"/>
        <v>0</v>
      </c>
      <c r="P14" s="3">
        <f t="shared" si="3"/>
        <v>25</v>
      </c>
      <c r="Q14" s="3">
        <f t="shared" si="3"/>
        <v>5</v>
      </c>
    </row>
    <row r="15" spans="1:19" x14ac:dyDescent="0.25">
      <c r="A15" s="18" t="s">
        <v>44</v>
      </c>
      <c r="B15" s="18"/>
      <c r="C15" s="6">
        <v>2.3333333333333335</v>
      </c>
      <c r="D15" s="6">
        <v>0</v>
      </c>
      <c r="E15" s="6">
        <v>17.5</v>
      </c>
      <c r="F15" s="6">
        <v>0</v>
      </c>
      <c r="G15" s="6">
        <v>0</v>
      </c>
      <c r="H15" s="6">
        <v>0</v>
      </c>
      <c r="I15" s="6">
        <v>15.666666666666666</v>
      </c>
      <c r="J15" s="6">
        <v>7.4999999999999991</v>
      </c>
      <c r="K15" s="6">
        <v>15</v>
      </c>
      <c r="L15" s="6">
        <v>20</v>
      </c>
      <c r="M15" s="6">
        <v>0</v>
      </c>
      <c r="N15" s="6">
        <v>0</v>
      </c>
      <c r="O15" s="6">
        <v>10</v>
      </c>
      <c r="P15" s="6">
        <v>0</v>
      </c>
      <c r="Q15" s="6">
        <v>5</v>
      </c>
    </row>
    <row r="16" spans="1:19" x14ac:dyDescent="0.25">
      <c r="A16" s="18" t="s">
        <v>45</v>
      </c>
      <c r="B16" s="18"/>
      <c r="C16" s="18">
        <f>SUMPRODUCT(C14:Q14,C15:Q15)</f>
        <v>2110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8" spans="1:17" x14ac:dyDescent="0.25">
      <c r="A18" s="18" t="s">
        <v>43</v>
      </c>
      <c r="B18" s="18"/>
      <c r="C18" s="3">
        <v>1</v>
      </c>
      <c r="D18" s="3">
        <v>1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</row>
    <row r="19" spans="1:17" x14ac:dyDescent="0.25">
      <c r="A19" s="18" t="s">
        <v>44</v>
      </c>
      <c r="B19" s="18"/>
      <c r="C19" s="6">
        <f>C15</f>
        <v>2.3333333333333335</v>
      </c>
      <c r="D19" s="6">
        <f t="shared" ref="D19:P19" si="4">D15</f>
        <v>0</v>
      </c>
      <c r="E19" s="6">
        <f t="shared" si="4"/>
        <v>17.5</v>
      </c>
      <c r="F19" s="6">
        <f t="shared" si="4"/>
        <v>0</v>
      </c>
      <c r="G19" s="6">
        <f t="shared" si="4"/>
        <v>0</v>
      </c>
      <c r="H19" s="6">
        <f t="shared" si="4"/>
        <v>0</v>
      </c>
      <c r="I19" s="6">
        <f t="shared" si="4"/>
        <v>15.666666666666666</v>
      </c>
      <c r="J19" s="6">
        <f t="shared" si="4"/>
        <v>7.4999999999999991</v>
      </c>
      <c r="K19" s="6">
        <f t="shared" si="4"/>
        <v>15</v>
      </c>
      <c r="L19" s="6">
        <f t="shared" si="4"/>
        <v>20</v>
      </c>
      <c r="M19" s="6">
        <f t="shared" si="4"/>
        <v>0</v>
      </c>
      <c r="N19" s="6">
        <f t="shared" si="4"/>
        <v>0</v>
      </c>
      <c r="O19" s="6">
        <f t="shared" si="4"/>
        <v>10</v>
      </c>
      <c r="P19" s="6">
        <f t="shared" si="4"/>
        <v>0</v>
      </c>
      <c r="Q19" s="6">
        <f>Q15</f>
        <v>5</v>
      </c>
    </row>
    <row r="20" spans="1:17" x14ac:dyDescent="0.25">
      <c r="A20" s="18" t="s">
        <v>45</v>
      </c>
      <c r="B20" s="18"/>
      <c r="C20" s="18">
        <f>SUMPRODUCT(C18:Q18,C19:Q19)</f>
        <v>93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</sheetData>
  <mergeCells count="13">
    <mergeCell ref="C20:Q20"/>
    <mergeCell ref="A1:A2"/>
    <mergeCell ref="B1:B2"/>
    <mergeCell ref="C1:Q1"/>
    <mergeCell ref="R1:R2"/>
    <mergeCell ref="A11:B11"/>
    <mergeCell ref="C16:Q16"/>
    <mergeCell ref="A20:B20"/>
    <mergeCell ref="A19:B19"/>
    <mergeCell ref="A18:B18"/>
    <mergeCell ref="A16:B16"/>
    <mergeCell ref="A15:B15"/>
    <mergeCell ref="A14:B14"/>
  </mergeCells>
  <conditionalFormatting sqref="C3:Q10">
    <cfRule type="cellIs" dxfId="5" priority="2" operator="greaterThan">
      <formula>0</formula>
    </cfRule>
  </conditionalFormatting>
  <conditionalFormatting sqref="C15:Q15 C19:Q19">
    <cfRule type="cellIs" dxfId="4" priority="1" operator="greaterThan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U17"/>
  <sheetViews>
    <sheetView tabSelected="1" zoomScaleNormal="100" workbookViewId="0">
      <selection activeCell="AD19" sqref="AD19"/>
    </sheetView>
  </sheetViews>
  <sheetFormatPr defaultRowHeight="15" x14ac:dyDescent="0.25"/>
  <cols>
    <col min="1" max="1" width="4.42578125" style="27" bestFit="1" customWidth="1"/>
    <col min="2" max="2" width="18.7109375" style="27" bestFit="1" customWidth="1"/>
    <col min="3" max="5" width="4.5703125" style="27" bestFit="1" customWidth="1"/>
    <col min="6" max="6" width="5" style="27" bestFit="1" customWidth="1"/>
    <col min="7" max="9" width="4.5703125" style="27" bestFit="1" customWidth="1"/>
    <col min="10" max="10" width="5" style="27" bestFit="1" customWidth="1"/>
    <col min="11" max="11" width="4.5703125" style="27" bestFit="1" customWidth="1"/>
    <col min="12" max="13" width="5" style="27" bestFit="1" customWidth="1"/>
    <col min="14" max="15" width="4.5703125" style="27" bestFit="1" customWidth="1"/>
    <col min="16" max="16" width="5" style="27" bestFit="1" customWidth="1"/>
    <col min="17" max="101" width="4.5703125" style="27" bestFit="1" customWidth="1"/>
    <col min="102" max="123" width="5.140625" style="27" bestFit="1" customWidth="1"/>
    <col min="124" max="16384" width="9.140625" style="27"/>
  </cols>
  <sheetData>
    <row r="1" spans="1:125" ht="15" customHeight="1" x14ac:dyDescent="0.25">
      <c r="A1" s="26" t="s">
        <v>18</v>
      </c>
      <c r="B1" s="26" t="s">
        <v>65</v>
      </c>
      <c r="C1" s="37" t="s">
        <v>20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</row>
    <row r="2" spans="1:125" x14ac:dyDescent="0.25">
      <c r="A2" s="26"/>
      <c r="B2" s="26"/>
      <c r="C2" s="28" t="s">
        <v>47</v>
      </c>
      <c r="D2" s="28" t="s">
        <v>48</v>
      </c>
      <c r="E2" s="28" t="s">
        <v>49</v>
      </c>
      <c r="F2" s="28" t="s">
        <v>50</v>
      </c>
      <c r="G2" s="28" t="s">
        <v>51</v>
      </c>
      <c r="H2" s="28" t="s">
        <v>52</v>
      </c>
      <c r="I2" s="28" t="s">
        <v>53</v>
      </c>
      <c r="J2" s="28" t="s">
        <v>54</v>
      </c>
      <c r="K2" s="28" t="s">
        <v>55</v>
      </c>
      <c r="L2" s="28" t="s">
        <v>56</v>
      </c>
      <c r="M2" s="28" t="s">
        <v>57</v>
      </c>
      <c r="N2" s="28" t="s">
        <v>58</v>
      </c>
      <c r="O2" s="28" t="s">
        <v>59</v>
      </c>
      <c r="P2" s="28" t="s">
        <v>60</v>
      </c>
      <c r="Q2" s="28" t="s">
        <v>61</v>
      </c>
      <c r="R2" s="28" t="s">
        <v>66</v>
      </c>
      <c r="S2" s="28" t="s">
        <v>67</v>
      </c>
      <c r="T2" s="28" t="s">
        <v>68</v>
      </c>
      <c r="U2" s="28" t="s">
        <v>69</v>
      </c>
      <c r="V2" s="28" t="s">
        <v>70</v>
      </c>
      <c r="W2" s="28" t="s">
        <v>71</v>
      </c>
      <c r="X2" s="28" t="s">
        <v>72</v>
      </c>
      <c r="Y2" s="28" t="s">
        <v>73</v>
      </c>
      <c r="Z2" s="28" t="s">
        <v>74</v>
      </c>
      <c r="AA2" s="28" t="s">
        <v>75</v>
      </c>
      <c r="AB2" s="28" t="s">
        <v>76</v>
      </c>
      <c r="AC2" s="28" t="s">
        <v>77</v>
      </c>
      <c r="AD2" s="28" t="s">
        <v>78</v>
      </c>
      <c r="AE2" s="28" t="s">
        <v>79</v>
      </c>
      <c r="AF2" s="28" t="s">
        <v>80</v>
      </c>
      <c r="AG2" s="28" t="s">
        <v>81</v>
      </c>
      <c r="AH2" s="28" t="s">
        <v>82</v>
      </c>
      <c r="AI2" s="28" t="s">
        <v>83</v>
      </c>
      <c r="AJ2" s="28" t="s">
        <v>84</v>
      </c>
      <c r="AK2" s="28" t="s">
        <v>85</v>
      </c>
      <c r="AL2" s="28" t="s">
        <v>86</v>
      </c>
      <c r="AM2" s="28" t="s">
        <v>87</v>
      </c>
      <c r="AN2" s="28" t="s">
        <v>88</v>
      </c>
      <c r="AO2" s="28" t="s">
        <v>89</v>
      </c>
      <c r="AP2" s="28" t="s">
        <v>90</v>
      </c>
      <c r="AQ2" s="28" t="s">
        <v>91</v>
      </c>
      <c r="AR2" s="28" t="s">
        <v>92</v>
      </c>
      <c r="AS2" s="28" t="s">
        <v>93</v>
      </c>
      <c r="AT2" s="28" t="s">
        <v>94</v>
      </c>
      <c r="AU2" s="28" t="s">
        <v>95</v>
      </c>
      <c r="AV2" s="28" t="s">
        <v>96</v>
      </c>
      <c r="AW2" s="28" t="s">
        <v>97</v>
      </c>
      <c r="AX2" s="28" t="s">
        <v>98</v>
      </c>
      <c r="AY2" s="28" t="s">
        <v>99</v>
      </c>
      <c r="AZ2" s="28" t="s">
        <v>100</v>
      </c>
      <c r="BA2" s="28" t="s">
        <v>101</v>
      </c>
      <c r="BB2" s="28" t="s">
        <v>102</v>
      </c>
      <c r="BC2" s="28" t="s">
        <v>103</v>
      </c>
      <c r="BD2" s="28" t="s">
        <v>104</v>
      </c>
      <c r="BE2" s="28" t="s">
        <v>105</v>
      </c>
      <c r="BF2" s="28" t="s">
        <v>106</v>
      </c>
      <c r="BG2" s="28" t="s">
        <v>107</v>
      </c>
      <c r="BH2" s="28" t="s">
        <v>108</v>
      </c>
      <c r="BI2" s="28" t="s">
        <v>109</v>
      </c>
      <c r="BJ2" s="28" t="s">
        <v>110</v>
      </c>
      <c r="BK2" s="28" t="s">
        <v>111</v>
      </c>
      <c r="BL2" s="28" t="s">
        <v>112</v>
      </c>
      <c r="BM2" s="28" t="s">
        <v>113</v>
      </c>
      <c r="BN2" s="28" t="s">
        <v>114</v>
      </c>
      <c r="BO2" s="28" t="s">
        <v>115</v>
      </c>
      <c r="BP2" s="28" t="s">
        <v>116</v>
      </c>
      <c r="BQ2" s="28" t="s">
        <v>117</v>
      </c>
      <c r="BR2" s="28" t="s">
        <v>118</v>
      </c>
      <c r="BS2" s="28" t="s">
        <v>119</v>
      </c>
      <c r="BT2" s="28" t="s">
        <v>120</v>
      </c>
      <c r="BU2" s="28" t="s">
        <v>121</v>
      </c>
      <c r="BV2" s="28" t="s">
        <v>122</v>
      </c>
      <c r="BW2" s="28" t="s">
        <v>123</v>
      </c>
      <c r="BX2" s="28" t="s">
        <v>124</v>
      </c>
      <c r="BY2" s="28" t="s">
        <v>125</v>
      </c>
      <c r="BZ2" s="28" t="s">
        <v>126</v>
      </c>
      <c r="CA2" s="28" t="s">
        <v>127</v>
      </c>
      <c r="CB2" s="28" t="s">
        <v>128</v>
      </c>
      <c r="CC2" s="28" t="s">
        <v>129</v>
      </c>
      <c r="CD2" s="28" t="s">
        <v>130</v>
      </c>
      <c r="CE2" s="28" t="s">
        <v>131</v>
      </c>
      <c r="CF2" s="28" t="s">
        <v>132</v>
      </c>
      <c r="CG2" s="28" t="s">
        <v>133</v>
      </c>
      <c r="CH2" s="28" t="s">
        <v>134</v>
      </c>
      <c r="CI2" s="28" t="s">
        <v>135</v>
      </c>
      <c r="CJ2" s="28" t="s">
        <v>136</v>
      </c>
      <c r="CK2" s="28" t="s">
        <v>137</v>
      </c>
      <c r="CL2" s="28" t="s">
        <v>138</v>
      </c>
      <c r="CM2" s="28" t="s">
        <v>139</v>
      </c>
      <c r="CN2" s="28" t="s">
        <v>140</v>
      </c>
      <c r="CO2" s="28" t="s">
        <v>141</v>
      </c>
      <c r="CP2" s="28" t="s">
        <v>142</v>
      </c>
      <c r="CQ2" s="28" t="s">
        <v>143</v>
      </c>
      <c r="CR2" s="28" t="s">
        <v>144</v>
      </c>
      <c r="CS2" s="28" t="s">
        <v>145</v>
      </c>
      <c r="CT2" s="28" t="s">
        <v>146</v>
      </c>
      <c r="CU2" s="28" t="s">
        <v>147</v>
      </c>
      <c r="CV2" s="28" t="s">
        <v>148</v>
      </c>
      <c r="CW2" s="28" t="s">
        <v>149</v>
      </c>
      <c r="CX2" s="28" t="s">
        <v>150</v>
      </c>
      <c r="CY2" s="28" t="s">
        <v>151</v>
      </c>
      <c r="CZ2" s="28" t="s">
        <v>152</v>
      </c>
      <c r="DA2" s="28" t="s">
        <v>153</v>
      </c>
      <c r="DB2" s="28" t="s">
        <v>154</v>
      </c>
      <c r="DC2" s="28" t="s">
        <v>155</v>
      </c>
      <c r="DD2" s="28" t="s">
        <v>156</v>
      </c>
      <c r="DE2" s="28" t="s">
        <v>157</v>
      </c>
      <c r="DF2" s="28" t="s">
        <v>158</v>
      </c>
      <c r="DG2" s="28" t="s">
        <v>159</v>
      </c>
      <c r="DH2" s="28" t="s">
        <v>160</v>
      </c>
      <c r="DI2" s="28" t="s">
        <v>161</v>
      </c>
      <c r="DJ2" s="28" t="s">
        <v>162</v>
      </c>
      <c r="DK2" s="28" t="s">
        <v>163</v>
      </c>
      <c r="DL2" s="28" t="s">
        <v>164</v>
      </c>
      <c r="DM2" s="28" t="s">
        <v>165</v>
      </c>
      <c r="DN2" s="28" t="s">
        <v>166</v>
      </c>
      <c r="DO2" s="28" t="s">
        <v>167</v>
      </c>
      <c r="DP2" s="28" t="s">
        <v>168</v>
      </c>
      <c r="DQ2" s="28" t="s">
        <v>169</v>
      </c>
      <c r="DR2" s="28" t="s">
        <v>170</v>
      </c>
      <c r="DS2" s="28" t="s">
        <v>171</v>
      </c>
    </row>
    <row r="3" spans="1:125" x14ac:dyDescent="0.25">
      <c r="A3" s="29">
        <v>1</v>
      </c>
      <c r="B3" s="30">
        <v>165</v>
      </c>
      <c r="C3" s="30">
        <v>0</v>
      </c>
      <c r="D3" s="30">
        <v>0</v>
      </c>
      <c r="E3" s="30">
        <v>1</v>
      </c>
      <c r="F3" s="30">
        <v>0</v>
      </c>
      <c r="G3" s="30">
        <v>0</v>
      </c>
      <c r="H3" s="30">
        <v>0</v>
      </c>
      <c r="I3" s="30">
        <v>0</v>
      </c>
      <c r="J3" s="30">
        <v>1</v>
      </c>
      <c r="K3" s="30">
        <v>0</v>
      </c>
      <c r="L3" s="30">
        <v>0</v>
      </c>
      <c r="M3" s="30">
        <v>1</v>
      </c>
      <c r="N3" s="30">
        <v>0</v>
      </c>
      <c r="O3" s="30">
        <v>0</v>
      </c>
      <c r="P3" s="30">
        <v>1</v>
      </c>
      <c r="Q3" s="30">
        <v>0</v>
      </c>
      <c r="R3" s="30">
        <v>0</v>
      </c>
      <c r="S3" s="30">
        <v>0</v>
      </c>
      <c r="T3" s="30">
        <v>1</v>
      </c>
      <c r="U3" s="30">
        <v>0</v>
      </c>
      <c r="V3" s="30">
        <v>0</v>
      </c>
      <c r="W3" s="30">
        <v>0</v>
      </c>
      <c r="X3" s="30">
        <v>1</v>
      </c>
      <c r="Y3" s="30">
        <v>0</v>
      </c>
      <c r="Z3" s="30">
        <v>1</v>
      </c>
      <c r="AA3" s="30">
        <v>0</v>
      </c>
      <c r="AB3" s="30">
        <v>0</v>
      </c>
      <c r="AC3" s="30">
        <v>0</v>
      </c>
      <c r="AD3" s="30">
        <v>0</v>
      </c>
      <c r="AE3" s="30">
        <v>1</v>
      </c>
      <c r="AF3" s="30">
        <v>0</v>
      </c>
      <c r="AG3" s="30">
        <v>1</v>
      </c>
      <c r="AH3" s="30">
        <v>2</v>
      </c>
      <c r="AI3" s="30">
        <v>0</v>
      </c>
      <c r="AJ3" s="30">
        <v>0</v>
      </c>
      <c r="AK3" s="30">
        <v>1</v>
      </c>
      <c r="AL3" s="30">
        <v>0</v>
      </c>
      <c r="AM3" s="30">
        <v>1</v>
      </c>
      <c r="AN3" s="30">
        <v>0</v>
      </c>
      <c r="AO3" s="30">
        <v>0</v>
      </c>
      <c r="AP3" s="30">
        <v>0</v>
      </c>
      <c r="AQ3" s="30">
        <v>1</v>
      </c>
      <c r="AR3" s="30">
        <v>0</v>
      </c>
      <c r="AS3" s="30">
        <v>0</v>
      </c>
      <c r="AT3" s="30">
        <v>0</v>
      </c>
      <c r="AU3" s="30">
        <v>0</v>
      </c>
      <c r="AV3" s="30">
        <v>1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>
        <v>0</v>
      </c>
      <c r="BC3" s="30">
        <v>0</v>
      </c>
      <c r="BD3" s="30">
        <v>0</v>
      </c>
      <c r="BE3" s="30">
        <v>0</v>
      </c>
      <c r="BF3" s="30">
        <v>0</v>
      </c>
      <c r="BG3" s="30">
        <v>0</v>
      </c>
      <c r="BH3" s="30">
        <v>0</v>
      </c>
      <c r="BI3" s="30">
        <v>0</v>
      </c>
      <c r="BJ3" s="30">
        <v>1</v>
      </c>
      <c r="BK3" s="30">
        <v>2</v>
      </c>
      <c r="BL3" s="30">
        <v>0</v>
      </c>
      <c r="BM3" s="30">
        <v>0</v>
      </c>
      <c r="BN3" s="30">
        <v>1</v>
      </c>
      <c r="BO3" s="30">
        <v>0</v>
      </c>
      <c r="BP3" s="30">
        <v>0</v>
      </c>
      <c r="BQ3" s="30">
        <v>1</v>
      </c>
      <c r="BR3" s="30">
        <v>0</v>
      </c>
      <c r="BS3" s="30">
        <v>0</v>
      </c>
      <c r="BT3" s="30">
        <v>0</v>
      </c>
      <c r="BU3" s="30">
        <v>1</v>
      </c>
      <c r="BV3" s="30">
        <v>0</v>
      </c>
      <c r="BW3" s="30">
        <v>0</v>
      </c>
      <c r="BX3" s="30">
        <v>0</v>
      </c>
      <c r="BY3" s="30">
        <v>0</v>
      </c>
      <c r="BZ3" s="30">
        <v>1</v>
      </c>
      <c r="CA3" s="30">
        <v>0</v>
      </c>
      <c r="CB3" s="30">
        <v>0</v>
      </c>
      <c r="CC3" s="30">
        <v>0</v>
      </c>
      <c r="CD3" s="30">
        <v>0</v>
      </c>
      <c r="CE3" s="30">
        <v>0</v>
      </c>
      <c r="CF3" s="30">
        <v>0</v>
      </c>
      <c r="CG3" s="30">
        <v>0</v>
      </c>
      <c r="CH3" s="30">
        <v>1</v>
      </c>
      <c r="CI3" s="30">
        <v>0</v>
      </c>
      <c r="CJ3" s="30">
        <v>0</v>
      </c>
      <c r="CK3" s="30">
        <v>0</v>
      </c>
      <c r="CL3" s="30">
        <v>0</v>
      </c>
      <c r="CM3" s="30">
        <v>0</v>
      </c>
      <c r="CN3" s="30">
        <v>0</v>
      </c>
      <c r="CO3" s="30">
        <v>0</v>
      </c>
      <c r="CP3" s="30">
        <v>0</v>
      </c>
      <c r="CQ3" s="30">
        <v>0</v>
      </c>
      <c r="CR3" s="30">
        <v>0</v>
      </c>
      <c r="CS3" s="30">
        <v>0</v>
      </c>
      <c r="CT3" s="30">
        <v>0</v>
      </c>
      <c r="CU3" s="30">
        <v>0</v>
      </c>
      <c r="CV3" s="30">
        <v>0</v>
      </c>
      <c r="CW3" s="30">
        <v>0</v>
      </c>
      <c r="CX3" s="30">
        <v>1</v>
      </c>
      <c r="CY3" s="30">
        <v>1</v>
      </c>
      <c r="CZ3" s="30">
        <v>0</v>
      </c>
      <c r="DA3" s="30">
        <v>0</v>
      </c>
      <c r="DB3" s="30">
        <v>0</v>
      </c>
      <c r="DC3" s="30">
        <v>0</v>
      </c>
      <c r="DD3" s="30">
        <v>0</v>
      </c>
      <c r="DE3" s="30">
        <v>0</v>
      </c>
      <c r="DF3" s="30">
        <v>0</v>
      </c>
      <c r="DG3" s="30">
        <v>0</v>
      </c>
      <c r="DH3" s="30">
        <v>0</v>
      </c>
      <c r="DI3" s="30">
        <v>0</v>
      </c>
      <c r="DJ3" s="30">
        <v>0</v>
      </c>
      <c r="DK3" s="30">
        <v>0</v>
      </c>
      <c r="DL3" s="30">
        <v>0</v>
      </c>
      <c r="DM3" s="30">
        <v>0</v>
      </c>
      <c r="DN3" s="30">
        <v>0</v>
      </c>
      <c r="DO3" s="30">
        <v>1</v>
      </c>
      <c r="DP3" s="30">
        <v>0</v>
      </c>
      <c r="DQ3" s="30">
        <v>0</v>
      </c>
      <c r="DR3" s="30">
        <v>0</v>
      </c>
      <c r="DS3" s="30">
        <v>0</v>
      </c>
      <c r="DT3" s="27">
        <f>SUMPRODUCT(C3:DS3,C$16:DS$16)</f>
        <v>10</v>
      </c>
      <c r="DU3" s="27">
        <v>10</v>
      </c>
    </row>
    <row r="4" spans="1:125" x14ac:dyDescent="0.25">
      <c r="A4" s="29">
        <v>2</v>
      </c>
      <c r="B4" s="30">
        <v>160</v>
      </c>
      <c r="C4" s="30">
        <v>0</v>
      </c>
      <c r="D4" s="30">
        <v>0</v>
      </c>
      <c r="E4" s="30">
        <v>0</v>
      </c>
      <c r="F4" s="30">
        <v>1</v>
      </c>
      <c r="G4" s="30">
        <v>0</v>
      </c>
      <c r="H4" s="30">
        <v>0</v>
      </c>
      <c r="I4" s="30">
        <v>1</v>
      </c>
      <c r="J4" s="30">
        <v>0</v>
      </c>
      <c r="K4" s="30">
        <v>1</v>
      </c>
      <c r="L4" s="30">
        <v>0</v>
      </c>
      <c r="M4" s="30">
        <v>0</v>
      </c>
      <c r="N4" s="30">
        <v>1</v>
      </c>
      <c r="O4" s="30">
        <v>0</v>
      </c>
      <c r="P4" s="30">
        <v>0</v>
      </c>
      <c r="Q4" s="30">
        <v>1</v>
      </c>
      <c r="R4" s="30">
        <v>0</v>
      </c>
      <c r="S4" s="30">
        <v>0</v>
      </c>
      <c r="T4" s="30">
        <v>0</v>
      </c>
      <c r="U4" s="30">
        <v>1</v>
      </c>
      <c r="V4" s="30">
        <v>2</v>
      </c>
      <c r="W4" s="30">
        <v>0</v>
      </c>
      <c r="X4" s="30">
        <v>0</v>
      </c>
      <c r="Y4" s="30">
        <v>1</v>
      </c>
      <c r="Z4" s="30">
        <v>0</v>
      </c>
      <c r="AA4" s="30">
        <v>1</v>
      </c>
      <c r="AB4" s="30">
        <v>0</v>
      </c>
      <c r="AC4" s="30">
        <v>0</v>
      </c>
      <c r="AD4" s="30">
        <v>0</v>
      </c>
      <c r="AE4" s="30">
        <v>0</v>
      </c>
      <c r="AF4" s="30">
        <v>1</v>
      </c>
      <c r="AG4" s="30">
        <v>0</v>
      </c>
      <c r="AH4" s="30">
        <v>0</v>
      </c>
      <c r="AI4" s="30">
        <v>1</v>
      </c>
      <c r="AJ4" s="30">
        <v>2</v>
      </c>
      <c r="AK4" s="30">
        <v>1</v>
      </c>
      <c r="AL4" s="30">
        <v>0</v>
      </c>
      <c r="AM4" s="30">
        <v>0</v>
      </c>
      <c r="AN4" s="30">
        <v>1</v>
      </c>
      <c r="AO4" s="30">
        <v>0</v>
      </c>
      <c r="AP4" s="30">
        <v>0</v>
      </c>
      <c r="AQ4" s="30">
        <v>0</v>
      </c>
      <c r="AR4" s="30">
        <v>1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30">
        <v>0</v>
      </c>
      <c r="BF4" s="30">
        <v>0</v>
      </c>
      <c r="BG4" s="30">
        <v>0</v>
      </c>
      <c r="BH4" s="30">
        <v>0</v>
      </c>
      <c r="BI4" s="30">
        <v>0</v>
      </c>
      <c r="BJ4" s="30">
        <v>0</v>
      </c>
      <c r="BK4" s="30">
        <v>0</v>
      </c>
      <c r="BL4" s="30">
        <v>1</v>
      </c>
      <c r="BM4" s="30">
        <v>2</v>
      </c>
      <c r="BN4" s="30">
        <v>1</v>
      </c>
      <c r="BO4" s="30">
        <v>0</v>
      </c>
      <c r="BP4" s="30">
        <v>0</v>
      </c>
      <c r="BQ4" s="30">
        <v>0</v>
      </c>
      <c r="BR4" s="30">
        <v>1</v>
      </c>
      <c r="BS4" s="30">
        <v>0</v>
      </c>
      <c r="BT4" s="30">
        <v>0</v>
      </c>
      <c r="BU4" s="30">
        <v>0</v>
      </c>
      <c r="BV4" s="30">
        <v>0</v>
      </c>
      <c r="BW4" s="30">
        <v>0</v>
      </c>
      <c r="BX4" s="30">
        <v>0</v>
      </c>
      <c r="BY4" s="30">
        <v>0</v>
      </c>
      <c r="BZ4" s="30">
        <v>0</v>
      </c>
      <c r="CA4" s="30">
        <v>1</v>
      </c>
      <c r="CB4" s="30">
        <v>0</v>
      </c>
      <c r="CC4" s="30">
        <v>0</v>
      </c>
      <c r="CD4" s="30">
        <v>0</v>
      </c>
      <c r="CE4" s="30">
        <v>0</v>
      </c>
      <c r="CF4" s="30">
        <v>0</v>
      </c>
      <c r="CG4" s="30">
        <v>0</v>
      </c>
      <c r="CH4" s="30">
        <v>0</v>
      </c>
      <c r="CI4" s="30">
        <v>1</v>
      </c>
      <c r="CJ4" s="30">
        <v>0</v>
      </c>
      <c r="CK4" s="30">
        <v>0</v>
      </c>
      <c r="CL4" s="30">
        <v>0</v>
      </c>
      <c r="CM4" s="30">
        <v>0</v>
      </c>
      <c r="CN4" s="30">
        <v>0</v>
      </c>
      <c r="CO4" s="30">
        <v>0</v>
      </c>
      <c r="CP4" s="30">
        <v>0</v>
      </c>
      <c r="CQ4" s="30">
        <v>0</v>
      </c>
      <c r="CR4" s="30">
        <v>0</v>
      </c>
      <c r="CS4" s="30">
        <v>0</v>
      </c>
      <c r="CT4" s="30">
        <v>0</v>
      </c>
      <c r="CU4" s="30">
        <v>0</v>
      </c>
      <c r="CV4" s="30">
        <v>0</v>
      </c>
      <c r="CW4" s="30">
        <v>0</v>
      </c>
      <c r="CX4" s="30">
        <v>0</v>
      </c>
      <c r="CY4" s="30">
        <v>0</v>
      </c>
      <c r="CZ4" s="30">
        <v>1</v>
      </c>
      <c r="DA4" s="30">
        <v>1</v>
      </c>
      <c r="DB4" s="30">
        <v>0</v>
      </c>
      <c r="DC4" s="30">
        <v>0</v>
      </c>
      <c r="DD4" s="30">
        <v>0</v>
      </c>
      <c r="DE4" s="30">
        <v>0</v>
      </c>
      <c r="DF4" s="30">
        <v>0</v>
      </c>
      <c r="DG4" s="30">
        <v>0</v>
      </c>
      <c r="DH4" s="30">
        <v>0</v>
      </c>
      <c r="DI4" s="30">
        <v>0</v>
      </c>
      <c r="DJ4" s="30">
        <v>0</v>
      </c>
      <c r="DK4" s="30">
        <v>0</v>
      </c>
      <c r="DL4" s="30">
        <v>0</v>
      </c>
      <c r="DM4" s="30">
        <v>0</v>
      </c>
      <c r="DN4" s="30">
        <v>0</v>
      </c>
      <c r="DO4" s="30">
        <v>0</v>
      </c>
      <c r="DP4" s="30">
        <v>1</v>
      </c>
      <c r="DQ4" s="30">
        <v>0</v>
      </c>
      <c r="DR4" s="30">
        <v>0</v>
      </c>
      <c r="DS4" s="30">
        <v>0</v>
      </c>
      <c r="DT4" s="27">
        <f t="shared" ref="DT4:DT10" si="0">SUMPRODUCT(C4:DS4,C$16:DS$16)</f>
        <v>20</v>
      </c>
      <c r="DU4" s="27">
        <f>DU3+10</f>
        <v>20</v>
      </c>
    </row>
    <row r="5" spans="1:125" x14ac:dyDescent="0.25">
      <c r="A5" s="29">
        <v>3</v>
      </c>
      <c r="B5" s="30">
        <v>135</v>
      </c>
      <c r="C5" s="30">
        <v>3</v>
      </c>
      <c r="D5" s="30">
        <v>0</v>
      </c>
      <c r="E5" s="30">
        <v>0</v>
      </c>
      <c r="F5" s="30">
        <v>0</v>
      </c>
      <c r="G5" s="30">
        <v>1</v>
      </c>
      <c r="H5" s="30">
        <v>2</v>
      </c>
      <c r="I5" s="30">
        <v>1</v>
      </c>
      <c r="J5" s="30">
        <v>0</v>
      </c>
      <c r="K5" s="30">
        <v>0</v>
      </c>
      <c r="L5" s="30">
        <v>2</v>
      </c>
      <c r="M5" s="30">
        <v>1</v>
      </c>
      <c r="N5" s="30">
        <v>1</v>
      </c>
      <c r="O5" s="30">
        <v>0</v>
      </c>
      <c r="P5" s="30">
        <v>0</v>
      </c>
      <c r="Q5" s="30">
        <v>0</v>
      </c>
      <c r="R5" s="30">
        <v>1</v>
      </c>
      <c r="S5" s="30">
        <v>0</v>
      </c>
      <c r="T5" s="30">
        <v>0</v>
      </c>
      <c r="U5" s="30">
        <v>0</v>
      </c>
      <c r="V5" s="30">
        <v>0</v>
      </c>
      <c r="W5" s="30">
        <v>2</v>
      </c>
      <c r="X5" s="30">
        <v>1</v>
      </c>
      <c r="Y5" s="30">
        <v>1</v>
      </c>
      <c r="Z5" s="30">
        <v>0</v>
      </c>
      <c r="AA5" s="30">
        <v>0</v>
      </c>
      <c r="AB5" s="30">
        <v>1</v>
      </c>
      <c r="AC5" s="30">
        <v>0</v>
      </c>
      <c r="AD5" s="30">
        <v>0</v>
      </c>
      <c r="AE5" s="30">
        <v>0</v>
      </c>
      <c r="AF5" s="30">
        <v>0</v>
      </c>
      <c r="AG5" s="30">
        <v>0</v>
      </c>
      <c r="AH5" s="30">
        <v>0</v>
      </c>
      <c r="AI5" s="30">
        <v>0</v>
      </c>
      <c r="AJ5" s="30">
        <v>0</v>
      </c>
      <c r="AK5" s="30">
        <v>0</v>
      </c>
      <c r="AL5" s="30">
        <v>1</v>
      </c>
      <c r="AM5" s="30">
        <v>1</v>
      </c>
      <c r="AN5" s="30">
        <v>1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</v>
      </c>
      <c r="AX5" s="30">
        <v>0</v>
      </c>
      <c r="AY5" s="30">
        <v>0</v>
      </c>
      <c r="AZ5" s="30">
        <v>0</v>
      </c>
      <c r="BA5" s="30">
        <v>1</v>
      </c>
      <c r="BB5" s="30">
        <v>1</v>
      </c>
      <c r="BC5" s="30">
        <v>0</v>
      </c>
      <c r="BD5" s="30">
        <v>0</v>
      </c>
      <c r="BE5" s="30">
        <v>0</v>
      </c>
      <c r="BF5" s="30">
        <v>0</v>
      </c>
      <c r="BG5" s="30">
        <v>0</v>
      </c>
      <c r="BH5" s="30">
        <v>0</v>
      </c>
      <c r="BI5" s="30">
        <v>0</v>
      </c>
      <c r="BJ5" s="30">
        <v>0</v>
      </c>
      <c r="BK5" s="30">
        <v>0</v>
      </c>
      <c r="BL5" s="30">
        <v>0</v>
      </c>
      <c r="BM5" s="30">
        <v>0</v>
      </c>
      <c r="BN5" s="30">
        <v>0</v>
      </c>
      <c r="BO5" s="30">
        <v>1</v>
      </c>
      <c r="BP5" s="30">
        <v>2</v>
      </c>
      <c r="BQ5" s="30">
        <v>1</v>
      </c>
      <c r="BR5" s="30">
        <v>1</v>
      </c>
      <c r="BS5" s="30">
        <v>0</v>
      </c>
      <c r="BT5" s="30">
        <v>0</v>
      </c>
      <c r="BU5" s="30">
        <v>0</v>
      </c>
      <c r="BV5" s="30">
        <v>1</v>
      </c>
      <c r="BW5" s="30">
        <v>0</v>
      </c>
      <c r="BX5" s="30">
        <v>0</v>
      </c>
      <c r="BY5" s="30">
        <v>0</v>
      </c>
      <c r="BZ5" s="30">
        <v>0</v>
      </c>
      <c r="CA5" s="30">
        <v>0</v>
      </c>
      <c r="CB5" s="30">
        <v>1</v>
      </c>
      <c r="CC5" s="30">
        <v>0</v>
      </c>
      <c r="CD5" s="30">
        <v>0</v>
      </c>
      <c r="CE5" s="30">
        <v>0</v>
      </c>
      <c r="CF5" s="30">
        <v>0</v>
      </c>
      <c r="CG5" s="30">
        <v>0</v>
      </c>
      <c r="CH5" s="30">
        <v>0</v>
      </c>
      <c r="CI5" s="30">
        <v>0</v>
      </c>
      <c r="CJ5" s="30">
        <v>1</v>
      </c>
      <c r="CK5" s="30">
        <v>1</v>
      </c>
      <c r="CL5" s="30">
        <v>0</v>
      </c>
      <c r="CM5" s="30">
        <v>0</v>
      </c>
      <c r="CN5" s="30">
        <v>0</v>
      </c>
      <c r="CO5" s="30">
        <v>0</v>
      </c>
      <c r="CP5" s="30">
        <v>0</v>
      </c>
      <c r="CQ5" s="30">
        <v>0</v>
      </c>
      <c r="CR5" s="30">
        <v>1</v>
      </c>
      <c r="CS5" s="30">
        <v>0</v>
      </c>
      <c r="CT5" s="30">
        <v>0</v>
      </c>
      <c r="CU5" s="30">
        <v>0</v>
      </c>
      <c r="CV5" s="30">
        <v>0</v>
      </c>
      <c r="CW5" s="30">
        <v>0</v>
      </c>
      <c r="CX5" s="30">
        <v>0</v>
      </c>
      <c r="CY5" s="30">
        <v>0</v>
      </c>
      <c r="CZ5" s="30">
        <v>0</v>
      </c>
      <c r="DA5" s="30">
        <v>0</v>
      </c>
      <c r="DB5" s="30">
        <v>1</v>
      </c>
      <c r="DC5" s="30">
        <v>1</v>
      </c>
      <c r="DD5" s="30">
        <v>0</v>
      </c>
      <c r="DE5" s="30">
        <v>0</v>
      </c>
      <c r="DF5" s="30">
        <v>0</v>
      </c>
      <c r="DG5" s="30">
        <v>1</v>
      </c>
      <c r="DH5" s="30">
        <v>0</v>
      </c>
      <c r="DI5" s="30">
        <v>0</v>
      </c>
      <c r="DJ5" s="30">
        <v>0</v>
      </c>
      <c r="DK5" s="30">
        <v>1</v>
      </c>
      <c r="DL5" s="30">
        <v>0</v>
      </c>
      <c r="DM5" s="30">
        <v>0</v>
      </c>
      <c r="DN5" s="30">
        <v>0</v>
      </c>
      <c r="DO5" s="30">
        <v>0</v>
      </c>
      <c r="DP5" s="30">
        <v>0</v>
      </c>
      <c r="DQ5" s="30">
        <v>1</v>
      </c>
      <c r="DR5" s="30">
        <v>0</v>
      </c>
      <c r="DS5" s="30">
        <v>0</v>
      </c>
      <c r="DT5" s="27">
        <f t="shared" si="0"/>
        <v>30.000000000000007</v>
      </c>
      <c r="DU5" s="27">
        <f t="shared" ref="DU5:DU10" si="1">DU4+10</f>
        <v>30</v>
      </c>
    </row>
    <row r="6" spans="1:125" x14ac:dyDescent="0.25">
      <c r="A6" s="29">
        <v>4</v>
      </c>
      <c r="B6" s="30">
        <v>125</v>
      </c>
      <c r="C6" s="30">
        <v>0</v>
      </c>
      <c r="D6" s="30">
        <v>3</v>
      </c>
      <c r="E6" s="30">
        <v>2</v>
      </c>
      <c r="F6" s="30">
        <v>2</v>
      </c>
      <c r="G6" s="30">
        <v>2</v>
      </c>
      <c r="H6" s="30">
        <v>1</v>
      </c>
      <c r="I6" s="30">
        <v>1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2</v>
      </c>
      <c r="P6" s="30">
        <v>1</v>
      </c>
      <c r="Q6" s="30">
        <v>1</v>
      </c>
      <c r="R6" s="30">
        <v>1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1</v>
      </c>
      <c r="AA6" s="30">
        <v>1</v>
      </c>
      <c r="AB6" s="30">
        <v>1</v>
      </c>
      <c r="AC6" s="30">
        <v>0</v>
      </c>
      <c r="AD6" s="30">
        <v>0</v>
      </c>
      <c r="AE6" s="30">
        <v>0</v>
      </c>
      <c r="AF6" s="30">
        <v>0</v>
      </c>
      <c r="AG6" s="30">
        <v>0</v>
      </c>
      <c r="AH6" s="30">
        <v>0</v>
      </c>
      <c r="AI6" s="30">
        <v>0</v>
      </c>
      <c r="AJ6" s="30">
        <v>0</v>
      </c>
      <c r="AK6" s="30">
        <v>0</v>
      </c>
      <c r="AL6" s="30">
        <v>0</v>
      </c>
      <c r="AM6" s="30">
        <v>0</v>
      </c>
      <c r="AN6" s="30">
        <v>0</v>
      </c>
      <c r="AO6" s="30">
        <v>1</v>
      </c>
      <c r="AP6" s="30">
        <v>2</v>
      </c>
      <c r="AQ6" s="30">
        <v>1</v>
      </c>
      <c r="AR6" s="30">
        <v>1</v>
      </c>
      <c r="AS6" s="30">
        <v>0</v>
      </c>
      <c r="AT6" s="30">
        <v>0</v>
      </c>
      <c r="AU6" s="30">
        <v>0</v>
      </c>
      <c r="AV6" s="30">
        <v>0</v>
      </c>
      <c r="AW6" s="30">
        <v>0</v>
      </c>
      <c r="AX6" s="30">
        <v>1</v>
      </c>
      <c r="AY6" s="30">
        <v>0</v>
      </c>
      <c r="AZ6" s="30">
        <v>0</v>
      </c>
      <c r="BA6" s="30">
        <v>0</v>
      </c>
      <c r="BB6" s="30">
        <v>0</v>
      </c>
      <c r="BC6" s="30">
        <v>1</v>
      </c>
      <c r="BD6" s="30">
        <v>1</v>
      </c>
      <c r="BE6" s="30">
        <v>0</v>
      </c>
      <c r="BF6" s="30">
        <v>0</v>
      </c>
      <c r="BG6" s="30">
        <v>0</v>
      </c>
      <c r="BH6" s="30">
        <v>1</v>
      </c>
      <c r="BI6" s="30">
        <v>0</v>
      </c>
      <c r="BJ6" s="30">
        <v>0</v>
      </c>
      <c r="BK6" s="30">
        <v>0</v>
      </c>
      <c r="BL6" s="30">
        <v>0</v>
      </c>
      <c r="BM6" s="30">
        <v>0</v>
      </c>
      <c r="BN6" s="30">
        <v>0</v>
      </c>
      <c r="BO6" s="30">
        <v>0</v>
      </c>
      <c r="BP6" s="30">
        <v>0</v>
      </c>
      <c r="BQ6" s="30">
        <v>0</v>
      </c>
      <c r="BR6" s="30">
        <v>0</v>
      </c>
      <c r="BS6" s="30">
        <v>1</v>
      </c>
      <c r="BT6" s="30">
        <v>2</v>
      </c>
      <c r="BU6" s="30">
        <v>1</v>
      </c>
      <c r="BV6" s="30">
        <v>1</v>
      </c>
      <c r="BW6" s="30">
        <v>0</v>
      </c>
      <c r="BX6" s="30">
        <v>0</v>
      </c>
      <c r="BY6" s="30">
        <v>0</v>
      </c>
      <c r="BZ6" s="30">
        <v>0</v>
      </c>
      <c r="CA6" s="30">
        <v>0</v>
      </c>
      <c r="CB6" s="30">
        <v>0</v>
      </c>
      <c r="CC6" s="30">
        <v>1</v>
      </c>
      <c r="CD6" s="30">
        <v>1</v>
      </c>
      <c r="CE6" s="30">
        <v>0</v>
      </c>
      <c r="CF6" s="30">
        <v>0</v>
      </c>
      <c r="CG6" s="30">
        <v>0</v>
      </c>
      <c r="CH6" s="30">
        <v>0</v>
      </c>
      <c r="CI6" s="30">
        <v>0</v>
      </c>
      <c r="CJ6" s="30">
        <v>0</v>
      </c>
      <c r="CK6" s="30">
        <v>0</v>
      </c>
      <c r="CL6" s="30">
        <v>1</v>
      </c>
      <c r="CM6" s="30">
        <v>1</v>
      </c>
      <c r="CN6" s="30">
        <v>2</v>
      </c>
      <c r="CO6" s="30">
        <v>0</v>
      </c>
      <c r="CP6" s="30">
        <v>0</v>
      </c>
      <c r="CQ6" s="30">
        <v>0</v>
      </c>
      <c r="CR6" s="30">
        <v>0</v>
      </c>
      <c r="CS6" s="30">
        <v>1</v>
      </c>
      <c r="CT6" s="30">
        <v>0</v>
      </c>
      <c r="CU6" s="30">
        <v>0</v>
      </c>
      <c r="CV6" s="30">
        <v>0</v>
      </c>
      <c r="CW6" s="30">
        <v>0</v>
      </c>
      <c r="CX6" s="30">
        <v>0</v>
      </c>
      <c r="CY6" s="30">
        <v>0</v>
      </c>
      <c r="CZ6" s="30">
        <v>0</v>
      </c>
      <c r="DA6" s="30">
        <v>0</v>
      </c>
      <c r="DB6" s="30">
        <v>0</v>
      </c>
      <c r="DC6" s="30">
        <v>0</v>
      </c>
      <c r="DD6" s="30">
        <v>1</v>
      </c>
      <c r="DE6" s="30">
        <v>1</v>
      </c>
      <c r="DF6" s="30">
        <v>2</v>
      </c>
      <c r="DG6" s="30">
        <v>1</v>
      </c>
      <c r="DH6" s="30">
        <v>0</v>
      </c>
      <c r="DI6" s="30">
        <v>0</v>
      </c>
      <c r="DJ6" s="30">
        <v>0</v>
      </c>
      <c r="DK6" s="30">
        <v>0</v>
      </c>
      <c r="DL6" s="30">
        <v>1</v>
      </c>
      <c r="DM6" s="30">
        <v>0</v>
      </c>
      <c r="DN6" s="30">
        <v>0</v>
      </c>
      <c r="DO6" s="30">
        <v>0</v>
      </c>
      <c r="DP6" s="30">
        <v>0</v>
      </c>
      <c r="DQ6" s="30">
        <v>0</v>
      </c>
      <c r="DR6" s="30">
        <v>1</v>
      </c>
      <c r="DS6" s="30">
        <v>0</v>
      </c>
      <c r="DT6" s="27">
        <f t="shared" si="0"/>
        <v>40</v>
      </c>
      <c r="DU6" s="27">
        <f t="shared" si="1"/>
        <v>40</v>
      </c>
    </row>
    <row r="7" spans="1:125" x14ac:dyDescent="0.25">
      <c r="A7" s="29">
        <v>5</v>
      </c>
      <c r="B7" s="30">
        <v>110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2</v>
      </c>
      <c r="K7" s="30">
        <v>2</v>
      </c>
      <c r="L7" s="30">
        <v>1</v>
      </c>
      <c r="M7" s="30">
        <v>1</v>
      </c>
      <c r="N7" s="30">
        <v>1</v>
      </c>
      <c r="O7" s="30">
        <v>1</v>
      </c>
      <c r="P7" s="30">
        <v>1</v>
      </c>
      <c r="Q7" s="30">
        <v>1</v>
      </c>
      <c r="R7" s="30">
        <v>1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1</v>
      </c>
      <c r="AD7" s="30">
        <v>2</v>
      </c>
      <c r="AE7" s="30">
        <v>1</v>
      </c>
      <c r="AF7" s="30">
        <v>1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1</v>
      </c>
      <c r="AT7" s="30">
        <v>2</v>
      </c>
      <c r="AU7" s="30">
        <v>3</v>
      </c>
      <c r="AV7" s="30">
        <v>1</v>
      </c>
      <c r="AW7" s="30">
        <v>1</v>
      </c>
      <c r="AX7" s="30">
        <v>1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1</v>
      </c>
      <c r="BF7" s="30">
        <v>1</v>
      </c>
      <c r="BG7" s="30">
        <v>2</v>
      </c>
      <c r="BH7" s="30">
        <v>1</v>
      </c>
      <c r="BI7" s="30">
        <v>0</v>
      </c>
      <c r="BJ7" s="30">
        <v>0</v>
      </c>
      <c r="BK7" s="30">
        <v>0</v>
      </c>
      <c r="BL7" s="30">
        <v>0</v>
      </c>
      <c r="BM7" s="30">
        <v>0</v>
      </c>
      <c r="BN7" s="30">
        <v>0</v>
      </c>
      <c r="BO7" s="30">
        <v>0</v>
      </c>
      <c r="BP7" s="30">
        <v>0</v>
      </c>
      <c r="BQ7" s="30">
        <v>0</v>
      </c>
      <c r="BR7" s="30">
        <v>0</v>
      </c>
      <c r="BS7" s="30">
        <v>0</v>
      </c>
      <c r="BT7" s="30">
        <v>0</v>
      </c>
      <c r="BU7" s="30">
        <v>0</v>
      </c>
      <c r="BV7" s="30">
        <v>0</v>
      </c>
      <c r="BW7" s="30">
        <v>1</v>
      </c>
      <c r="BX7" s="30">
        <v>2</v>
      </c>
      <c r="BY7" s="30">
        <v>3</v>
      </c>
      <c r="BZ7" s="30">
        <v>1</v>
      </c>
      <c r="CA7" s="30">
        <v>1</v>
      </c>
      <c r="CB7" s="30">
        <v>1</v>
      </c>
      <c r="CC7" s="30">
        <v>1</v>
      </c>
      <c r="CD7" s="30">
        <v>2</v>
      </c>
      <c r="CE7" s="30">
        <v>0</v>
      </c>
      <c r="CF7" s="30">
        <v>0</v>
      </c>
      <c r="CG7" s="30">
        <v>0</v>
      </c>
      <c r="CH7" s="30">
        <v>0</v>
      </c>
      <c r="CI7" s="30">
        <v>0</v>
      </c>
      <c r="CJ7" s="30">
        <v>0</v>
      </c>
      <c r="CK7" s="30">
        <v>0</v>
      </c>
      <c r="CL7" s="30">
        <v>0</v>
      </c>
      <c r="CM7" s="30">
        <v>0</v>
      </c>
      <c r="CN7" s="30">
        <v>0</v>
      </c>
      <c r="CO7" s="30">
        <v>1</v>
      </c>
      <c r="CP7" s="30">
        <v>1</v>
      </c>
      <c r="CQ7" s="30">
        <v>2</v>
      </c>
      <c r="CR7" s="30">
        <v>1</v>
      </c>
      <c r="CS7" s="30">
        <v>1</v>
      </c>
      <c r="CT7" s="30">
        <v>0</v>
      </c>
      <c r="CU7" s="30">
        <v>0</v>
      </c>
      <c r="CV7" s="30">
        <v>0</v>
      </c>
      <c r="CW7" s="30">
        <v>0</v>
      </c>
      <c r="CX7" s="30">
        <v>0</v>
      </c>
      <c r="CY7" s="30">
        <v>0</v>
      </c>
      <c r="CZ7" s="30">
        <v>0</v>
      </c>
      <c r="DA7" s="30">
        <v>0</v>
      </c>
      <c r="DB7" s="30">
        <v>0</v>
      </c>
      <c r="DC7" s="30">
        <v>0</v>
      </c>
      <c r="DD7" s="30">
        <v>0</v>
      </c>
      <c r="DE7" s="30">
        <v>0</v>
      </c>
      <c r="DF7" s="30">
        <v>0</v>
      </c>
      <c r="DG7" s="30">
        <v>0</v>
      </c>
      <c r="DH7" s="30">
        <v>1</v>
      </c>
      <c r="DI7" s="30">
        <v>1</v>
      </c>
      <c r="DJ7" s="30">
        <v>2</v>
      </c>
      <c r="DK7" s="30">
        <v>1</v>
      </c>
      <c r="DL7" s="30">
        <v>1</v>
      </c>
      <c r="DM7" s="30">
        <v>0</v>
      </c>
      <c r="DN7" s="30">
        <v>0</v>
      </c>
      <c r="DO7" s="30">
        <v>0</v>
      </c>
      <c r="DP7" s="30">
        <v>0</v>
      </c>
      <c r="DQ7" s="30">
        <v>0</v>
      </c>
      <c r="DR7" s="30">
        <v>0</v>
      </c>
      <c r="DS7" s="30">
        <v>1</v>
      </c>
      <c r="DT7" s="27">
        <f t="shared" si="0"/>
        <v>49.999999999999986</v>
      </c>
      <c r="DU7" s="27">
        <f t="shared" si="1"/>
        <v>50</v>
      </c>
    </row>
    <row r="8" spans="1:125" x14ac:dyDescent="0.25">
      <c r="A8" s="29">
        <v>6</v>
      </c>
      <c r="B8" s="30">
        <v>100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4</v>
      </c>
      <c r="T8" s="30">
        <v>2</v>
      </c>
      <c r="U8" s="30">
        <v>2</v>
      </c>
      <c r="V8" s="30">
        <v>1</v>
      </c>
      <c r="W8" s="30">
        <v>1</v>
      </c>
      <c r="X8" s="30">
        <v>1</v>
      </c>
      <c r="Y8" s="30">
        <v>1</v>
      </c>
      <c r="Z8" s="30">
        <v>1</v>
      </c>
      <c r="AA8" s="30">
        <v>1</v>
      </c>
      <c r="AB8" s="30">
        <v>1</v>
      </c>
      <c r="AC8" s="30">
        <v>3</v>
      </c>
      <c r="AD8" s="30">
        <v>2</v>
      </c>
      <c r="AE8" s="30">
        <v>1</v>
      </c>
      <c r="AF8" s="30">
        <v>1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2</v>
      </c>
      <c r="AZ8" s="30">
        <v>3</v>
      </c>
      <c r="BA8" s="30">
        <v>1</v>
      </c>
      <c r="BB8" s="30">
        <v>2</v>
      </c>
      <c r="BC8" s="30">
        <v>1</v>
      </c>
      <c r="BD8" s="30">
        <v>2</v>
      </c>
      <c r="BE8" s="30">
        <v>1</v>
      </c>
      <c r="BF8" s="30">
        <v>2</v>
      </c>
      <c r="BG8" s="30">
        <v>1</v>
      </c>
      <c r="BH8" s="30">
        <v>1</v>
      </c>
      <c r="BI8" s="30">
        <v>0</v>
      </c>
      <c r="BJ8" s="30">
        <v>0</v>
      </c>
      <c r="BK8" s="30">
        <v>0</v>
      </c>
      <c r="BL8" s="30">
        <v>0</v>
      </c>
      <c r="BM8" s="30">
        <v>0</v>
      </c>
      <c r="BN8" s="30">
        <v>0</v>
      </c>
      <c r="BO8" s="30">
        <v>0</v>
      </c>
      <c r="BP8" s="30">
        <v>0</v>
      </c>
      <c r="BQ8" s="30">
        <v>0</v>
      </c>
      <c r="BR8" s="30">
        <v>0</v>
      </c>
      <c r="BS8" s="30">
        <v>0</v>
      </c>
      <c r="BT8" s="30">
        <v>0</v>
      </c>
      <c r="BU8" s="30">
        <v>0</v>
      </c>
      <c r="BV8" s="30">
        <v>0</v>
      </c>
      <c r="BW8" s="30">
        <v>0</v>
      </c>
      <c r="BX8" s="30">
        <v>0</v>
      </c>
      <c r="BY8" s="30">
        <v>0</v>
      </c>
      <c r="BZ8" s="30">
        <v>0</v>
      </c>
      <c r="CA8" s="30">
        <v>0</v>
      </c>
      <c r="CB8" s="30">
        <v>0</v>
      </c>
      <c r="CC8" s="30">
        <v>0</v>
      </c>
      <c r="CD8" s="30">
        <v>0</v>
      </c>
      <c r="CE8" s="30">
        <v>1</v>
      </c>
      <c r="CF8" s="30">
        <v>2</v>
      </c>
      <c r="CG8" s="30">
        <v>3</v>
      </c>
      <c r="CH8" s="30">
        <v>1</v>
      </c>
      <c r="CI8" s="30">
        <v>1</v>
      </c>
      <c r="CJ8" s="30">
        <v>1</v>
      </c>
      <c r="CK8" s="30">
        <v>2</v>
      </c>
      <c r="CL8" s="30">
        <v>1</v>
      </c>
      <c r="CM8" s="30">
        <v>2</v>
      </c>
      <c r="CN8" s="30">
        <v>1</v>
      </c>
      <c r="CO8" s="30">
        <v>1</v>
      </c>
      <c r="CP8" s="30">
        <v>2</v>
      </c>
      <c r="CQ8" s="30">
        <v>1</v>
      </c>
      <c r="CR8" s="30">
        <v>1</v>
      </c>
      <c r="CS8" s="30">
        <v>1</v>
      </c>
      <c r="CT8" s="30">
        <v>0</v>
      </c>
      <c r="CU8" s="30">
        <v>0</v>
      </c>
      <c r="CV8" s="30">
        <v>0</v>
      </c>
      <c r="CW8" s="30">
        <v>0</v>
      </c>
      <c r="CX8" s="30">
        <v>0</v>
      </c>
      <c r="CY8" s="30">
        <v>0</v>
      </c>
      <c r="CZ8" s="30">
        <v>0</v>
      </c>
      <c r="DA8" s="30">
        <v>0</v>
      </c>
      <c r="DB8" s="30">
        <v>0</v>
      </c>
      <c r="DC8" s="30">
        <v>0</v>
      </c>
      <c r="DD8" s="30">
        <v>0</v>
      </c>
      <c r="DE8" s="30">
        <v>0</v>
      </c>
      <c r="DF8" s="30">
        <v>0</v>
      </c>
      <c r="DG8" s="30">
        <v>0</v>
      </c>
      <c r="DH8" s="30">
        <v>0</v>
      </c>
      <c r="DI8" s="30">
        <v>0</v>
      </c>
      <c r="DJ8" s="30">
        <v>0</v>
      </c>
      <c r="DK8" s="30">
        <v>0</v>
      </c>
      <c r="DL8" s="30">
        <v>0</v>
      </c>
      <c r="DM8" s="30">
        <v>1</v>
      </c>
      <c r="DN8" s="30">
        <v>1</v>
      </c>
      <c r="DO8" s="30">
        <v>1</v>
      </c>
      <c r="DP8" s="30">
        <v>1</v>
      </c>
      <c r="DQ8" s="30">
        <v>1</v>
      </c>
      <c r="DR8" s="30">
        <v>1</v>
      </c>
      <c r="DS8" s="30">
        <v>1</v>
      </c>
      <c r="DT8" s="27">
        <f t="shared" si="0"/>
        <v>60</v>
      </c>
      <c r="DU8" s="27">
        <f t="shared" si="1"/>
        <v>60</v>
      </c>
    </row>
    <row r="9" spans="1:125" x14ac:dyDescent="0.25">
      <c r="A9" s="29">
        <v>7</v>
      </c>
      <c r="B9" s="30">
        <v>85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3</v>
      </c>
      <c r="AH9" s="30">
        <v>1</v>
      </c>
      <c r="AI9" s="30">
        <v>3</v>
      </c>
      <c r="AJ9" s="30">
        <v>1</v>
      </c>
      <c r="AK9" s="30">
        <v>1</v>
      </c>
      <c r="AL9" s="30">
        <v>3</v>
      </c>
      <c r="AM9" s="30">
        <v>1</v>
      </c>
      <c r="AN9" s="30">
        <v>1</v>
      </c>
      <c r="AO9" s="30">
        <v>3</v>
      </c>
      <c r="AP9" s="30">
        <v>2</v>
      </c>
      <c r="AQ9" s="30">
        <v>1</v>
      </c>
      <c r="AR9" s="30">
        <v>1</v>
      </c>
      <c r="AS9" s="30">
        <v>3</v>
      </c>
      <c r="AT9" s="30">
        <v>2</v>
      </c>
      <c r="AU9" s="30">
        <v>1</v>
      </c>
      <c r="AV9" s="30">
        <v>1</v>
      </c>
      <c r="AW9" s="30">
        <v>2</v>
      </c>
      <c r="AX9" s="30">
        <v>2</v>
      </c>
      <c r="AY9" s="30">
        <v>2</v>
      </c>
      <c r="AZ9" s="30">
        <v>1</v>
      </c>
      <c r="BA9" s="30">
        <v>2</v>
      </c>
      <c r="BB9" s="30">
        <v>1</v>
      </c>
      <c r="BC9" s="30">
        <v>2</v>
      </c>
      <c r="BD9" s="30">
        <v>1</v>
      </c>
      <c r="BE9" s="30">
        <v>2</v>
      </c>
      <c r="BF9" s="30">
        <v>1</v>
      </c>
      <c r="BG9" s="30">
        <v>1</v>
      </c>
      <c r="BH9" s="30">
        <v>1</v>
      </c>
      <c r="BI9" s="30">
        <v>0</v>
      </c>
      <c r="BJ9" s="30">
        <v>0</v>
      </c>
      <c r="BK9" s="30">
        <v>0</v>
      </c>
      <c r="BL9" s="30">
        <v>0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0">
        <v>0</v>
      </c>
      <c r="BW9" s="30">
        <v>0</v>
      </c>
      <c r="BX9" s="30">
        <v>0</v>
      </c>
      <c r="BY9" s="30">
        <v>0</v>
      </c>
      <c r="BZ9" s="30">
        <v>0</v>
      </c>
      <c r="CA9" s="30">
        <v>0</v>
      </c>
      <c r="CB9" s="30">
        <v>0</v>
      </c>
      <c r="CC9" s="30">
        <v>0</v>
      </c>
      <c r="CD9" s="30">
        <v>0</v>
      </c>
      <c r="CE9" s="30">
        <v>0</v>
      </c>
      <c r="CF9" s="30">
        <v>0</v>
      </c>
      <c r="CG9" s="30">
        <v>0</v>
      </c>
      <c r="CH9" s="30">
        <v>0</v>
      </c>
      <c r="CI9" s="30">
        <v>0</v>
      </c>
      <c r="CJ9" s="30">
        <v>0</v>
      </c>
      <c r="CK9" s="30">
        <v>0</v>
      </c>
      <c r="CL9" s="30">
        <v>0</v>
      </c>
      <c r="CM9" s="30">
        <v>0</v>
      </c>
      <c r="CN9" s="30">
        <v>0</v>
      </c>
      <c r="CO9" s="30">
        <v>0</v>
      </c>
      <c r="CP9" s="30">
        <v>0</v>
      </c>
      <c r="CQ9" s="30">
        <v>0</v>
      </c>
      <c r="CR9" s="30">
        <v>0</v>
      </c>
      <c r="CS9" s="30">
        <v>0</v>
      </c>
      <c r="CT9" s="30">
        <v>1</v>
      </c>
      <c r="CU9" s="30">
        <v>2</v>
      </c>
      <c r="CV9" s="30">
        <v>3</v>
      </c>
      <c r="CW9" s="30">
        <v>4</v>
      </c>
      <c r="CX9" s="30">
        <v>1</v>
      </c>
      <c r="CY9" s="30">
        <v>2</v>
      </c>
      <c r="CZ9" s="30">
        <v>1</v>
      </c>
      <c r="DA9" s="30">
        <v>2</v>
      </c>
      <c r="DB9" s="30">
        <v>1</v>
      </c>
      <c r="DC9" s="30">
        <v>2</v>
      </c>
      <c r="DD9" s="30">
        <v>1</v>
      </c>
      <c r="DE9" s="30">
        <v>2</v>
      </c>
      <c r="DF9" s="30">
        <v>1</v>
      </c>
      <c r="DG9" s="30">
        <v>1</v>
      </c>
      <c r="DH9" s="30">
        <v>1</v>
      </c>
      <c r="DI9" s="30">
        <v>2</v>
      </c>
      <c r="DJ9" s="30">
        <v>1</v>
      </c>
      <c r="DK9" s="30">
        <v>1</v>
      </c>
      <c r="DL9" s="30">
        <v>1</v>
      </c>
      <c r="DM9" s="30">
        <v>1</v>
      </c>
      <c r="DN9" s="30">
        <v>2</v>
      </c>
      <c r="DO9" s="30">
        <v>1</v>
      </c>
      <c r="DP9" s="30">
        <v>1</v>
      </c>
      <c r="DQ9" s="30">
        <v>1</v>
      </c>
      <c r="DR9" s="30">
        <v>1</v>
      </c>
      <c r="DS9" s="30">
        <v>1</v>
      </c>
      <c r="DT9" s="27">
        <f t="shared" si="0"/>
        <v>69.999999999999972</v>
      </c>
      <c r="DU9" s="27">
        <f t="shared" si="1"/>
        <v>70</v>
      </c>
    </row>
    <row r="10" spans="1:125" x14ac:dyDescent="0.25">
      <c r="A10" s="29">
        <v>8</v>
      </c>
      <c r="B10" s="30">
        <v>70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6</v>
      </c>
      <c r="BJ10" s="30">
        <v>3</v>
      </c>
      <c r="BK10" s="30">
        <v>1</v>
      </c>
      <c r="BL10" s="30">
        <v>3</v>
      </c>
      <c r="BM10" s="30">
        <v>1</v>
      </c>
      <c r="BN10" s="30">
        <v>1</v>
      </c>
      <c r="BO10" s="30">
        <v>4</v>
      </c>
      <c r="BP10" s="30">
        <v>2</v>
      </c>
      <c r="BQ10" s="30">
        <v>1</v>
      </c>
      <c r="BR10" s="30">
        <v>1</v>
      </c>
      <c r="BS10" s="30">
        <v>4</v>
      </c>
      <c r="BT10" s="30">
        <v>2</v>
      </c>
      <c r="BU10" s="30">
        <v>1</v>
      </c>
      <c r="BV10" s="30">
        <v>2</v>
      </c>
      <c r="BW10" s="30">
        <v>4</v>
      </c>
      <c r="BX10" s="30">
        <v>2</v>
      </c>
      <c r="BY10" s="30">
        <v>1</v>
      </c>
      <c r="BZ10" s="30">
        <v>2</v>
      </c>
      <c r="CA10" s="30">
        <v>2</v>
      </c>
      <c r="CB10" s="30">
        <v>2</v>
      </c>
      <c r="CC10" s="30">
        <v>2</v>
      </c>
      <c r="CD10" s="30">
        <v>1</v>
      </c>
      <c r="CE10" s="30">
        <v>4</v>
      </c>
      <c r="CF10" s="30">
        <v>3</v>
      </c>
      <c r="CG10" s="30">
        <v>1</v>
      </c>
      <c r="CH10" s="30">
        <v>2</v>
      </c>
      <c r="CI10" s="30">
        <v>2</v>
      </c>
      <c r="CJ10" s="30">
        <v>2</v>
      </c>
      <c r="CK10" s="30">
        <v>1</v>
      </c>
      <c r="CL10" s="30">
        <v>2</v>
      </c>
      <c r="CM10" s="30">
        <v>1</v>
      </c>
      <c r="CN10" s="30">
        <v>1</v>
      </c>
      <c r="CO10" s="30">
        <v>3</v>
      </c>
      <c r="CP10" s="30">
        <v>1</v>
      </c>
      <c r="CQ10" s="30">
        <v>1</v>
      </c>
      <c r="CR10" s="30">
        <v>1</v>
      </c>
      <c r="CS10" s="30">
        <v>1</v>
      </c>
      <c r="CT10" s="30">
        <v>4</v>
      </c>
      <c r="CU10" s="30">
        <v>3</v>
      </c>
      <c r="CV10" s="30">
        <v>2</v>
      </c>
      <c r="CW10" s="30">
        <v>1</v>
      </c>
      <c r="CX10" s="30">
        <v>2</v>
      </c>
      <c r="CY10" s="30">
        <v>1</v>
      </c>
      <c r="CZ10" s="30">
        <v>2</v>
      </c>
      <c r="DA10" s="30">
        <v>1</v>
      </c>
      <c r="DB10" s="30">
        <v>2</v>
      </c>
      <c r="DC10" s="30">
        <v>1</v>
      </c>
      <c r="DD10" s="30">
        <v>3</v>
      </c>
      <c r="DE10" s="30">
        <v>1</v>
      </c>
      <c r="DF10" s="30">
        <v>1</v>
      </c>
      <c r="DG10" s="30">
        <v>1</v>
      </c>
      <c r="DH10" s="30">
        <v>3</v>
      </c>
      <c r="DI10" s="30">
        <v>2</v>
      </c>
      <c r="DJ10" s="30">
        <v>1</v>
      </c>
      <c r="DK10" s="30">
        <v>1</v>
      </c>
      <c r="DL10" s="30">
        <v>1</v>
      </c>
      <c r="DM10" s="30">
        <v>3</v>
      </c>
      <c r="DN10" s="30">
        <v>2</v>
      </c>
      <c r="DO10" s="30">
        <v>1</v>
      </c>
      <c r="DP10" s="30">
        <v>1</v>
      </c>
      <c r="DQ10" s="30">
        <v>1</v>
      </c>
      <c r="DR10" s="30">
        <v>1</v>
      </c>
      <c r="DS10" s="30">
        <v>1</v>
      </c>
      <c r="DT10" s="27">
        <f t="shared" si="0"/>
        <v>80</v>
      </c>
      <c r="DU10" s="27">
        <f t="shared" si="1"/>
        <v>80</v>
      </c>
    </row>
    <row r="11" spans="1:125" x14ac:dyDescent="0.25">
      <c r="A11" s="31" t="s">
        <v>42</v>
      </c>
      <c r="B11" s="31"/>
      <c r="C11" s="32">
        <f>$C13-SUMPRODUCT($B$3:$B$10,C3:C10)</f>
        <v>15</v>
      </c>
      <c r="D11" s="32">
        <f>$C13-SUMPRODUCT($B$3:$B$10,D3:D10)</f>
        <v>45</v>
      </c>
      <c r="E11" s="32">
        <f>$C13-SUMPRODUCT($B$3:$B$10,E3:E10)</f>
        <v>5</v>
      </c>
      <c r="F11" s="32">
        <f>$C13-SUMPRODUCT($B$3:$B$10,F3:F10)</f>
        <v>10</v>
      </c>
      <c r="G11" s="32">
        <f>$C13-SUMPRODUCT($B$3:$B$10,G3:G10)</f>
        <v>35</v>
      </c>
      <c r="H11" s="32">
        <f>$C13-SUMPRODUCT($B$3:$B$10,H3:H10)</f>
        <v>25</v>
      </c>
      <c r="I11" s="32">
        <f>$C13-SUMPRODUCT($B$3:$B$10,I3:I10)</f>
        <v>0</v>
      </c>
      <c r="J11" s="32">
        <f>$C13-SUMPRODUCT($B$3:$B$10,J3:J10)</f>
        <v>35</v>
      </c>
      <c r="K11" s="32">
        <f>$C13-SUMPRODUCT($B$3:$B$10,K3:K10)</f>
        <v>40</v>
      </c>
      <c r="L11" s="32">
        <f>$C13-SUMPRODUCT($B$3:$B$10,L3:L10)</f>
        <v>40</v>
      </c>
      <c r="M11" s="32">
        <f>$C13-SUMPRODUCT($B$3:$B$10,M3:M10)</f>
        <v>10</v>
      </c>
      <c r="N11" s="32">
        <f>$C13-SUMPRODUCT($B$3:$B$10,N3:N10)</f>
        <v>15</v>
      </c>
      <c r="O11" s="32">
        <f>$C13-SUMPRODUCT($B$3:$B$10,O3:O10)</f>
        <v>60</v>
      </c>
      <c r="P11" s="32">
        <f>$C13-SUMPRODUCT($B$3:$B$10,P3:P10)</f>
        <v>20</v>
      </c>
      <c r="Q11" s="32">
        <f>$C13-SUMPRODUCT($B$3:$B$10,Q3:Q10)</f>
        <v>25</v>
      </c>
      <c r="R11" s="32">
        <f>$C13-SUMPRODUCT($B$3:$B$10,R3:R10)</f>
        <v>50</v>
      </c>
      <c r="S11" s="32">
        <f>$C13-SUMPRODUCT($B$3:$B$10,S3:S10)</f>
        <v>20</v>
      </c>
      <c r="T11" s="32">
        <f>$C13-SUMPRODUCT($B$3:$B$10,T3:T10)</f>
        <v>55</v>
      </c>
      <c r="U11" s="32">
        <f>$C13-SUMPRODUCT($B$3:$B$10,U3:U10)</f>
        <v>60</v>
      </c>
      <c r="V11" s="32">
        <f>$C13-SUMPRODUCT($B$3:$B$10,V3:V10)</f>
        <v>0</v>
      </c>
      <c r="W11" s="32">
        <f>$C13-SUMPRODUCT($B$3:$B$10,W3:W10)</f>
        <v>50</v>
      </c>
      <c r="X11" s="32">
        <f>$C13-SUMPRODUCT($B$3:$B$10,X3:X10)</f>
        <v>20</v>
      </c>
      <c r="Y11" s="32">
        <f>$C13-SUMPRODUCT($B$3:$B$10,Y3:Y10)</f>
        <v>25</v>
      </c>
      <c r="Z11" s="32">
        <f>$C13-SUMPRODUCT($B$3:$B$10,Z3:Z10)</f>
        <v>30</v>
      </c>
      <c r="AA11" s="32">
        <f>$C13-SUMPRODUCT($B$3:$B$10,AA3:AA10)</f>
        <v>35</v>
      </c>
      <c r="AB11" s="32">
        <f>$C13-SUMPRODUCT($B$3:$B$10,AB3:AB10)</f>
        <v>60</v>
      </c>
      <c r="AC11" s="32">
        <f>$C13-SUMPRODUCT($B$3:$B$10,AC3:AC10)</f>
        <v>10</v>
      </c>
      <c r="AD11" s="32">
        <f>$C13-SUMPRODUCT($B$3:$B$10,AD3:AD10)</f>
        <v>0</v>
      </c>
      <c r="AE11" s="32">
        <f>$C13-SUMPRODUCT($B$3:$B$10,AE3:AE10)</f>
        <v>45</v>
      </c>
      <c r="AF11" s="32">
        <f>$C13-SUMPRODUCT($B$3:$B$10,AF3:AF10)</f>
        <v>50</v>
      </c>
      <c r="AG11" s="32">
        <f>$C13-SUMPRODUCT($B$3:$B$10,AG3:AG10)</f>
        <v>0</v>
      </c>
      <c r="AH11" s="32">
        <f>$C13-SUMPRODUCT($B$3:$B$10,AH3:AH10)</f>
        <v>5</v>
      </c>
      <c r="AI11" s="32">
        <f>$C13-SUMPRODUCT($B$3:$B$10,AI3:AI10)</f>
        <v>5</v>
      </c>
      <c r="AJ11" s="32">
        <f>$C13-SUMPRODUCT($B$3:$B$10,AJ3:AJ10)</f>
        <v>15</v>
      </c>
      <c r="AK11" s="32">
        <f>$C13-SUMPRODUCT($B$3:$B$10,AK3:AK10)</f>
        <v>10</v>
      </c>
      <c r="AL11" s="32">
        <f>$C13-SUMPRODUCT($B$3:$B$10,AL3:AL10)</f>
        <v>30</v>
      </c>
      <c r="AM11" s="32">
        <f>$C13-SUMPRODUCT($B$3:$B$10,AM3:AM10)</f>
        <v>35</v>
      </c>
      <c r="AN11" s="32">
        <f>$C13-SUMPRODUCT($B$3:$B$10,AN3:AN10)</f>
        <v>40</v>
      </c>
      <c r="AO11" s="32">
        <f>$C13-SUMPRODUCT($B$3:$B$10,AO3:AO10)</f>
        <v>40</v>
      </c>
      <c r="AP11" s="32">
        <f>$C13-SUMPRODUCT($B$3:$B$10,AP3:AP10)</f>
        <v>0</v>
      </c>
      <c r="AQ11" s="32">
        <f>$C13-SUMPRODUCT($B$3:$B$10,AQ3:AQ10)</f>
        <v>45</v>
      </c>
      <c r="AR11" s="32">
        <f>$C13-SUMPRODUCT($B$3:$B$10,AR3:AR10)</f>
        <v>50</v>
      </c>
      <c r="AS11" s="32">
        <f>$C13-SUMPRODUCT($B$3:$B$10,AS3:AS10)</f>
        <v>55</v>
      </c>
      <c r="AT11" s="32">
        <f>$C13-SUMPRODUCT($B$3:$B$10,AT3:AT10)</f>
        <v>30</v>
      </c>
      <c r="AU11" s="32">
        <f>$C13-SUMPRODUCT($B$3:$B$10,AU3:AU10)</f>
        <v>5</v>
      </c>
      <c r="AV11" s="32">
        <f>$C13-SUMPRODUCT($B$3:$B$10,AV3:AV10)</f>
        <v>60</v>
      </c>
      <c r="AW11" s="32">
        <f>$C13-SUMPRODUCT($B$3:$B$10,AW3:AW10)</f>
        <v>5</v>
      </c>
      <c r="AX11" s="32">
        <f>$C13-SUMPRODUCT($B$3:$B$10,AX3:AX10)</f>
        <v>15</v>
      </c>
      <c r="AY11" s="32">
        <f>$C13-SUMPRODUCT($B$3:$B$10,AY3:AY10)</f>
        <v>50</v>
      </c>
      <c r="AZ11" s="32">
        <f>$C13-SUMPRODUCT($B$3:$B$10,AZ3:AZ10)</f>
        <v>35</v>
      </c>
      <c r="BA11" s="32">
        <f>$C13-SUMPRODUCT($B$3:$B$10,BA3:BA10)</f>
        <v>15</v>
      </c>
      <c r="BB11" s="32">
        <f>$C13-SUMPRODUCT($B$3:$B$10,BB3:BB10)</f>
        <v>0</v>
      </c>
      <c r="BC11" s="32">
        <f>$C13-SUMPRODUCT($B$3:$B$10,BC3:BC10)</f>
        <v>25</v>
      </c>
      <c r="BD11" s="32">
        <f>$C13-SUMPRODUCT($B$3:$B$10,BD3:BD10)</f>
        <v>10</v>
      </c>
      <c r="BE11" s="32">
        <f>$C13-SUMPRODUCT($B$3:$B$10,BE3:BE10)</f>
        <v>40</v>
      </c>
      <c r="BF11" s="32">
        <f>$C13-SUMPRODUCT($B$3:$B$10,BF3:BF10)</f>
        <v>25</v>
      </c>
      <c r="BG11" s="32">
        <f>$C13-SUMPRODUCT($B$3:$B$10,BG3:BG10)</f>
        <v>15</v>
      </c>
      <c r="BH11" s="32">
        <f>$C13-SUMPRODUCT($B$3:$B$10,BH3:BH10)</f>
        <v>0</v>
      </c>
      <c r="BI11" s="32">
        <f>$C13-SUMPRODUCT($B$3:$B$10,BI3:BI10)</f>
        <v>0</v>
      </c>
      <c r="BJ11" s="32">
        <f>$C13-SUMPRODUCT($B$3:$B$10,BJ3:BJ10)</f>
        <v>45</v>
      </c>
      <c r="BK11" s="32">
        <f>$C13-SUMPRODUCT($B$3:$B$10,BK3:BK10)</f>
        <v>20</v>
      </c>
      <c r="BL11" s="32">
        <f>$C13-SUMPRODUCT($B$3:$B$10,BL3:BL10)</f>
        <v>50</v>
      </c>
      <c r="BM11" s="32">
        <f>$C13-SUMPRODUCT($B$3:$B$10,BM3:BM10)</f>
        <v>30</v>
      </c>
      <c r="BN11" s="32">
        <f>$C13-SUMPRODUCT($B$3:$B$10,BN3:BN10)</f>
        <v>25</v>
      </c>
      <c r="BO11" s="32">
        <f>$C13-SUMPRODUCT($B$3:$B$10,BO3:BO10)</f>
        <v>5</v>
      </c>
      <c r="BP11" s="32">
        <f>$C13-SUMPRODUCT($B$3:$B$10,BP3:BP10)</f>
        <v>10</v>
      </c>
      <c r="BQ11" s="32">
        <f>$C13-SUMPRODUCT($B$3:$B$10,BQ3:BQ10)</f>
        <v>50</v>
      </c>
      <c r="BR11" s="32">
        <f>$C13-SUMPRODUCT($B$3:$B$10,BR3:BR10)</f>
        <v>55</v>
      </c>
      <c r="BS11" s="32">
        <f>$C13-SUMPRODUCT($B$3:$B$10,BS3:BS10)</f>
        <v>15</v>
      </c>
      <c r="BT11" s="32">
        <f>$C13-SUMPRODUCT($B$3:$B$10,BT3:BT10)</f>
        <v>30</v>
      </c>
      <c r="BU11" s="32">
        <f>$C13-SUMPRODUCT($B$3:$B$10,BU3:BU10)</f>
        <v>60</v>
      </c>
      <c r="BV11" s="32">
        <f>$C13-SUMPRODUCT($B$3:$B$10,BV3:BV10)</f>
        <v>20</v>
      </c>
      <c r="BW11" s="32">
        <f>$C13-SUMPRODUCT($B$3:$B$10,BW3:BW10)</f>
        <v>30</v>
      </c>
      <c r="BX11" s="32">
        <f>$C13-SUMPRODUCT($B$3:$B$10,BX3:BX10)</f>
        <v>60</v>
      </c>
      <c r="BY11" s="32">
        <f>$C13-SUMPRODUCT($B$3:$B$10,BY3:BY10)</f>
        <v>20</v>
      </c>
      <c r="BZ11" s="32">
        <f>$C13-SUMPRODUCT($B$3:$B$10,BZ3:BZ10)</f>
        <v>5</v>
      </c>
      <c r="CA11" s="32">
        <f>$C13-SUMPRODUCT($B$3:$B$10,CA3:CA10)</f>
        <v>10</v>
      </c>
      <c r="CB11" s="32">
        <f>$C13-SUMPRODUCT($B$3:$B$10,CB3:CB10)</f>
        <v>35</v>
      </c>
      <c r="CC11" s="32">
        <f>$C13-SUMPRODUCT($B$3:$B$10,CC3:CC10)</f>
        <v>45</v>
      </c>
      <c r="CD11" s="32">
        <f>$C13-SUMPRODUCT($B$3:$B$10,CD3:CD10)</f>
        <v>5</v>
      </c>
      <c r="CE11" s="32">
        <f>$C13-SUMPRODUCT($B$3:$B$10,CE3:CE10)</f>
        <v>40</v>
      </c>
      <c r="CF11" s="32">
        <f>$C13-SUMPRODUCT($B$3:$B$10,CF3:CF10)</f>
        <v>10</v>
      </c>
      <c r="CG11" s="32">
        <f>$C13-SUMPRODUCT($B$3:$B$10,CG3:CG10)</f>
        <v>50</v>
      </c>
      <c r="CH11" s="32">
        <f>$C13-SUMPRODUCT($B$3:$B$10,CH3:CH10)</f>
        <v>15</v>
      </c>
      <c r="CI11" s="32">
        <f>$C13-SUMPRODUCT($B$3:$B$10,CI3:CI10)</f>
        <v>20</v>
      </c>
      <c r="CJ11" s="32">
        <f>$C13-SUMPRODUCT($B$3:$B$10,CJ3:CJ10)</f>
        <v>45</v>
      </c>
      <c r="CK11" s="32">
        <f>$C13-SUMPRODUCT($B$3:$B$10,CK3:CK10)</f>
        <v>15</v>
      </c>
      <c r="CL11" s="32">
        <f>$C13-SUMPRODUCT($B$3:$B$10,CL3:CL10)</f>
        <v>55</v>
      </c>
      <c r="CM11" s="32">
        <f>$C13-SUMPRODUCT($B$3:$B$10,CM3:CM10)</f>
        <v>25</v>
      </c>
      <c r="CN11" s="32">
        <f>$C13-SUMPRODUCT($B$3:$B$10,CN3:CN10)</f>
        <v>0</v>
      </c>
      <c r="CO11" s="32">
        <f>$C13-SUMPRODUCT($B$3:$B$10,CO3:CO10)</f>
        <v>0</v>
      </c>
      <c r="CP11" s="32">
        <f>$C13-SUMPRODUCT($B$3:$B$10,CP3:CP10)</f>
        <v>40</v>
      </c>
      <c r="CQ11" s="32">
        <f>$C13-SUMPRODUCT($B$3:$B$10,CQ3:CQ10)</f>
        <v>30</v>
      </c>
      <c r="CR11" s="32">
        <f>$C13-SUMPRODUCT($B$3:$B$10,CR3:CR10)</f>
        <v>5</v>
      </c>
      <c r="CS11" s="32">
        <f>$C13-SUMPRODUCT($B$3:$B$10,CS3:CS10)</f>
        <v>15</v>
      </c>
      <c r="CT11" s="32">
        <f>$C13-SUMPRODUCT($B$3:$B$10,CT3:CT10)</f>
        <v>55</v>
      </c>
      <c r="CU11" s="32">
        <f>$C13-SUMPRODUCT($B$3:$B$10,CU3:CU10)</f>
        <v>40</v>
      </c>
      <c r="CV11" s="32">
        <f>$C13-SUMPRODUCT($B$3:$B$10,CV3:CV10)</f>
        <v>25</v>
      </c>
      <c r="CW11" s="32">
        <f>$C13-SUMPRODUCT($B$3:$B$10,CW3:CW10)</f>
        <v>10</v>
      </c>
      <c r="CX11" s="32">
        <f>$C13-SUMPRODUCT($B$3:$B$10,CX3:CX10)</f>
        <v>30</v>
      </c>
      <c r="CY11" s="32">
        <f>$C13-SUMPRODUCT($B$3:$B$10,CY3:CY10)</f>
        <v>15</v>
      </c>
      <c r="CZ11" s="32">
        <f>$C13-SUMPRODUCT($B$3:$B$10,CZ3:CZ10)</f>
        <v>35</v>
      </c>
      <c r="DA11" s="32">
        <f>$C13-SUMPRODUCT($B$3:$B$10,DA3:DA10)</f>
        <v>20</v>
      </c>
      <c r="DB11" s="32">
        <f>$C13-SUMPRODUCT($B$3:$B$10,DB3:DB10)</f>
        <v>60</v>
      </c>
      <c r="DC11" s="32">
        <f>$C13-SUMPRODUCT($B$3:$B$10,DC3:DC10)</f>
        <v>45</v>
      </c>
      <c r="DD11" s="32">
        <f>$C13-SUMPRODUCT($B$3:$B$10,DD3:DD10)</f>
        <v>0</v>
      </c>
      <c r="DE11" s="32">
        <f>$C13-SUMPRODUCT($B$3:$B$10,DE3:DE10)</f>
        <v>55</v>
      </c>
      <c r="DF11" s="32">
        <f>$C13-SUMPRODUCT($B$3:$B$10,DF3:DF10)</f>
        <v>15</v>
      </c>
      <c r="DG11" s="32">
        <f>$C13-SUMPRODUCT($B$3:$B$10,DG3:DG10)</f>
        <v>5</v>
      </c>
      <c r="DH11" s="32">
        <f>$C13-SUMPRODUCT($B$3:$B$10,DH3:DH10)</f>
        <v>15</v>
      </c>
      <c r="DI11" s="32">
        <f>$C13-SUMPRODUCT($B$3:$B$10,DI3:DI10)</f>
        <v>0</v>
      </c>
      <c r="DJ11" s="32">
        <f>$C13-SUMPRODUCT($B$3:$B$10,DJ3:DJ10)</f>
        <v>45</v>
      </c>
      <c r="DK11" s="32">
        <f>$C13-SUMPRODUCT($B$3:$B$10,DK3:DK10)</f>
        <v>20</v>
      </c>
      <c r="DL11" s="32">
        <f>$C13-SUMPRODUCT($B$3:$B$10,DL3:DL10)</f>
        <v>30</v>
      </c>
      <c r="DM11" s="32">
        <f>$C13-SUMPRODUCT($B$3:$B$10,DM3:DM10)</f>
        <v>25</v>
      </c>
      <c r="DN11" s="32">
        <f>$C13-SUMPRODUCT($B$3:$B$10,DN3:DN10)</f>
        <v>10</v>
      </c>
      <c r="DO11" s="32">
        <f>$C13-SUMPRODUCT($B$3:$B$10,DO3:DO10)</f>
        <v>0</v>
      </c>
      <c r="DP11" s="32">
        <f>$C13-SUMPRODUCT($B$3:$B$10,DP3:DP10)</f>
        <v>5</v>
      </c>
      <c r="DQ11" s="32">
        <f>$C13-SUMPRODUCT($B$3:$B$10,DQ3:DQ10)</f>
        <v>30</v>
      </c>
      <c r="DR11" s="32">
        <f>$C13-SUMPRODUCT($B$3:$B$10,DR3:DR10)</f>
        <v>40</v>
      </c>
      <c r="DS11" s="32">
        <f>$C13-SUMPRODUCT($B$3:$B$10,DS3:DS10)</f>
        <v>55</v>
      </c>
    </row>
    <row r="12" spans="1:125" x14ac:dyDescent="0.25">
      <c r="B12" s="33" t="s">
        <v>46</v>
      </c>
      <c r="C12" s="27">
        <v>60</v>
      </c>
      <c r="D12" s="27">
        <f>C12</f>
        <v>60</v>
      </c>
      <c r="E12" s="27">
        <f t="shared" ref="E12:BP12" si="2">D12</f>
        <v>60</v>
      </c>
      <c r="F12" s="27">
        <f t="shared" si="2"/>
        <v>60</v>
      </c>
      <c r="G12" s="27">
        <f t="shared" si="2"/>
        <v>60</v>
      </c>
      <c r="H12" s="27">
        <f t="shared" si="2"/>
        <v>60</v>
      </c>
      <c r="I12" s="27">
        <f t="shared" si="2"/>
        <v>60</v>
      </c>
      <c r="J12" s="27">
        <f t="shared" si="2"/>
        <v>60</v>
      </c>
      <c r="K12" s="27">
        <f t="shared" si="2"/>
        <v>60</v>
      </c>
      <c r="L12" s="27">
        <f t="shared" si="2"/>
        <v>60</v>
      </c>
      <c r="M12" s="27">
        <f t="shared" si="2"/>
        <v>60</v>
      </c>
      <c r="N12" s="27">
        <f t="shared" si="2"/>
        <v>60</v>
      </c>
      <c r="O12" s="27">
        <f t="shared" si="2"/>
        <v>60</v>
      </c>
      <c r="P12" s="27">
        <f t="shared" si="2"/>
        <v>60</v>
      </c>
      <c r="Q12" s="27">
        <f t="shared" si="2"/>
        <v>60</v>
      </c>
      <c r="R12" s="27">
        <f t="shared" si="2"/>
        <v>60</v>
      </c>
      <c r="S12" s="27">
        <f t="shared" si="2"/>
        <v>60</v>
      </c>
      <c r="T12" s="27">
        <f t="shared" si="2"/>
        <v>60</v>
      </c>
      <c r="U12" s="27">
        <f t="shared" si="2"/>
        <v>60</v>
      </c>
      <c r="V12" s="27">
        <f t="shared" si="2"/>
        <v>60</v>
      </c>
      <c r="W12" s="27">
        <f t="shared" si="2"/>
        <v>60</v>
      </c>
      <c r="X12" s="27">
        <f t="shared" si="2"/>
        <v>60</v>
      </c>
      <c r="Y12" s="27">
        <f t="shared" si="2"/>
        <v>60</v>
      </c>
      <c r="Z12" s="27">
        <f t="shared" si="2"/>
        <v>60</v>
      </c>
      <c r="AA12" s="27">
        <f t="shared" si="2"/>
        <v>60</v>
      </c>
      <c r="AB12" s="27">
        <f t="shared" si="2"/>
        <v>60</v>
      </c>
      <c r="AC12" s="27">
        <f t="shared" si="2"/>
        <v>60</v>
      </c>
      <c r="AD12" s="27">
        <f t="shared" si="2"/>
        <v>60</v>
      </c>
      <c r="AE12" s="27">
        <f t="shared" si="2"/>
        <v>60</v>
      </c>
      <c r="AF12" s="27">
        <f t="shared" si="2"/>
        <v>60</v>
      </c>
      <c r="AG12" s="27">
        <f t="shared" si="2"/>
        <v>60</v>
      </c>
      <c r="AH12" s="27">
        <f t="shared" si="2"/>
        <v>60</v>
      </c>
      <c r="AI12" s="27">
        <f t="shared" si="2"/>
        <v>60</v>
      </c>
      <c r="AJ12" s="27">
        <f t="shared" si="2"/>
        <v>60</v>
      </c>
      <c r="AK12" s="27">
        <f t="shared" si="2"/>
        <v>60</v>
      </c>
      <c r="AL12" s="27">
        <f t="shared" si="2"/>
        <v>60</v>
      </c>
      <c r="AM12" s="27">
        <f t="shared" si="2"/>
        <v>60</v>
      </c>
      <c r="AN12" s="27">
        <f t="shared" si="2"/>
        <v>60</v>
      </c>
      <c r="AO12" s="27">
        <f t="shared" si="2"/>
        <v>60</v>
      </c>
      <c r="AP12" s="27">
        <f t="shared" si="2"/>
        <v>60</v>
      </c>
      <c r="AQ12" s="27">
        <f t="shared" si="2"/>
        <v>60</v>
      </c>
      <c r="AR12" s="27">
        <f t="shared" si="2"/>
        <v>60</v>
      </c>
      <c r="AS12" s="27">
        <f t="shared" si="2"/>
        <v>60</v>
      </c>
      <c r="AT12" s="27">
        <f t="shared" si="2"/>
        <v>60</v>
      </c>
      <c r="AU12" s="27">
        <f t="shared" si="2"/>
        <v>60</v>
      </c>
      <c r="AV12" s="27">
        <f t="shared" si="2"/>
        <v>60</v>
      </c>
      <c r="AW12" s="27">
        <f t="shared" si="2"/>
        <v>60</v>
      </c>
      <c r="AX12" s="27">
        <f t="shared" si="2"/>
        <v>60</v>
      </c>
      <c r="AY12" s="27">
        <f t="shared" si="2"/>
        <v>60</v>
      </c>
      <c r="AZ12" s="27">
        <f t="shared" si="2"/>
        <v>60</v>
      </c>
      <c r="BA12" s="27">
        <f t="shared" si="2"/>
        <v>60</v>
      </c>
      <c r="BB12" s="27">
        <f t="shared" si="2"/>
        <v>60</v>
      </c>
      <c r="BC12" s="27">
        <f t="shared" si="2"/>
        <v>60</v>
      </c>
      <c r="BD12" s="27">
        <f t="shared" si="2"/>
        <v>60</v>
      </c>
      <c r="BE12" s="27">
        <f t="shared" si="2"/>
        <v>60</v>
      </c>
      <c r="BF12" s="27">
        <f t="shared" si="2"/>
        <v>60</v>
      </c>
      <c r="BG12" s="27">
        <f t="shared" si="2"/>
        <v>60</v>
      </c>
      <c r="BH12" s="27">
        <f t="shared" si="2"/>
        <v>60</v>
      </c>
      <c r="BI12" s="27">
        <f t="shared" si="2"/>
        <v>60</v>
      </c>
      <c r="BJ12" s="27">
        <f t="shared" si="2"/>
        <v>60</v>
      </c>
      <c r="BK12" s="27">
        <f t="shared" si="2"/>
        <v>60</v>
      </c>
      <c r="BL12" s="27">
        <f t="shared" si="2"/>
        <v>60</v>
      </c>
      <c r="BM12" s="27">
        <f t="shared" si="2"/>
        <v>60</v>
      </c>
      <c r="BN12" s="27">
        <f t="shared" si="2"/>
        <v>60</v>
      </c>
      <c r="BO12" s="27">
        <f t="shared" si="2"/>
        <v>60</v>
      </c>
      <c r="BP12" s="27">
        <f t="shared" si="2"/>
        <v>60</v>
      </c>
      <c r="BQ12" s="27">
        <f t="shared" ref="BQ12:DS12" si="3">BP12</f>
        <v>60</v>
      </c>
      <c r="BR12" s="27">
        <f t="shared" si="3"/>
        <v>60</v>
      </c>
      <c r="BS12" s="27">
        <f t="shared" si="3"/>
        <v>60</v>
      </c>
      <c r="BT12" s="27">
        <f t="shared" si="3"/>
        <v>60</v>
      </c>
      <c r="BU12" s="27">
        <f t="shared" si="3"/>
        <v>60</v>
      </c>
      <c r="BV12" s="27">
        <f t="shared" si="3"/>
        <v>60</v>
      </c>
      <c r="BW12" s="27">
        <f t="shared" si="3"/>
        <v>60</v>
      </c>
      <c r="BX12" s="27">
        <f t="shared" si="3"/>
        <v>60</v>
      </c>
      <c r="BY12" s="27">
        <f t="shared" si="3"/>
        <v>60</v>
      </c>
      <c r="BZ12" s="27">
        <f t="shared" si="3"/>
        <v>60</v>
      </c>
      <c r="CA12" s="27">
        <f t="shared" si="3"/>
        <v>60</v>
      </c>
      <c r="CB12" s="27">
        <f t="shared" si="3"/>
        <v>60</v>
      </c>
      <c r="CC12" s="27">
        <f t="shared" si="3"/>
        <v>60</v>
      </c>
      <c r="CD12" s="27">
        <f t="shared" si="3"/>
        <v>60</v>
      </c>
      <c r="CE12" s="27">
        <f t="shared" si="3"/>
        <v>60</v>
      </c>
      <c r="CF12" s="27">
        <f t="shared" si="3"/>
        <v>60</v>
      </c>
      <c r="CG12" s="27">
        <f t="shared" si="3"/>
        <v>60</v>
      </c>
      <c r="CH12" s="27">
        <f t="shared" si="3"/>
        <v>60</v>
      </c>
      <c r="CI12" s="27">
        <f t="shared" si="3"/>
        <v>60</v>
      </c>
      <c r="CJ12" s="27">
        <f t="shared" si="3"/>
        <v>60</v>
      </c>
      <c r="CK12" s="27">
        <f t="shared" si="3"/>
        <v>60</v>
      </c>
      <c r="CL12" s="27">
        <f t="shared" si="3"/>
        <v>60</v>
      </c>
      <c r="CM12" s="27">
        <f t="shared" si="3"/>
        <v>60</v>
      </c>
      <c r="CN12" s="27">
        <f t="shared" si="3"/>
        <v>60</v>
      </c>
      <c r="CO12" s="27">
        <f t="shared" si="3"/>
        <v>60</v>
      </c>
      <c r="CP12" s="27">
        <f t="shared" si="3"/>
        <v>60</v>
      </c>
      <c r="CQ12" s="27">
        <f t="shared" si="3"/>
        <v>60</v>
      </c>
      <c r="CR12" s="27">
        <f t="shared" si="3"/>
        <v>60</v>
      </c>
      <c r="CS12" s="27">
        <f t="shared" si="3"/>
        <v>60</v>
      </c>
      <c r="CT12" s="27">
        <f t="shared" si="3"/>
        <v>60</v>
      </c>
      <c r="CU12" s="27">
        <f t="shared" si="3"/>
        <v>60</v>
      </c>
      <c r="CV12" s="27">
        <f t="shared" si="3"/>
        <v>60</v>
      </c>
      <c r="CW12" s="27">
        <f t="shared" si="3"/>
        <v>60</v>
      </c>
      <c r="CX12" s="27">
        <f t="shared" si="3"/>
        <v>60</v>
      </c>
      <c r="CY12" s="27">
        <f t="shared" si="3"/>
        <v>60</v>
      </c>
      <c r="CZ12" s="27">
        <f t="shared" si="3"/>
        <v>60</v>
      </c>
      <c r="DA12" s="27">
        <f t="shared" si="3"/>
        <v>60</v>
      </c>
      <c r="DB12" s="27">
        <f t="shared" si="3"/>
        <v>60</v>
      </c>
      <c r="DC12" s="27">
        <f t="shared" si="3"/>
        <v>60</v>
      </c>
      <c r="DD12" s="27">
        <f t="shared" si="3"/>
        <v>60</v>
      </c>
      <c r="DE12" s="27">
        <f t="shared" si="3"/>
        <v>60</v>
      </c>
      <c r="DF12" s="27">
        <f t="shared" si="3"/>
        <v>60</v>
      </c>
      <c r="DG12" s="27">
        <f t="shared" si="3"/>
        <v>60</v>
      </c>
      <c r="DH12" s="27">
        <f t="shared" si="3"/>
        <v>60</v>
      </c>
      <c r="DI12" s="27">
        <f t="shared" si="3"/>
        <v>60</v>
      </c>
      <c r="DJ12" s="27">
        <f t="shared" si="3"/>
        <v>60</v>
      </c>
      <c r="DK12" s="27">
        <f t="shared" si="3"/>
        <v>60</v>
      </c>
      <c r="DL12" s="27">
        <f t="shared" si="3"/>
        <v>60</v>
      </c>
      <c r="DM12" s="27">
        <f t="shared" si="3"/>
        <v>60</v>
      </c>
      <c r="DN12" s="27">
        <f t="shared" si="3"/>
        <v>60</v>
      </c>
      <c r="DO12" s="27">
        <f t="shared" si="3"/>
        <v>60</v>
      </c>
      <c r="DP12" s="27">
        <f t="shared" si="3"/>
        <v>60</v>
      </c>
      <c r="DQ12" s="27">
        <f t="shared" si="3"/>
        <v>60</v>
      </c>
      <c r="DR12" s="27">
        <f t="shared" si="3"/>
        <v>60</v>
      </c>
      <c r="DS12" s="27">
        <f t="shared" si="3"/>
        <v>60</v>
      </c>
    </row>
    <row r="13" spans="1:125" x14ac:dyDescent="0.25">
      <c r="B13" s="27" t="s">
        <v>35</v>
      </c>
      <c r="C13" s="27">
        <v>420</v>
      </c>
    </row>
    <row r="15" spans="1:125" x14ac:dyDescent="0.25">
      <c r="B15" s="36" t="s">
        <v>43</v>
      </c>
      <c r="C15" s="36">
        <v>1</v>
      </c>
      <c r="D15" s="34">
        <v>1</v>
      </c>
      <c r="E15" s="34">
        <v>1</v>
      </c>
      <c r="F15" s="34">
        <v>1</v>
      </c>
      <c r="G15" s="34">
        <v>1</v>
      </c>
      <c r="H15" s="34">
        <v>1</v>
      </c>
      <c r="I15" s="34">
        <v>1</v>
      </c>
      <c r="J15" s="34">
        <v>1</v>
      </c>
      <c r="K15" s="34">
        <v>1</v>
      </c>
      <c r="L15" s="34">
        <v>1</v>
      </c>
      <c r="M15" s="34">
        <v>1</v>
      </c>
      <c r="N15" s="34">
        <v>1</v>
      </c>
      <c r="O15" s="34">
        <v>1</v>
      </c>
      <c r="P15" s="34">
        <v>1</v>
      </c>
      <c r="Q15" s="34">
        <v>1</v>
      </c>
      <c r="R15" s="34">
        <v>1</v>
      </c>
      <c r="S15" s="34">
        <v>1</v>
      </c>
      <c r="T15" s="34">
        <v>1</v>
      </c>
      <c r="U15" s="34">
        <v>1</v>
      </c>
      <c r="V15" s="34">
        <v>1</v>
      </c>
      <c r="W15" s="34">
        <v>1</v>
      </c>
      <c r="X15" s="34">
        <v>1</v>
      </c>
      <c r="Y15" s="34">
        <v>1</v>
      </c>
      <c r="Z15" s="34">
        <v>1</v>
      </c>
      <c r="AA15" s="34">
        <v>1</v>
      </c>
      <c r="AB15" s="34">
        <v>1</v>
      </c>
      <c r="AC15" s="34">
        <v>1</v>
      </c>
      <c r="AD15" s="34">
        <v>1</v>
      </c>
      <c r="AE15" s="34">
        <v>1</v>
      </c>
      <c r="AF15" s="34">
        <v>1</v>
      </c>
      <c r="AG15" s="34">
        <v>1</v>
      </c>
      <c r="AH15" s="34">
        <v>1</v>
      </c>
      <c r="AI15" s="34">
        <v>1</v>
      </c>
      <c r="AJ15" s="34">
        <v>1</v>
      </c>
      <c r="AK15" s="34">
        <v>1</v>
      </c>
      <c r="AL15" s="34">
        <v>1</v>
      </c>
      <c r="AM15" s="34">
        <v>1</v>
      </c>
      <c r="AN15" s="34">
        <v>1</v>
      </c>
      <c r="AO15" s="34">
        <v>1</v>
      </c>
      <c r="AP15" s="34">
        <v>1</v>
      </c>
      <c r="AQ15" s="34">
        <v>1</v>
      </c>
      <c r="AR15" s="34">
        <v>1</v>
      </c>
      <c r="AS15" s="34">
        <v>1</v>
      </c>
      <c r="AT15" s="34">
        <v>1</v>
      </c>
      <c r="AU15" s="34">
        <v>1</v>
      </c>
      <c r="AV15" s="34">
        <v>1</v>
      </c>
      <c r="AW15" s="34">
        <v>1</v>
      </c>
      <c r="AX15" s="34">
        <v>1</v>
      </c>
      <c r="AY15" s="34">
        <v>1</v>
      </c>
      <c r="AZ15" s="34">
        <v>1</v>
      </c>
      <c r="BA15" s="34">
        <v>1</v>
      </c>
      <c r="BB15" s="34">
        <v>1</v>
      </c>
      <c r="BC15" s="34">
        <v>1</v>
      </c>
      <c r="BD15" s="34">
        <v>1</v>
      </c>
      <c r="BE15" s="34">
        <v>1</v>
      </c>
      <c r="BF15" s="34">
        <v>1</v>
      </c>
      <c r="BG15" s="34">
        <v>1</v>
      </c>
      <c r="BH15" s="34">
        <v>1</v>
      </c>
      <c r="BI15" s="34">
        <v>1</v>
      </c>
      <c r="BJ15" s="34">
        <v>1</v>
      </c>
      <c r="BK15" s="34">
        <v>1</v>
      </c>
      <c r="BL15" s="34">
        <v>1</v>
      </c>
      <c r="BM15" s="34">
        <v>1</v>
      </c>
      <c r="BN15" s="34">
        <v>1</v>
      </c>
      <c r="BO15" s="34">
        <v>1</v>
      </c>
      <c r="BP15" s="34">
        <v>1</v>
      </c>
      <c r="BQ15" s="34">
        <v>1</v>
      </c>
      <c r="BR15" s="34">
        <v>1</v>
      </c>
      <c r="BS15" s="34">
        <v>1</v>
      </c>
      <c r="BT15" s="34">
        <v>1</v>
      </c>
      <c r="BU15" s="34">
        <v>1</v>
      </c>
      <c r="BV15" s="34">
        <v>1</v>
      </c>
      <c r="BW15" s="34">
        <v>1</v>
      </c>
      <c r="BX15" s="34">
        <v>1</v>
      </c>
      <c r="BY15" s="34">
        <v>1</v>
      </c>
      <c r="BZ15" s="34">
        <v>1</v>
      </c>
      <c r="CA15" s="34">
        <v>1</v>
      </c>
      <c r="CB15" s="34">
        <v>1</v>
      </c>
      <c r="CC15" s="34">
        <v>1</v>
      </c>
      <c r="CD15" s="34">
        <v>1</v>
      </c>
      <c r="CE15" s="34">
        <v>1</v>
      </c>
      <c r="CF15" s="34">
        <v>1</v>
      </c>
      <c r="CG15" s="34">
        <v>1</v>
      </c>
      <c r="CH15" s="34">
        <v>1</v>
      </c>
      <c r="CI15" s="34">
        <v>1</v>
      </c>
      <c r="CJ15" s="34">
        <v>1</v>
      </c>
      <c r="CK15" s="34">
        <v>1</v>
      </c>
      <c r="CL15" s="34">
        <v>1</v>
      </c>
      <c r="CM15" s="34">
        <v>1</v>
      </c>
      <c r="CN15" s="34">
        <v>1</v>
      </c>
      <c r="CO15" s="34">
        <v>1</v>
      </c>
      <c r="CP15" s="34">
        <v>1</v>
      </c>
      <c r="CQ15" s="34">
        <v>1</v>
      </c>
      <c r="CR15" s="34">
        <v>1</v>
      </c>
      <c r="CS15" s="34">
        <v>1</v>
      </c>
      <c r="CT15" s="34">
        <v>1</v>
      </c>
      <c r="CU15" s="34">
        <v>1</v>
      </c>
      <c r="CV15" s="34">
        <v>1</v>
      </c>
      <c r="CW15" s="34">
        <v>1</v>
      </c>
      <c r="CX15" s="34">
        <v>1</v>
      </c>
      <c r="CY15" s="34">
        <v>1</v>
      </c>
      <c r="CZ15" s="34">
        <v>1</v>
      </c>
      <c r="DA15" s="34">
        <v>1</v>
      </c>
      <c r="DB15" s="34">
        <v>1</v>
      </c>
      <c r="DC15" s="34">
        <v>1</v>
      </c>
      <c r="DD15" s="34">
        <v>1</v>
      </c>
      <c r="DE15" s="34">
        <v>1</v>
      </c>
      <c r="DF15" s="34">
        <v>1</v>
      </c>
      <c r="DG15" s="34">
        <v>1</v>
      </c>
      <c r="DH15" s="34">
        <v>1</v>
      </c>
      <c r="DI15" s="34">
        <v>1</v>
      </c>
      <c r="DJ15" s="34">
        <v>1</v>
      </c>
      <c r="DK15" s="34">
        <v>1</v>
      </c>
      <c r="DL15" s="34">
        <v>1</v>
      </c>
      <c r="DM15" s="34">
        <v>1</v>
      </c>
      <c r="DN15" s="34">
        <v>1</v>
      </c>
      <c r="DO15" s="34">
        <v>1</v>
      </c>
      <c r="DP15" s="34">
        <v>1</v>
      </c>
      <c r="DQ15" s="34">
        <v>1</v>
      </c>
      <c r="DR15" s="34">
        <v>1</v>
      </c>
      <c r="DS15" s="34">
        <v>1</v>
      </c>
    </row>
    <row r="16" spans="1:125" x14ac:dyDescent="0.25">
      <c r="B16" s="36" t="s">
        <v>44</v>
      </c>
      <c r="C16" s="36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20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12.000000000000004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-1.7763568394002505E-15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7.9999999999999982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2.0000000000000053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10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35">
        <v>0</v>
      </c>
      <c r="DI16" s="35">
        <v>25.999999999999989</v>
      </c>
      <c r="DJ16" s="35">
        <v>0</v>
      </c>
      <c r="DK16" s="35">
        <v>0</v>
      </c>
      <c r="DL16" s="35">
        <v>0</v>
      </c>
      <c r="DM16" s="35">
        <v>0</v>
      </c>
      <c r="DN16" s="35">
        <v>0</v>
      </c>
      <c r="DO16" s="35">
        <v>10</v>
      </c>
      <c r="DP16" s="35">
        <v>0</v>
      </c>
      <c r="DQ16" s="35">
        <v>0</v>
      </c>
      <c r="DR16" s="35">
        <v>0</v>
      </c>
      <c r="DS16" s="35">
        <v>0</v>
      </c>
    </row>
    <row r="17" spans="2:123" ht="20.25" x14ac:dyDescent="0.25">
      <c r="B17" s="36" t="s">
        <v>45</v>
      </c>
      <c r="C17" s="40">
        <f>SUMPRODUCT(C15:DS15,C16:DS16)</f>
        <v>88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</row>
  </sheetData>
  <mergeCells count="5">
    <mergeCell ref="C17:DS17"/>
    <mergeCell ref="C1:DS1"/>
    <mergeCell ref="A1:A2"/>
    <mergeCell ref="B1:B2"/>
    <mergeCell ref="A11:B11"/>
  </mergeCells>
  <conditionalFormatting sqref="C3:DS10">
    <cfRule type="cellIs" dxfId="3" priority="2" operator="greaterThan">
      <formula>0</formula>
    </cfRule>
  </conditionalFormatting>
  <conditionalFormatting sqref="D16:DS16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U17"/>
  <sheetViews>
    <sheetView zoomScaleNormal="100" workbookViewId="0">
      <selection activeCell="C17" sqref="C17:DS17"/>
    </sheetView>
  </sheetViews>
  <sheetFormatPr defaultRowHeight="15" x14ac:dyDescent="0.25"/>
  <cols>
    <col min="1" max="1" width="4.42578125" style="27" bestFit="1" customWidth="1"/>
    <col min="2" max="2" width="18.7109375" style="27" bestFit="1" customWidth="1"/>
    <col min="3" max="5" width="4.5703125" style="27" bestFit="1" customWidth="1"/>
    <col min="6" max="6" width="5" style="27" bestFit="1" customWidth="1"/>
    <col min="7" max="9" width="4.5703125" style="27" bestFit="1" customWidth="1"/>
    <col min="10" max="10" width="5" style="27" bestFit="1" customWidth="1"/>
    <col min="11" max="11" width="4.5703125" style="27" bestFit="1" customWidth="1"/>
    <col min="12" max="13" width="5" style="27" bestFit="1" customWidth="1"/>
    <col min="14" max="15" width="4.5703125" style="27" bestFit="1" customWidth="1"/>
    <col min="16" max="16" width="5" style="27" bestFit="1" customWidth="1"/>
    <col min="17" max="101" width="4.5703125" style="27" bestFit="1" customWidth="1"/>
    <col min="102" max="123" width="5.140625" style="27" bestFit="1" customWidth="1"/>
    <col min="124" max="16384" width="9.140625" style="27"/>
  </cols>
  <sheetData>
    <row r="1" spans="1:125" ht="15" customHeight="1" x14ac:dyDescent="0.25">
      <c r="A1" s="26" t="s">
        <v>18</v>
      </c>
      <c r="B1" s="26" t="s">
        <v>65</v>
      </c>
      <c r="C1" s="37" t="s">
        <v>20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</row>
    <row r="2" spans="1:125" x14ac:dyDescent="0.25">
      <c r="A2" s="26"/>
      <c r="B2" s="26"/>
      <c r="C2" s="28" t="s">
        <v>47</v>
      </c>
      <c r="D2" s="28" t="s">
        <v>48</v>
      </c>
      <c r="E2" s="28" t="s">
        <v>49</v>
      </c>
      <c r="F2" s="28" t="s">
        <v>50</v>
      </c>
      <c r="G2" s="28" t="s">
        <v>51</v>
      </c>
      <c r="H2" s="28" t="s">
        <v>52</v>
      </c>
      <c r="I2" s="28" t="s">
        <v>53</v>
      </c>
      <c r="J2" s="28" t="s">
        <v>54</v>
      </c>
      <c r="K2" s="28" t="s">
        <v>55</v>
      </c>
      <c r="L2" s="28" t="s">
        <v>56</v>
      </c>
      <c r="M2" s="28" t="s">
        <v>57</v>
      </c>
      <c r="N2" s="28" t="s">
        <v>58</v>
      </c>
      <c r="O2" s="28" t="s">
        <v>59</v>
      </c>
      <c r="P2" s="28" t="s">
        <v>60</v>
      </c>
      <c r="Q2" s="28" t="s">
        <v>61</v>
      </c>
      <c r="R2" s="28" t="s">
        <v>66</v>
      </c>
      <c r="S2" s="28" t="s">
        <v>67</v>
      </c>
      <c r="T2" s="28" t="s">
        <v>68</v>
      </c>
      <c r="U2" s="28" t="s">
        <v>69</v>
      </c>
      <c r="V2" s="28" t="s">
        <v>70</v>
      </c>
      <c r="W2" s="28" t="s">
        <v>71</v>
      </c>
      <c r="X2" s="28" t="s">
        <v>72</v>
      </c>
      <c r="Y2" s="28" t="s">
        <v>73</v>
      </c>
      <c r="Z2" s="28" t="s">
        <v>74</v>
      </c>
      <c r="AA2" s="28" t="s">
        <v>75</v>
      </c>
      <c r="AB2" s="28" t="s">
        <v>76</v>
      </c>
      <c r="AC2" s="28" t="s">
        <v>77</v>
      </c>
      <c r="AD2" s="28" t="s">
        <v>78</v>
      </c>
      <c r="AE2" s="28" t="s">
        <v>79</v>
      </c>
      <c r="AF2" s="28" t="s">
        <v>80</v>
      </c>
      <c r="AG2" s="28" t="s">
        <v>81</v>
      </c>
      <c r="AH2" s="28" t="s">
        <v>82</v>
      </c>
      <c r="AI2" s="28" t="s">
        <v>83</v>
      </c>
      <c r="AJ2" s="28" t="s">
        <v>84</v>
      </c>
      <c r="AK2" s="28" t="s">
        <v>85</v>
      </c>
      <c r="AL2" s="28" t="s">
        <v>86</v>
      </c>
      <c r="AM2" s="28" t="s">
        <v>87</v>
      </c>
      <c r="AN2" s="28" t="s">
        <v>88</v>
      </c>
      <c r="AO2" s="28" t="s">
        <v>89</v>
      </c>
      <c r="AP2" s="28" t="s">
        <v>90</v>
      </c>
      <c r="AQ2" s="28" t="s">
        <v>91</v>
      </c>
      <c r="AR2" s="28" t="s">
        <v>92</v>
      </c>
      <c r="AS2" s="28" t="s">
        <v>93</v>
      </c>
      <c r="AT2" s="28" t="s">
        <v>94</v>
      </c>
      <c r="AU2" s="28" t="s">
        <v>95</v>
      </c>
      <c r="AV2" s="28" t="s">
        <v>96</v>
      </c>
      <c r="AW2" s="28" t="s">
        <v>97</v>
      </c>
      <c r="AX2" s="28" t="s">
        <v>98</v>
      </c>
      <c r="AY2" s="28" t="s">
        <v>99</v>
      </c>
      <c r="AZ2" s="28" t="s">
        <v>100</v>
      </c>
      <c r="BA2" s="28" t="s">
        <v>101</v>
      </c>
      <c r="BB2" s="28" t="s">
        <v>102</v>
      </c>
      <c r="BC2" s="28" t="s">
        <v>103</v>
      </c>
      <c r="BD2" s="28" t="s">
        <v>104</v>
      </c>
      <c r="BE2" s="28" t="s">
        <v>105</v>
      </c>
      <c r="BF2" s="28" t="s">
        <v>106</v>
      </c>
      <c r="BG2" s="28" t="s">
        <v>107</v>
      </c>
      <c r="BH2" s="28" t="s">
        <v>108</v>
      </c>
      <c r="BI2" s="28" t="s">
        <v>109</v>
      </c>
      <c r="BJ2" s="28" t="s">
        <v>110</v>
      </c>
      <c r="BK2" s="28" t="s">
        <v>111</v>
      </c>
      <c r="BL2" s="28" t="s">
        <v>112</v>
      </c>
      <c r="BM2" s="28" t="s">
        <v>113</v>
      </c>
      <c r="BN2" s="28" t="s">
        <v>114</v>
      </c>
      <c r="BO2" s="28" t="s">
        <v>115</v>
      </c>
      <c r="BP2" s="28" t="s">
        <v>116</v>
      </c>
      <c r="BQ2" s="28" t="s">
        <v>117</v>
      </c>
      <c r="BR2" s="28" t="s">
        <v>118</v>
      </c>
      <c r="BS2" s="28" t="s">
        <v>119</v>
      </c>
      <c r="BT2" s="28" t="s">
        <v>120</v>
      </c>
      <c r="BU2" s="28" t="s">
        <v>121</v>
      </c>
      <c r="BV2" s="28" t="s">
        <v>122</v>
      </c>
      <c r="BW2" s="28" t="s">
        <v>123</v>
      </c>
      <c r="BX2" s="28" t="s">
        <v>124</v>
      </c>
      <c r="BY2" s="28" t="s">
        <v>125</v>
      </c>
      <c r="BZ2" s="28" t="s">
        <v>126</v>
      </c>
      <c r="CA2" s="28" t="s">
        <v>127</v>
      </c>
      <c r="CB2" s="28" t="s">
        <v>128</v>
      </c>
      <c r="CC2" s="28" t="s">
        <v>129</v>
      </c>
      <c r="CD2" s="28" t="s">
        <v>130</v>
      </c>
      <c r="CE2" s="28" t="s">
        <v>131</v>
      </c>
      <c r="CF2" s="28" t="s">
        <v>132</v>
      </c>
      <c r="CG2" s="28" t="s">
        <v>133</v>
      </c>
      <c r="CH2" s="28" t="s">
        <v>134</v>
      </c>
      <c r="CI2" s="28" t="s">
        <v>135</v>
      </c>
      <c r="CJ2" s="28" t="s">
        <v>136</v>
      </c>
      <c r="CK2" s="28" t="s">
        <v>137</v>
      </c>
      <c r="CL2" s="28" t="s">
        <v>138</v>
      </c>
      <c r="CM2" s="28" t="s">
        <v>139</v>
      </c>
      <c r="CN2" s="28" t="s">
        <v>140</v>
      </c>
      <c r="CO2" s="28" t="s">
        <v>141</v>
      </c>
      <c r="CP2" s="28" t="s">
        <v>142</v>
      </c>
      <c r="CQ2" s="28" t="s">
        <v>143</v>
      </c>
      <c r="CR2" s="28" t="s">
        <v>144</v>
      </c>
      <c r="CS2" s="28" t="s">
        <v>145</v>
      </c>
      <c r="CT2" s="28" t="s">
        <v>146</v>
      </c>
      <c r="CU2" s="28" t="s">
        <v>147</v>
      </c>
      <c r="CV2" s="28" t="s">
        <v>148</v>
      </c>
      <c r="CW2" s="28" t="s">
        <v>149</v>
      </c>
      <c r="CX2" s="28" t="s">
        <v>150</v>
      </c>
      <c r="CY2" s="28" t="s">
        <v>151</v>
      </c>
      <c r="CZ2" s="28" t="s">
        <v>152</v>
      </c>
      <c r="DA2" s="28" t="s">
        <v>153</v>
      </c>
      <c r="DB2" s="28" t="s">
        <v>154</v>
      </c>
      <c r="DC2" s="28" t="s">
        <v>155</v>
      </c>
      <c r="DD2" s="28" t="s">
        <v>156</v>
      </c>
      <c r="DE2" s="28" t="s">
        <v>157</v>
      </c>
      <c r="DF2" s="28" t="s">
        <v>158</v>
      </c>
      <c r="DG2" s="28" t="s">
        <v>159</v>
      </c>
      <c r="DH2" s="28" t="s">
        <v>160</v>
      </c>
      <c r="DI2" s="28" t="s">
        <v>161</v>
      </c>
      <c r="DJ2" s="28" t="s">
        <v>162</v>
      </c>
      <c r="DK2" s="28" t="s">
        <v>163</v>
      </c>
      <c r="DL2" s="28" t="s">
        <v>164</v>
      </c>
      <c r="DM2" s="28" t="s">
        <v>165</v>
      </c>
      <c r="DN2" s="28" t="s">
        <v>166</v>
      </c>
      <c r="DO2" s="28" t="s">
        <v>167</v>
      </c>
      <c r="DP2" s="28" t="s">
        <v>168</v>
      </c>
      <c r="DQ2" s="28" t="s">
        <v>169</v>
      </c>
      <c r="DR2" s="28" t="s">
        <v>170</v>
      </c>
      <c r="DS2" s="28" t="s">
        <v>171</v>
      </c>
    </row>
    <row r="3" spans="1:125" x14ac:dyDescent="0.25">
      <c r="A3" s="29">
        <v>1</v>
      </c>
      <c r="B3" s="30">
        <v>165</v>
      </c>
      <c r="C3" s="30">
        <v>0</v>
      </c>
      <c r="D3" s="30">
        <v>0</v>
      </c>
      <c r="E3" s="30">
        <v>1</v>
      </c>
      <c r="F3" s="30">
        <v>0</v>
      </c>
      <c r="G3" s="30">
        <v>0</v>
      </c>
      <c r="H3" s="30">
        <v>0</v>
      </c>
      <c r="I3" s="30">
        <v>0</v>
      </c>
      <c r="J3" s="30">
        <v>1</v>
      </c>
      <c r="K3" s="30">
        <v>0</v>
      </c>
      <c r="L3" s="30">
        <v>0</v>
      </c>
      <c r="M3" s="30">
        <v>1</v>
      </c>
      <c r="N3" s="30">
        <v>0</v>
      </c>
      <c r="O3" s="30">
        <v>0</v>
      </c>
      <c r="P3" s="30">
        <v>1</v>
      </c>
      <c r="Q3" s="30">
        <v>0</v>
      </c>
      <c r="R3" s="30">
        <v>0</v>
      </c>
      <c r="S3" s="30">
        <v>0</v>
      </c>
      <c r="T3" s="30">
        <v>1</v>
      </c>
      <c r="U3" s="30">
        <v>0</v>
      </c>
      <c r="V3" s="30">
        <v>0</v>
      </c>
      <c r="W3" s="30">
        <v>0</v>
      </c>
      <c r="X3" s="30">
        <v>1</v>
      </c>
      <c r="Y3" s="30">
        <v>0</v>
      </c>
      <c r="Z3" s="30">
        <v>1</v>
      </c>
      <c r="AA3" s="30">
        <v>0</v>
      </c>
      <c r="AB3" s="30">
        <v>0</v>
      </c>
      <c r="AC3" s="30">
        <v>0</v>
      </c>
      <c r="AD3" s="30">
        <v>0</v>
      </c>
      <c r="AE3" s="30">
        <v>1</v>
      </c>
      <c r="AF3" s="30">
        <v>0</v>
      </c>
      <c r="AG3" s="30">
        <v>1</v>
      </c>
      <c r="AH3" s="30">
        <v>2</v>
      </c>
      <c r="AI3" s="30">
        <v>0</v>
      </c>
      <c r="AJ3" s="30">
        <v>0</v>
      </c>
      <c r="AK3" s="30">
        <v>1</v>
      </c>
      <c r="AL3" s="30">
        <v>0</v>
      </c>
      <c r="AM3" s="30">
        <v>1</v>
      </c>
      <c r="AN3" s="30">
        <v>0</v>
      </c>
      <c r="AO3" s="30">
        <v>0</v>
      </c>
      <c r="AP3" s="30">
        <v>0</v>
      </c>
      <c r="AQ3" s="30">
        <v>1</v>
      </c>
      <c r="AR3" s="30">
        <v>0</v>
      </c>
      <c r="AS3" s="30">
        <v>0</v>
      </c>
      <c r="AT3" s="30">
        <v>0</v>
      </c>
      <c r="AU3" s="30">
        <v>0</v>
      </c>
      <c r="AV3" s="30">
        <v>1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>
        <v>0</v>
      </c>
      <c r="BC3" s="30">
        <v>0</v>
      </c>
      <c r="BD3" s="30">
        <v>0</v>
      </c>
      <c r="BE3" s="30">
        <v>0</v>
      </c>
      <c r="BF3" s="30">
        <v>0</v>
      </c>
      <c r="BG3" s="30">
        <v>0</v>
      </c>
      <c r="BH3" s="30">
        <v>0</v>
      </c>
      <c r="BI3" s="30">
        <v>0</v>
      </c>
      <c r="BJ3" s="30">
        <v>1</v>
      </c>
      <c r="BK3" s="30">
        <v>2</v>
      </c>
      <c r="BL3" s="30">
        <v>0</v>
      </c>
      <c r="BM3" s="30">
        <v>0</v>
      </c>
      <c r="BN3" s="30">
        <v>1</v>
      </c>
      <c r="BO3" s="30">
        <v>0</v>
      </c>
      <c r="BP3" s="30">
        <v>0</v>
      </c>
      <c r="BQ3" s="30">
        <v>1</v>
      </c>
      <c r="BR3" s="30">
        <v>0</v>
      </c>
      <c r="BS3" s="30">
        <v>0</v>
      </c>
      <c r="BT3" s="30">
        <v>0</v>
      </c>
      <c r="BU3" s="30">
        <v>1</v>
      </c>
      <c r="BV3" s="30">
        <v>0</v>
      </c>
      <c r="BW3" s="30">
        <v>0</v>
      </c>
      <c r="BX3" s="30">
        <v>0</v>
      </c>
      <c r="BY3" s="30">
        <v>0</v>
      </c>
      <c r="BZ3" s="30">
        <v>1</v>
      </c>
      <c r="CA3" s="30">
        <v>0</v>
      </c>
      <c r="CB3" s="30">
        <v>0</v>
      </c>
      <c r="CC3" s="30">
        <v>0</v>
      </c>
      <c r="CD3" s="30">
        <v>0</v>
      </c>
      <c r="CE3" s="30">
        <v>0</v>
      </c>
      <c r="CF3" s="30">
        <v>0</v>
      </c>
      <c r="CG3" s="30">
        <v>0</v>
      </c>
      <c r="CH3" s="30">
        <v>1</v>
      </c>
      <c r="CI3" s="30">
        <v>0</v>
      </c>
      <c r="CJ3" s="30">
        <v>0</v>
      </c>
      <c r="CK3" s="30">
        <v>0</v>
      </c>
      <c r="CL3" s="30">
        <v>0</v>
      </c>
      <c r="CM3" s="30">
        <v>0</v>
      </c>
      <c r="CN3" s="30">
        <v>0</v>
      </c>
      <c r="CO3" s="30">
        <v>0</v>
      </c>
      <c r="CP3" s="30">
        <v>0</v>
      </c>
      <c r="CQ3" s="30">
        <v>0</v>
      </c>
      <c r="CR3" s="30">
        <v>0</v>
      </c>
      <c r="CS3" s="30">
        <v>0</v>
      </c>
      <c r="CT3" s="30">
        <v>0</v>
      </c>
      <c r="CU3" s="30">
        <v>0</v>
      </c>
      <c r="CV3" s="30">
        <v>0</v>
      </c>
      <c r="CW3" s="30">
        <v>0</v>
      </c>
      <c r="CX3" s="30">
        <v>1</v>
      </c>
      <c r="CY3" s="30">
        <v>1</v>
      </c>
      <c r="CZ3" s="30">
        <v>0</v>
      </c>
      <c r="DA3" s="30">
        <v>0</v>
      </c>
      <c r="DB3" s="30">
        <v>0</v>
      </c>
      <c r="DC3" s="30">
        <v>0</v>
      </c>
      <c r="DD3" s="30">
        <v>0</v>
      </c>
      <c r="DE3" s="30">
        <v>0</v>
      </c>
      <c r="DF3" s="30">
        <v>0</v>
      </c>
      <c r="DG3" s="30">
        <v>0</v>
      </c>
      <c r="DH3" s="30">
        <v>0</v>
      </c>
      <c r="DI3" s="30">
        <v>0</v>
      </c>
      <c r="DJ3" s="30">
        <v>0</v>
      </c>
      <c r="DK3" s="30">
        <v>0</v>
      </c>
      <c r="DL3" s="30">
        <v>0</v>
      </c>
      <c r="DM3" s="30">
        <v>0</v>
      </c>
      <c r="DN3" s="30">
        <v>0</v>
      </c>
      <c r="DO3" s="30">
        <v>1</v>
      </c>
      <c r="DP3" s="30">
        <v>0</v>
      </c>
      <c r="DQ3" s="30">
        <v>0</v>
      </c>
      <c r="DR3" s="30">
        <v>0</v>
      </c>
      <c r="DS3" s="30">
        <v>0</v>
      </c>
      <c r="DT3" s="27">
        <f>SUMPRODUCT(C3:DS3,C$16:DS$16)</f>
        <v>10</v>
      </c>
      <c r="DU3" s="27">
        <v>10</v>
      </c>
    </row>
    <row r="4" spans="1:125" x14ac:dyDescent="0.25">
      <c r="A4" s="29">
        <v>2</v>
      </c>
      <c r="B4" s="30">
        <v>160</v>
      </c>
      <c r="C4" s="30">
        <v>0</v>
      </c>
      <c r="D4" s="30">
        <v>0</v>
      </c>
      <c r="E4" s="30">
        <v>0</v>
      </c>
      <c r="F4" s="30">
        <v>1</v>
      </c>
      <c r="G4" s="30">
        <v>0</v>
      </c>
      <c r="H4" s="30">
        <v>0</v>
      </c>
      <c r="I4" s="30">
        <v>1</v>
      </c>
      <c r="J4" s="30">
        <v>0</v>
      </c>
      <c r="K4" s="30">
        <v>1</v>
      </c>
      <c r="L4" s="30">
        <v>0</v>
      </c>
      <c r="M4" s="30">
        <v>0</v>
      </c>
      <c r="N4" s="30">
        <v>1</v>
      </c>
      <c r="O4" s="30">
        <v>0</v>
      </c>
      <c r="P4" s="30">
        <v>0</v>
      </c>
      <c r="Q4" s="30">
        <v>1</v>
      </c>
      <c r="R4" s="30">
        <v>0</v>
      </c>
      <c r="S4" s="30">
        <v>0</v>
      </c>
      <c r="T4" s="30">
        <v>0</v>
      </c>
      <c r="U4" s="30">
        <v>1</v>
      </c>
      <c r="V4" s="30">
        <v>2</v>
      </c>
      <c r="W4" s="30">
        <v>0</v>
      </c>
      <c r="X4" s="30">
        <v>0</v>
      </c>
      <c r="Y4" s="30">
        <v>1</v>
      </c>
      <c r="Z4" s="30">
        <v>0</v>
      </c>
      <c r="AA4" s="30">
        <v>1</v>
      </c>
      <c r="AB4" s="30">
        <v>0</v>
      </c>
      <c r="AC4" s="30">
        <v>0</v>
      </c>
      <c r="AD4" s="30">
        <v>0</v>
      </c>
      <c r="AE4" s="30">
        <v>0</v>
      </c>
      <c r="AF4" s="30">
        <v>1</v>
      </c>
      <c r="AG4" s="30">
        <v>0</v>
      </c>
      <c r="AH4" s="30">
        <v>0</v>
      </c>
      <c r="AI4" s="30">
        <v>1</v>
      </c>
      <c r="AJ4" s="30">
        <v>2</v>
      </c>
      <c r="AK4" s="30">
        <v>1</v>
      </c>
      <c r="AL4" s="30">
        <v>0</v>
      </c>
      <c r="AM4" s="30">
        <v>0</v>
      </c>
      <c r="AN4" s="30">
        <v>1</v>
      </c>
      <c r="AO4" s="30">
        <v>0</v>
      </c>
      <c r="AP4" s="30">
        <v>0</v>
      </c>
      <c r="AQ4" s="30">
        <v>0</v>
      </c>
      <c r="AR4" s="30">
        <v>1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30">
        <v>0</v>
      </c>
      <c r="BF4" s="30">
        <v>0</v>
      </c>
      <c r="BG4" s="30">
        <v>0</v>
      </c>
      <c r="BH4" s="30">
        <v>0</v>
      </c>
      <c r="BI4" s="30">
        <v>0</v>
      </c>
      <c r="BJ4" s="30">
        <v>0</v>
      </c>
      <c r="BK4" s="30">
        <v>0</v>
      </c>
      <c r="BL4" s="30">
        <v>1</v>
      </c>
      <c r="BM4" s="30">
        <v>2</v>
      </c>
      <c r="BN4" s="30">
        <v>1</v>
      </c>
      <c r="BO4" s="30">
        <v>0</v>
      </c>
      <c r="BP4" s="30">
        <v>0</v>
      </c>
      <c r="BQ4" s="30">
        <v>0</v>
      </c>
      <c r="BR4" s="30">
        <v>1</v>
      </c>
      <c r="BS4" s="30">
        <v>0</v>
      </c>
      <c r="BT4" s="30">
        <v>0</v>
      </c>
      <c r="BU4" s="30">
        <v>0</v>
      </c>
      <c r="BV4" s="30">
        <v>0</v>
      </c>
      <c r="BW4" s="30">
        <v>0</v>
      </c>
      <c r="BX4" s="30">
        <v>0</v>
      </c>
      <c r="BY4" s="30">
        <v>0</v>
      </c>
      <c r="BZ4" s="30">
        <v>0</v>
      </c>
      <c r="CA4" s="30">
        <v>1</v>
      </c>
      <c r="CB4" s="30">
        <v>0</v>
      </c>
      <c r="CC4" s="30">
        <v>0</v>
      </c>
      <c r="CD4" s="30">
        <v>0</v>
      </c>
      <c r="CE4" s="30">
        <v>0</v>
      </c>
      <c r="CF4" s="30">
        <v>0</v>
      </c>
      <c r="CG4" s="30">
        <v>0</v>
      </c>
      <c r="CH4" s="30">
        <v>0</v>
      </c>
      <c r="CI4" s="30">
        <v>1</v>
      </c>
      <c r="CJ4" s="30">
        <v>0</v>
      </c>
      <c r="CK4" s="30">
        <v>0</v>
      </c>
      <c r="CL4" s="30">
        <v>0</v>
      </c>
      <c r="CM4" s="30">
        <v>0</v>
      </c>
      <c r="CN4" s="30">
        <v>0</v>
      </c>
      <c r="CO4" s="30">
        <v>0</v>
      </c>
      <c r="CP4" s="30">
        <v>0</v>
      </c>
      <c r="CQ4" s="30">
        <v>0</v>
      </c>
      <c r="CR4" s="30">
        <v>0</v>
      </c>
      <c r="CS4" s="30">
        <v>0</v>
      </c>
      <c r="CT4" s="30">
        <v>0</v>
      </c>
      <c r="CU4" s="30">
        <v>0</v>
      </c>
      <c r="CV4" s="30">
        <v>0</v>
      </c>
      <c r="CW4" s="30">
        <v>0</v>
      </c>
      <c r="CX4" s="30">
        <v>0</v>
      </c>
      <c r="CY4" s="30">
        <v>0</v>
      </c>
      <c r="CZ4" s="30">
        <v>1</v>
      </c>
      <c r="DA4" s="30">
        <v>1</v>
      </c>
      <c r="DB4" s="30">
        <v>0</v>
      </c>
      <c r="DC4" s="30">
        <v>0</v>
      </c>
      <c r="DD4" s="30">
        <v>0</v>
      </c>
      <c r="DE4" s="30">
        <v>0</v>
      </c>
      <c r="DF4" s="30">
        <v>0</v>
      </c>
      <c r="DG4" s="30">
        <v>0</v>
      </c>
      <c r="DH4" s="30">
        <v>0</v>
      </c>
      <c r="DI4" s="30">
        <v>0</v>
      </c>
      <c r="DJ4" s="30">
        <v>0</v>
      </c>
      <c r="DK4" s="30">
        <v>0</v>
      </c>
      <c r="DL4" s="30">
        <v>0</v>
      </c>
      <c r="DM4" s="30">
        <v>0</v>
      </c>
      <c r="DN4" s="30">
        <v>0</v>
      </c>
      <c r="DO4" s="30">
        <v>0</v>
      </c>
      <c r="DP4" s="30">
        <v>1</v>
      </c>
      <c r="DQ4" s="30">
        <v>0</v>
      </c>
      <c r="DR4" s="30">
        <v>0</v>
      </c>
      <c r="DS4" s="30">
        <v>0</v>
      </c>
      <c r="DT4" s="27">
        <f t="shared" ref="DT4:DT10" si="0">SUMPRODUCT(C4:DS4,C$16:DS$16)</f>
        <v>20.000000000000007</v>
      </c>
      <c r="DU4" s="27">
        <f>DU3+10</f>
        <v>20</v>
      </c>
    </row>
    <row r="5" spans="1:125" x14ac:dyDescent="0.25">
      <c r="A5" s="29">
        <v>3</v>
      </c>
      <c r="B5" s="30">
        <v>135</v>
      </c>
      <c r="C5" s="30">
        <v>3</v>
      </c>
      <c r="D5" s="30">
        <v>0</v>
      </c>
      <c r="E5" s="30">
        <v>0</v>
      </c>
      <c r="F5" s="30">
        <v>0</v>
      </c>
      <c r="G5" s="30">
        <v>1</v>
      </c>
      <c r="H5" s="30">
        <v>2</v>
      </c>
      <c r="I5" s="30">
        <v>1</v>
      </c>
      <c r="J5" s="30">
        <v>0</v>
      </c>
      <c r="K5" s="30">
        <v>0</v>
      </c>
      <c r="L5" s="30">
        <v>2</v>
      </c>
      <c r="M5" s="30">
        <v>1</v>
      </c>
      <c r="N5" s="30">
        <v>1</v>
      </c>
      <c r="O5" s="30">
        <v>0</v>
      </c>
      <c r="P5" s="30">
        <v>0</v>
      </c>
      <c r="Q5" s="30">
        <v>0</v>
      </c>
      <c r="R5" s="30">
        <v>1</v>
      </c>
      <c r="S5" s="30">
        <v>0</v>
      </c>
      <c r="T5" s="30">
        <v>0</v>
      </c>
      <c r="U5" s="30">
        <v>0</v>
      </c>
      <c r="V5" s="30">
        <v>0</v>
      </c>
      <c r="W5" s="30">
        <v>2</v>
      </c>
      <c r="X5" s="30">
        <v>1</v>
      </c>
      <c r="Y5" s="30">
        <v>1</v>
      </c>
      <c r="Z5" s="30">
        <v>0</v>
      </c>
      <c r="AA5" s="30">
        <v>0</v>
      </c>
      <c r="AB5" s="30">
        <v>1</v>
      </c>
      <c r="AC5" s="30">
        <v>0</v>
      </c>
      <c r="AD5" s="30">
        <v>0</v>
      </c>
      <c r="AE5" s="30">
        <v>0</v>
      </c>
      <c r="AF5" s="30">
        <v>0</v>
      </c>
      <c r="AG5" s="30">
        <v>0</v>
      </c>
      <c r="AH5" s="30">
        <v>0</v>
      </c>
      <c r="AI5" s="30">
        <v>0</v>
      </c>
      <c r="AJ5" s="30">
        <v>0</v>
      </c>
      <c r="AK5" s="30">
        <v>0</v>
      </c>
      <c r="AL5" s="30">
        <v>1</v>
      </c>
      <c r="AM5" s="30">
        <v>1</v>
      </c>
      <c r="AN5" s="30">
        <v>1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1</v>
      </c>
      <c r="AX5" s="30">
        <v>0</v>
      </c>
      <c r="AY5" s="30">
        <v>0</v>
      </c>
      <c r="AZ5" s="30">
        <v>0</v>
      </c>
      <c r="BA5" s="30">
        <v>1</v>
      </c>
      <c r="BB5" s="30">
        <v>1</v>
      </c>
      <c r="BC5" s="30">
        <v>0</v>
      </c>
      <c r="BD5" s="30">
        <v>0</v>
      </c>
      <c r="BE5" s="30">
        <v>0</v>
      </c>
      <c r="BF5" s="30">
        <v>0</v>
      </c>
      <c r="BG5" s="30">
        <v>0</v>
      </c>
      <c r="BH5" s="30">
        <v>0</v>
      </c>
      <c r="BI5" s="30">
        <v>0</v>
      </c>
      <c r="BJ5" s="30">
        <v>0</v>
      </c>
      <c r="BK5" s="30">
        <v>0</v>
      </c>
      <c r="BL5" s="30">
        <v>0</v>
      </c>
      <c r="BM5" s="30">
        <v>0</v>
      </c>
      <c r="BN5" s="30">
        <v>0</v>
      </c>
      <c r="BO5" s="30">
        <v>1</v>
      </c>
      <c r="BP5" s="30">
        <v>2</v>
      </c>
      <c r="BQ5" s="30">
        <v>1</v>
      </c>
      <c r="BR5" s="30">
        <v>1</v>
      </c>
      <c r="BS5" s="30">
        <v>0</v>
      </c>
      <c r="BT5" s="30">
        <v>0</v>
      </c>
      <c r="BU5" s="30">
        <v>0</v>
      </c>
      <c r="BV5" s="30">
        <v>1</v>
      </c>
      <c r="BW5" s="30">
        <v>0</v>
      </c>
      <c r="BX5" s="30">
        <v>0</v>
      </c>
      <c r="BY5" s="30">
        <v>0</v>
      </c>
      <c r="BZ5" s="30">
        <v>0</v>
      </c>
      <c r="CA5" s="30">
        <v>0</v>
      </c>
      <c r="CB5" s="30">
        <v>1</v>
      </c>
      <c r="CC5" s="30">
        <v>0</v>
      </c>
      <c r="CD5" s="30">
        <v>0</v>
      </c>
      <c r="CE5" s="30">
        <v>0</v>
      </c>
      <c r="CF5" s="30">
        <v>0</v>
      </c>
      <c r="CG5" s="30">
        <v>0</v>
      </c>
      <c r="CH5" s="30">
        <v>0</v>
      </c>
      <c r="CI5" s="30">
        <v>0</v>
      </c>
      <c r="CJ5" s="30">
        <v>1</v>
      </c>
      <c r="CK5" s="30">
        <v>1</v>
      </c>
      <c r="CL5" s="30">
        <v>0</v>
      </c>
      <c r="CM5" s="30">
        <v>0</v>
      </c>
      <c r="CN5" s="30">
        <v>0</v>
      </c>
      <c r="CO5" s="30">
        <v>0</v>
      </c>
      <c r="CP5" s="30">
        <v>0</v>
      </c>
      <c r="CQ5" s="30">
        <v>0</v>
      </c>
      <c r="CR5" s="30">
        <v>1</v>
      </c>
      <c r="CS5" s="30">
        <v>0</v>
      </c>
      <c r="CT5" s="30">
        <v>0</v>
      </c>
      <c r="CU5" s="30">
        <v>0</v>
      </c>
      <c r="CV5" s="30">
        <v>0</v>
      </c>
      <c r="CW5" s="30">
        <v>0</v>
      </c>
      <c r="CX5" s="30">
        <v>0</v>
      </c>
      <c r="CY5" s="30">
        <v>0</v>
      </c>
      <c r="CZ5" s="30">
        <v>0</v>
      </c>
      <c r="DA5" s="30">
        <v>0</v>
      </c>
      <c r="DB5" s="30">
        <v>1</v>
      </c>
      <c r="DC5" s="30">
        <v>1</v>
      </c>
      <c r="DD5" s="30">
        <v>0</v>
      </c>
      <c r="DE5" s="30">
        <v>0</v>
      </c>
      <c r="DF5" s="30">
        <v>0</v>
      </c>
      <c r="DG5" s="30">
        <v>1</v>
      </c>
      <c r="DH5" s="30">
        <v>0</v>
      </c>
      <c r="DI5" s="30">
        <v>0</v>
      </c>
      <c r="DJ5" s="30">
        <v>0</v>
      </c>
      <c r="DK5" s="30">
        <v>1</v>
      </c>
      <c r="DL5" s="30">
        <v>0</v>
      </c>
      <c r="DM5" s="30">
        <v>0</v>
      </c>
      <c r="DN5" s="30">
        <v>0</v>
      </c>
      <c r="DO5" s="30">
        <v>0</v>
      </c>
      <c r="DP5" s="30">
        <v>0</v>
      </c>
      <c r="DQ5" s="30">
        <v>1</v>
      </c>
      <c r="DR5" s="30">
        <v>0</v>
      </c>
      <c r="DS5" s="30">
        <v>0</v>
      </c>
      <c r="DT5" s="27">
        <f t="shared" si="0"/>
        <v>30</v>
      </c>
      <c r="DU5" s="27">
        <f t="shared" ref="DU5:DU10" si="1">DU4+10</f>
        <v>30</v>
      </c>
    </row>
    <row r="6" spans="1:125" x14ac:dyDescent="0.25">
      <c r="A6" s="29">
        <v>4</v>
      </c>
      <c r="B6" s="30">
        <v>125</v>
      </c>
      <c r="C6" s="30">
        <v>0</v>
      </c>
      <c r="D6" s="30">
        <v>3</v>
      </c>
      <c r="E6" s="30">
        <v>2</v>
      </c>
      <c r="F6" s="30">
        <v>2</v>
      </c>
      <c r="G6" s="30">
        <v>2</v>
      </c>
      <c r="H6" s="30">
        <v>1</v>
      </c>
      <c r="I6" s="30">
        <v>1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2</v>
      </c>
      <c r="P6" s="30">
        <v>1</v>
      </c>
      <c r="Q6" s="30">
        <v>1</v>
      </c>
      <c r="R6" s="30">
        <v>1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1</v>
      </c>
      <c r="AA6" s="30">
        <v>1</v>
      </c>
      <c r="AB6" s="30">
        <v>1</v>
      </c>
      <c r="AC6" s="30">
        <v>0</v>
      </c>
      <c r="AD6" s="30">
        <v>0</v>
      </c>
      <c r="AE6" s="30">
        <v>0</v>
      </c>
      <c r="AF6" s="30">
        <v>0</v>
      </c>
      <c r="AG6" s="30">
        <v>0</v>
      </c>
      <c r="AH6" s="30">
        <v>0</v>
      </c>
      <c r="AI6" s="30">
        <v>0</v>
      </c>
      <c r="AJ6" s="30">
        <v>0</v>
      </c>
      <c r="AK6" s="30">
        <v>0</v>
      </c>
      <c r="AL6" s="30">
        <v>0</v>
      </c>
      <c r="AM6" s="30">
        <v>0</v>
      </c>
      <c r="AN6" s="30">
        <v>0</v>
      </c>
      <c r="AO6" s="30">
        <v>1</v>
      </c>
      <c r="AP6" s="30">
        <v>2</v>
      </c>
      <c r="AQ6" s="30">
        <v>1</v>
      </c>
      <c r="AR6" s="30">
        <v>1</v>
      </c>
      <c r="AS6" s="30">
        <v>0</v>
      </c>
      <c r="AT6" s="30">
        <v>0</v>
      </c>
      <c r="AU6" s="30">
        <v>0</v>
      </c>
      <c r="AV6" s="30">
        <v>0</v>
      </c>
      <c r="AW6" s="30">
        <v>0</v>
      </c>
      <c r="AX6" s="30">
        <v>1</v>
      </c>
      <c r="AY6" s="30">
        <v>0</v>
      </c>
      <c r="AZ6" s="30">
        <v>0</v>
      </c>
      <c r="BA6" s="30">
        <v>0</v>
      </c>
      <c r="BB6" s="30">
        <v>0</v>
      </c>
      <c r="BC6" s="30">
        <v>1</v>
      </c>
      <c r="BD6" s="30">
        <v>1</v>
      </c>
      <c r="BE6" s="30">
        <v>0</v>
      </c>
      <c r="BF6" s="30">
        <v>0</v>
      </c>
      <c r="BG6" s="30">
        <v>0</v>
      </c>
      <c r="BH6" s="30">
        <v>1</v>
      </c>
      <c r="BI6" s="30">
        <v>0</v>
      </c>
      <c r="BJ6" s="30">
        <v>0</v>
      </c>
      <c r="BK6" s="30">
        <v>0</v>
      </c>
      <c r="BL6" s="30">
        <v>0</v>
      </c>
      <c r="BM6" s="30">
        <v>0</v>
      </c>
      <c r="BN6" s="30">
        <v>0</v>
      </c>
      <c r="BO6" s="30">
        <v>0</v>
      </c>
      <c r="BP6" s="30">
        <v>0</v>
      </c>
      <c r="BQ6" s="30">
        <v>0</v>
      </c>
      <c r="BR6" s="30">
        <v>0</v>
      </c>
      <c r="BS6" s="30">
        <v>1</v>
      </c>
      <c r="BT6" s="30">
        <v>2</v>
      </c>
      <c r="BU6" s="30">
        <v>1</v>
      </c>
      <c r="BV6" s="30">
        <v>1</v>
      </c>
      <c r="BW6" s="30">
        <v>0</v>
      </c>
      <c r="BX6" s="30">
        <v>0</v>
      </c>
      <c r="BY6" s="30">
        <v>0</v>
      </c>
      <c r="BZ6" s="30">
        <v>0</v>
      </c>
      <c r="CA6" s="30">
        <v>0</v>
      </c>
      <c r="CB6" s="30">
        <v>0</v>
      </c>
      <c r="CC6" s="30">
        <v>1</v>
      </c>
      <c r="CD6" s="30">
        <v>1</v>
      </c>
      <c r="CE6" s="30">
        <v>0</v>
      </c>
      <c r="CF6" s="30">
        <v>0</v>
      </c>
      <c r="CG6" s="30">
        <v>0</v>
      </c>
      <c r="CH6" s="30">
        <v>0</v>
      </c>
      <c r="CI6" s="30">
        <v>0</v>
      </c>
      <c r="CJ6" s="30">
        <v>0</v>
      </c>
      <c r="CK6" s="30">
        <v>0</v>
      </c>
      <c r="CL6" s="30">
        <v>1</v>
      </c>
      <c r="CM6" s="30">
        <v>1</v>
      </c>
      <c r="CN6" s="30">
        <v>2</v>
      </c>
      <c r="CO6" s="30">
        <v>0</v>
      </c>
      <c r="CP6" s="30">
        <v>0</v>
      </c>
      <c r="CQ6" s="30">
        <v>0</v>
      </c>
      <c r="CR6" s="30">
        <v>0</v>
      </c>
      <c r="CS6" s="30">
        <v>1</v>
      </c>
      <c r="CT6" s="30">
        <v>0</v>
      </c>
      <c r="CU6" s="30">
        <v>0</v>
      </c>
      <c r="CV6" s="30">
        <v>0</v>
      </c>
      <c r="CW6" s="30">
        <v>0</v>
      </c>
      <c r="CX6" s="30">
        <v>0</v>
      </c>
      <c r="CY6" s="30">
        <v>0</v>
      </c>
      <c r="CZ6" s="30">
        <v>0</v>
      </c>
      <c r="DA6" s="30">
        <v>0</v>
      </c>
      <c r="DB6" s="30">
        <v>0</v>
      </c>
      <c r="DC6" s="30">
        <v>0</v>
      </c>
      <c r="DD6" s="30">
        <v>1</v>
      </c>
      <c r="DE6" s="30">
        <v>1</v>
      </c>
      <c r="DF6" s="30">
        <v>2</v>
      </c>
      <c r="DG6" s="30">
        <v>1</v>
      </c>
      <c r="DH6" s="30">
        <v>0</v>
      </c>
      <c r="DI6" s="30">
        <v>0</v>
      </c>
      <c r="DJ6" s="30">
        <v>0</v>
      </c>
      <c r="DK6" s="30">
        <v>0</v>
      </c>
      <c r="DL6" s="30">
        <v>1</v>
      </c>
      <c r="DM6" s="30">
        <v>0</v>
      </c>
      <c r="DN6" s="30">
        <v>0</v>
      </c>
      <c r="DO6" s="30">
        <v>0</v>
      </c>
      <c r="DP6" s="30">
        <v>0</v>
      </c>
      <c r="DQ6" s="30">
        <v>0</v>
      </c>
      <c r="DR6" s="30">
        <v>1</v>
      </c>
      <c r="DS6" s="30">
        <v>0</v>
      </c>
      <c r="DT6" s="27">
        <f t="shared" si="0"/>
        <v>40.000000000000014</v>
      </c>
      <c r="DU6" s="27">
        <f t="shared" si="1"/>
        <v>40</v>
      </c>
    </row>
    <row r="7" spans="1:125" x14ac:dyDescent="0.25">
      <c r="A7" s="29">
        <v>5</v>
      </c>
      <c r="B7" s="30">
        <v>110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2</v>
      </c>
      <c r="K7" s="30">
        <v>2</v>
      </c>
      <c r="L7" s="30">
        <v>1</v>
      </c>
      <c r="M7" s="30">
        <v>1</v>
      </c>
      <c r="N7" s="30">
        <v>1</v>
      </c>
      <c r="O7" s="30">
        <v>1</v>
      </c>
      <c r="P7" s="30">
        <v>1</v>
      </c>
      <c r="Q7" s="30">
        <v>1</v>
      </c>
      <c r="R7" s="30">
        <v>1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1</v>
      </c>
      <c r="AD7" s="30">
        <v>2</v>
      </c>
      <c r="AE7" s="30">
        <v>1</v>
      </c>
      <c r="AF7" s="30">
        <v>1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1</v>
      </c>
      <c r="AT7" s="30">
        <v>2</v>
      </c>
      <c r="AU7" s="30">
        <v>3</v>
      </c>
      <c r="AV7" s="30">
        <v>1</v>
      </c>
      <c r="AW7" s="30">
        <v>1</v>
      </c>
      <c r="AX7" s="30">
        <v>1</v>
      </c>
      <c r="AY7" s="30">
        <v>0</v>
      </c>
      <c r="AZ7" s="30">
        <v>0</v>
      </c>
      <c r="BA7" s="30">
        <v>0</v>
      </c>
      <c r="BB7" s="30">
        <v>0</v>
      </c>
      <c r="BC7" s="30">
        <v>0</v>
      </c>
      <c r="BD7" s="30">
        <v>0</v>
      </c>
      <c r="BE7" s="30">
        <v>1</v>
      </c>
      <c r="BF7" s="30">
        <v>1</v>
      </c>
      <c r="BG7" s="30">
        <v>2</v>
      </c>
      <c r="BH7" s="30">
        <v>1</v>
      </c>
      <c r="BI7" s="30">
        <v>0</v>
      </c>
      <c r="BJ7" s="30">
        <v>0</v>
      </c>
      <c r="BK7" s="30">
        <v>0</v>
      </c>
      <c r="BL7" s="30">
        <v>0</v>
      </c>
      <c r="BM7" s="30">
        <v>0</v>
      </c>
      <c r="BN7" s="30">
        <v>0</v>
      </c>
      <c r="BO7" s="30">
        <v>0</v>
      </c>
      <c r="BP7" s="30">
        <v>0</v>
      </c>
      <c r="BQ7" s="30">
        <v>0</v>
      </c>
      <c r="BR7" s="30">
        <v>0</v>
      </c>
      <c r="BS7" s="30">
        <v>0</v>
      </c>
      <c r="BT7" s="30">
        <v>0</v>
      </c>
      <c r="BU7" s="30">
        <v>0</v>
      </c>
      <c r="BV7" s="30">
        <v>0</v>
      </c>
      <c r="BW7" s="30">
        <v>1</v>
      </c>
      <c r="BX7" s="30">
        <v>2</v>
      </c>
      <c r="BY7" s="30">
        <v>3</v>
      </c>
      <c r="BZ7" s="30">
        <v>1</v>
      </c>
      <c r="CA7" s="30">
        <v>1</v>
      </c>
      <c r="CB7" s="30">
        <v>1</v>
      </c>
      <c r="CC7" s="30">
        <v>1</v>
      </c>
      <c r="CD7" s="30">
        <v>2</v>
      </c>
      <c r="CE7" s="30">
        <v>0</v>
      </c>
      <c r="CF7" s="30">
        <v>0</v>
      </c>
      <c r="CG7" s="30">
        <v>0</v>
      </c>
      <c r="CH7" s="30">
        <v>0</v>
      </c>
      <c r="CI7" s="30">
        <v>0</v>
      </c>
      <c r="CJ7" s="30">
        <v>0</v>
      </c>
      <c r="CK7" s="30">
        <v>0</v>
      </c>
      <c r="CL7" s="30">
        <v>0</v>
      </c>
      <c r="CM7" s="30">
        <v>0</v>
      </c>
      <c r="CN7" s="30">
        <v>0</v>
      </c>
      <c r="CO7" s="30">
        <v>1</v>
      </c>
      <c r="CP7" s="30">
        <v>1</v>
      </c>
      <c r="CQ7" s="30">
        <v>2</v>
      </c>
      <c r="CR7" s="30">
        <v>1</v>
      </c>
      <c r="CS7" s="30">
        <v>1</v>
      </c>
      <c r="CT7" s="30">
        <v>0</v>
      </c>
      <c r="CU7" s="30">
        <v>0</v>
      </c>
      <c r="CV7" s="30">
        <v>0</v>
      </c>
      <c r="CW7" s="30">
        <v>0</v>
      </c>
      <c r="CX7" s="30">
        <v>0</v>
      </c>
      <c r="CY7" s="30">
        <v>0</v>
      </c>
      <c r="CZ7" s="30">
        <v>0</v>
      </c>
      <c r="DA7" s="30">
        <v>0</v>
      </c>
      <c r="DB7" s="30">
        <v>0</v>
      </c>
      <c r="DC7" s="30">
        <v>0</v>
      </c>
      <c r="DD7" s="30">
        <v>0</v>
      </c>
      <c r="DE7" s="30">
        <v>0</v>
      </c>
      <c r="DF7" s="30">
        <v>0</v>
      </c>
      <c r="DG7" s="30">
        <v>0</v>
      </c>
      <c r="DH7" s="30">
        <v>1</v>
      </c>
      <c r="DI7" s="30">
        <v>1</v>
      </c>
      <c r="DJ7" s="30">
        <v>2</v>
      </c>
      <c r="DK7" s="30">
        <v>1</v>
      </c>
      <c r="DL7" s="30">
        <v>1</v>
      </c>
      <c r="DM7" s="30">
        <v>0</v>
      </c>
      <c r="DN7" s="30">
        <v>0</v>
      </c>
      <c r="DO7" s="30">
        <v>0</v>
      </c>
      <c r="DP7" s="30">
        <v>0</v>
      </c>
      <c r="DQ7" s="30">
        <v>0</v>
      </c>
      <c r="DR7" s="30">
        <v>0</v>
      </c>
      <c r="DS7" s="30">
        <v>1</v>
      </c>
      <c r="DT7" s="27">
        <f t="shared" si="0"/>
        <v>50</v>
      </c>
      <c r="DU7" s="27">
        <f t="shared" si="1"/>
        <v>50</v>
      </c>
    </row>
    <row r="8" spans="1:125" x14ac:dyDescent="0.25">
      <c r="A8" s="29">
        <v>6</v>
      </c>
      <c r="B8" s="30">
        <v>100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4</v>
      </c>
      <c r="T8" s="30">
        <v>2</v>
      </c>
      <c r="U8" s="30">
        <v>2</v>
      </c>
      <c r="V8" s="30">
        <v>1</v>
      </c>
      <c r="W8" s="30">
        <v>1</v>
      </c>
      <c r="X8" s="30">
        <v>1</v>
      </c>
      <c r="Y8" s="30">
        <v>1</v>
      </c>
      <c r="Z8" s="30">
        <v>1</v>
      </c>
      <c r="AA8" s="30">
        <v>1</v>
      </c>
      <c r="AB8" s="30">
        <v>1</v>
      </c>
      <c r="AC8" s="30">
        <v>3</v>
      </c>
      <c r="AD8" s="30">
        <v>2</v>
      </c>
      <c r="AE8" s="30">
        <v>1</v>
      </c>
      <c r="AF8" s="30">
        <v>1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2</v>
      </c>
      <c r="AZ8" s="30">
        <v>3</v>
      </c>
      <c r="BA8" s="30">
        <v>1</v>
      </c>
      <c r="BB8" s="30">
        <v>2</v>
      </c>
      <c r="BC8" s="30">
        <v>1</v>
      </c>
      <c r="BD8" s="30">
        <v>2</v>
      </c>
      <c r="BE8" s="30">
        <v>1</v>
      </c>
      <c r="BF8" s="30">
        <v>2</v>
      </c>
      <c r="BG8" s="30">
        <v>1</v>
      </c>
      <c r="BH8" s="30">
        <v>1</v>
      </c>
      <c r="BI8" s="30">
        <v>0</v>
      </c>
      <c r="BJ8" s="30">
        <v>0</v>
      </c>
      <c r="BK8" s="30">
        <v>0</v>
      </c>
      <c r="BL8" s="30">
        <v>0</v>
      </c>
      <c r="BM8" s="30">
        <v>0</v>
      </c>
      <c r="BN8" s="30">
        <v>0</v>
      </c>
      <c r="BO8" s="30">
        <v>0</v>
      </c>
      <c r="BP8" s="30">
        <v>0</v>
      </c>
      <c r="BQ8" s="30">
        <v>0</v>
      </c>
      <c r="BR8" s="30">
        <v>0</v>
      </c>
      <c r="BS8" s="30">
        <v>0</v>
      </c>
      <c r="BT8" s="30">
        <v>0</v>
      </c>
      <c r="BU8" s="30">
        <v>0</v>
      </c>
      <c r="BV8" s="30">
        <v>0</v>
      </c>
      <c r="BW8" s="30">
        <v>0</v>
      </c>
      <c r="BX8" s="30">
        <v>0</v>
      </c>
      <c r="BY8" s="30">
        <v>0</v>
      </c>
      <c r="BZ8" s="30">
        <v>0</v>
      </c>
      <c r="CA8" s="30">
        <v>0</v>
      </c>
      <c r="CB8" s="30">
        <v>0</v>
      </c>
      <c r="CC8" s="30">
        <v>0</v>
      </c>
      <c r="CD8" s="30">
        <v>0</v>
      </c>
      <c r="CE8" s="30">
        <v>1</v>
      </c>
      <c r="CF8" s="30">
        <v>2</v>
      </c>
      <c r="CG8" s="30">
        <v>3</v>
      </c>
      <c r="CH8" s="30">
        <v>1</v>
      </c>
      <c r="CI8" s="30">
        <v>1</v>
      </c>
      <c r="CJ8" s="30">
        <v>1</v>
      </c>
      <c r="CK8" s="30">
        <v>2</v>
      </c>
      <c r="CL8" s="30">
        <v>1</v>
      </c>
      <c r="CM8" s="30">
        <v>2</v>
      </c>
      <c r="CN8" s="30">
        <v>1</v>
      </c>
      <c r="CO8" s="30">
        <v>1</v>
      </c>
      <c r="CP8" s="30">
        <v>2</v>
      </c>
      <c r="CQ8" s="30">
        <v>1</v>
      </c>
      <c r="CR8" s="30">
        <v>1</v>
      </c>
      <c r="CS8" s="30">
        <v>1</v>
      </c>
      <c r="CT8" s="30">
        <v>0</v>
      </c>
      <c r="CU8" s="30">
        <v>0</v>
      </c>
      <c r="CV8" s="30">
        <v>0</v>
      </c>
      <c r="CW8" s="30">
        <v>0</v>
      </c>
      <c r="CX8" s="30">
        <v>0</v>
      </c>
      <c r="CY8" s="30">
        <v>0</v>
      </c>
      <c r="CZ8" s="30">
        <v>0</v>
      </c>
      <c r="DA8" s="30">
        <v>0</v>
      </c>
      <c r="DB8" s="30">
        <v>0</v>
      </c>
      <c r="DC8" s="30">
        <v>0</v>
      </c>
      <c r="DD8" s="30">
        <v>0</v>
      </c>
      <c r="DE8" s="30">
        <v>0</v>
      </c>
      <c r="DF8" s="30">
        <v>0</v>
      </c>
      <c r="DG8" s="30">
        <v>0</v>
      </c>
      <c r="DH8" s="30">
        <v>0</v>
      </c>
      <c r="DI8" s="30">
        <v>0</v>
      </c>
      <c r="DJ8" s="30">
        <v>0</v>
      </c>
      <c r="DK8" s="30">
        <v>0</v>
      </c>
      <c r="DL8" s="30">
        <v>0</v>
      </c>
      <c r="DM8" s="30">
        <v>1</v>
      </c>
      <c r="DN8" s="30">
        <v>1</v>
      </c>
      <c r="DO8" s="30">
        <v>1</v>
      </c>
      <c r="DP8" s="30">
        <v>1</v>
      </c>
      <c r="DQ8" s="30">
        <v>1</v>
      </c>
      <c r="DR8" s="30">
        <v>1</v>
      </c>
      <c r="DS8" s="30">
        <v>1</v>
      </c>
      <c r="DT8" s="27">
        <f t="shared" si="0"/>
        <v>59.999999999999993</v>
      </c>
      <c r="DU8" s="27">
        <f t="shared" si="1"/>
        <v>60</v>
      </c>
    </row>
    <row r="9" spans="1:125" x14ac:dyDescent="0.25">
      <c r="A9" s="29">
        <v>7</v>
      </c>
      <c r="B9" s="30">
        <v>85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3</v>
      </c>
      <c r="AH9" s="30">
        <v>1</v>
      </c>
      <c r="AI9" s="30">
        <v>3</v>
      </c>
      <c r="AJ9" s="30">
        <v>1</v>
      </c>
      <c r="AK9" s="30">
        <v>1</v>
      </c>
      <c r="AL9" s="30">
        <v>3</v>
      </c>
      <c r="AM9" s="30">
        <v>1</v>
      </c>
      <c r="AN9" s="30">
        <v>1</v>
      </c>
      <c r="AO9" s="30">
        <v>3</v>
      </c>
      <c r="AP9" s="30">
        <v>2</v>
      </c>
      <c r="AQ9" s="30">
        <v>1</v>
      </c>
      <c r="AR9" s="30">
        <v>1</v>
      </c>
      <c r="AS9" s="30">
        <v>3</v>
      </c>
      <c r="AT9" s="30">
        <v>2</v>
      </c>
      <c r="AU9" s="30">
        <v>1</v>
      </c>
      <c r="AV9" s="30">
        <v>1</v>
      </c>
      <c r="AW9" s="30">
        <v>2</v>
      </c>
      <c r="AX9" s="30">
        <v>2</v>
      </c>
      <c r="AY9" s="30">
        <v>2</v>
      </c>
      <c r="AZ9" s="30">
        <v>1</v>
      </c>
      <c r="BA9" s="30">
        <v>2</v>
      </c>
      <c r="BB9" s="30">
        <v>1</v>
      </c>
      <c r="BC9" s="30">
        <v>2</v>
      </c>
      <c r="BD9" s="30">
        <v>1</v>
      </c>
      <c r="BE9" s="30">
        <v>2</v>
      </c>
      <c r="BF9" s="30">
        <v>1</v>
      </c>
      <c r="BG9" s="30">
        <v>1</v>
      </c>
      <c r="BH9" s="30">
        <v>1</v>
      </c>
      <c r="BI9" s="30">
        <v>0</v>
      </c>
      <c r="BJ9" s="30">
        <v>0</v>
      </c>
      <c r="BK9" s="30">
        <v>0</v>
      </c>
      <c r="BL9" s="30">
        <v>0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0">
        <v>0</v>
      </c>
      <c r="BW9" s="30">
        <v>0</v>
      </c>
      <c r="BX9" s="30">
        <v>0</v>
      </c>
      <c r="BY9" s="30">
        <v>0</v>
      </c>
      <c r="BZ9" s="30">
        <v>0</v>
      </c>
      <c r="CA9" s="30">
        <v>0</v>
      </c>
      <c r="CB9" s="30">
        <v>0</v>
      </c>
      <c r="CC9" s="30">
        <v>0</v>
      </c>
      <c r="CD9" s="30">
        <v>0</v>
      </c>
      <c r="CE9" s="30">
        <v>0</v>
      </c>
      <c r="CF9" s="30">
        <v>0</v>
      </c>
      <c r="CG9" s="30">
        <v>0</v>
      </c>
      <c r="CH9" s="30">
        <v>0</v>
      </c>
      <c r="CI9" s="30">
        <v>0</v>
      </c>
      <c r="CJ9" s="30">
        <v>0</v>
      </c>
      <c r="CK9" s="30">
        <v>0</v>
      </c>
      <c r="CL9" s="30">
        <v>0</v>
      </c>
      <c r="CM9" s="30">
        <v>0</v>
      </c>
      <c r="CN9" s="30">
        <v>0</v>
      </c>
      <c r="CO9" s="30">
        <v>0</v>
      </c>
      <c r="CP9" s="30">
        <v>0</v>
      </c>
      <c r="CQ9" s="30">
        <v>0</v>
      </c>
      <c r="CR9" s="30">
        <v>0</v>
      </c>
      <c r="CS9" s="30">
        <v>0</v>
      </c>
      <c r="CT9" s="30">
        <v>1</v>
      </c>
      <c r="CU9" s="30">
        <v>2</v>
      </c>
      <c r="CV9" s="30">
        <v>3</v>
      </c>
      <c r="CW9" s="30">
        <v>4</v>
      </c>
      <c r="CX9" s="30">
        <v>1</v>
      </c>
      <c r="CY9" s="30">
        <v>2</v>
      </c>
      <c r="CZ9" s="30">
        <v>1</v>
      </c>
      <c r="DA9" s="30">
        <v>2</v>
      </c>
      <c r="DB9" s="30">
        <v>1</v>
      </c>
      <c r="DC9" s="30">
        <v>2</v>
      </c>
      <c r="DD9" s="30">
        <v>1</v>
      </c>
      <c r="DE9" s="30">
        <v>2</v>
      </c>
      <c r="DF9" s="30">
        <v>1</v>
      </c>
      <c r="DG9" s="30">
        <v>1</v>
      </c>
      <c r="DH9" s="30">
        <v>1</v>
      </c>
      <c r="DI9" s="30">
        <v>2</v>
      </c>
      <c r="DJ9" s="30">
        <v>1</v>
      </c>
      <c r="DK9" s="30">
        <v>1</v>
      </c>
      <c r="DL9" s="30">
        <v>1</v>
      </c>
      <c r="DM9" s="30">
        <v>1</v>
      </c>
      <c r="DN9" s="30">
        <v>2</v>
      </c>
      <c r="DO9" s="30">
        <v>1</v>
      </c>
      <c r="DP9" s="30">
        <v>1</v>
      </c>
      <c r="DQ9" s="30">
        <v>1</v>
      </c>
      <c r="DR9" s="30">
        <v>1</v>
      </c>
      <c r="DS9" s="30">
        <v>1</v>
      </c>
      <c r="DT9" s="27">
        <f t="shared" si="0"/>
        <v>69.999999999999986</v>
      </c>
      <c r="DU9" s="27">
        <f t="shared" si="1"/>
        <v>70</v>
      </c>
    </row>
    <row r="10" spans="1:125" x14ac:dyDescent="0.25">
      <c r="A10" s="29">
        <v>8</v>
      </c>
      <c r="B10" s="30">
        <v>70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6</v>
      </c>
      <c r="BJ10" s="30">
        <v>3</v>
      </c>
      <c r="BK10" s="30">
        <v>1</v>
      </c>
      <c r="BL10" s="30">
        <v>3</v>
      </c>
      <c r="BM10" s="30">
        <v>1</v>
      </c>
      <c r="BN10" s="30">
        <v>1</v>
      </c>
      <c r="BO10" s="30">
        <v>4</v>
      </c>
      <c r="BP10" s="30">
        <v>2</v>
      </c>
      <c r="BQ10" s="30">
        <v>1</v>
      </c>
      <c r="BR10" s="30">
        <v>1</v>
      </c>
      <c r="BS10" s="30">
        <v>4</v>
      </c>
      <c r="BT10" s="30">
        <v>2</v>
      </c>
      <c r="BU10" s="30">
        <v>1</v>
      </c>
      <c r="BV10" s="30">
        <v>2</v>
      </c>
      <c r="BW10" s="30">
        <v>4</v>
      </c>
      <c r="BX10" s="30">
        <v>2</v>
      </c>
      <c r="BY10" s="30">
        <v>1</v>
      </c>
      <c r="BZ10" s="30">
        <v>2</v>
      </c>
      <c r="CA10" s="30">
        <v>2</v>
      </c>
      <c r="CB10" s="30">
        <v>2</v>
      </c>
      <c r="CC10" s="30">
        <v>2</v>
      </c>
      <c r="CD10" s="30">
        <v>1</v>
      </c>
      <c r="CE10" s="30">
        <v>4</v>
      </c>
      <c r="CF10" s="30">
        <v>3</v>
      </c>
      <c r="CG10" s="30">
        <v>1</v>
      </c>
      <c r="CH10" s="30">
        <v>2</v>
      </c>
      <c r="CI10" s="30">
        <v>2</v>
      </c>
      <c r="CJ10" s="30">
        <v>2</v>
      </c>
      <c r="CK10" s="30">
        <v>1</v>
      </c>
      <c r="CL10" s="30">
        <v>2</v>
      </c>
      <c r="CM10" s="30">
        <v>1</v>
      </c>
      <c r="CN10" s="30">
        <v>1</v>
      </c>
      <c r="CO10" s="30">
        <v>3</v>
      </c>
      <c r="CP10" s="30">
        <v>1</v>
      </c>
      <c r="CQ10" s="30">
        <v>1</v>
      </c>
      <c r="CR10" s="30">
        <v>1</v>
      </c>
      <c r="CS10" s="30">
        <v>1</v>
      </c>
      <c r="CT10" s="30">
        <v>4</v>
      </c>
      <c r="CU10" s="30">
        <v>3</v>
      </c>
      <c r="CV10" s="30">
        <v>2</v>
      </c>
      <c r="CW10" s="30">
        <v>1</v>
      </c>
      <c r="CX10" s="30">
        <v>2</v>
      </c>
      <c r="CY10" s="30">
        <v>1</v>
      </c>
      <c r="CZ10" s="30">
        <v>2</v>
      </c>
      <c r="DA10" s="30">
        <v>1</v>
      </c>
      <c r="DB10" s="30">
        <v>2</v>
      </c>
      <c r="DC10" s="30">
        <v>1</v>
      </c>
      <c r="DD10" s="30">
        <v>3</v>
      </c>
      <c r="DE10" s="30">
        <v>1</v>
      </c>
      <c r="DF10" s="30">
        <v>1</v>
      </c>
      <c r="DG10" s="30">
        <v>1</v>
      </c>
      <c r="DH10" s="30">
        <v>3</v>
      </c>
      <c r="DI10" s="30">
        <v>2</v>
      </c>
      <c r="DJ10" s="30">
        <v>1</v>
      </c>
      <c r="DK10" s="30">
        <v>1</v>
      </c>
      <c r="DL10" s="30">
        <v>1</v>
      </c>
      <c r="DM10" s="30">
        <v>3</v>
      </c>
      <c r="DN10" s="30">
        <v>2</v>
      </c>
      <c r="DO10" s="30">
        <v>1</v>
      </c>
      <c r="DP10" s="30">
        <v>1</v>
      </c>
      <c r="DQ10" s="30">
        <v>1</v>
      </c>
      <c r="DR10" s="30">
        <v>1</v>
      </c>
      <c r="DS10" s="30">
        <v>1</v>
      </c>
      <c r="DT10" s="27">
        <f t="shared" si="0"/>
        <v>79.999999999999986</v>
      </c>
      <c r="DU10" s="27">
        <f t="shared" si="1"/>
        <v>80</v>
      </c>
    </row>
    <row r="11" spans="1:125" x14ac:dyDescent="0.25">
      <c r="A11" s="31" t="s">
        <v>42</v>
      </c>
      <c r="B11" s="31"/>
      <c r="C11" s="32">
        <f>$C13-SUMPRODUCT($B$3:$B$10,C3:C10)</f>
        <v>15</v>
      </c>
      <c r="D11" s="32">
        <f>$C13-SUMPRODUCT($B$3:$B$10,D3:D10)</f>
        <v>45</v>
      </c>
      <c r="E11" s="32">
        <f>$C13-SUMPRODUCT($B$3:$B$10,E3:E10)</f>
        <v>5</v>
      </c>
      <c r="F11" s="32">
        <f>$C13-SUMPRODUCT($B$3:$B$10,F3:F10)</f>
        <v>10</v>
      </c>
      <c r="G11" s="32">
        <f>$C13-SUMPRODUCT($B$3:$B$10,G3:G10)</f>
        <v>35</v>
      </c>
      <c r="H11" s="32">
        <f>$C13-SUMPRODUCT($B$3:$B$10,H3:H10)</f>
        <v>25</v>
      </c>
      <c r="I11" s="32">
        <f>$C13-SUMPRODUCT($B$3:$B$10,I3:I10)</f>
        <v>0</v>
      </c>
      <c r="J11" s="32">
        <f>$C13-SUMPRODUCT($B$3:$B$10,J3:J10)</f>
        <v>35</v>
      </c>
      <c r="K11" s="32">
        <f>$C13-SUMPRODUCT($B$3:$B$10,K3:K10)</f>
        <v>40</v>
      </c>
      <c r="L11" s="32">
        <f>$C13-SUMPRODUCT($B$3:$B$10,L3:L10)</f>
        <v>40</v>
      </c>
      <c r="M11" s="32">
        <f>$C13-SUMPRODUCT($B$3:$B$10,M3:M10)</f>
        <v>10</v>
      </c>
      <c r="N11" s="32">
        <f>$C13-SUMPRODUCT($B$3:$B$10,N3:N10)</f>
        <v>15</v>
      </c>
      <c r="O11" s="32">
        <f>$C13-SUMPRODUCT($B$3:$B$10,O3:O10)</f>
        <v>60</v>
      </c>
      <c r="P11" s="32">
        <f>$C13-SUMPRODUCT($B$3:$B$10,P3:P10)</f>
        <v>20</v>
      </c>
      <c r="Q11" s="32">
        <f>$C13-SUMPRODUCT($B$3:$B$10,Q3:Q10)</f>
        <v>25</v>
      </c>
      <c r="R11" s="32">
        <f>$C13-SUMPRODUCT($B$3:$B$10,R3:R10)</f>
        <v>50</v>
      </c>
      <c r="S11" s="32">
        <f>$C13-SUMPRODUCT($B$3:$B$10,S3:S10)</f>
        <v>20</v>
      </c>
      <c r="T11" s="32">
        <f>$C13-SUMPRODUCT($B$3:$B$10,T3:T10)</f>
        <v>55</v>
      </c>
      <c r="U11" s="32">
        <f>$C13-SUMPRODUCT($B$3:$B$10,U3:U10)</f>
        <v>60</v>
      </c>
      <c r="V11" s="32">
        <f>$C13-SUMPRODUCT($B$3:$B$10,V3:V10)</f>
        <v>0</v>
      </c>
      <c r="W11" s="32">
        <f>$C13-SUMPRODUCT($B$3:$B$10,W3:W10)</f>
        <v>50</v>
      </c>
      <c r="X11" s="32">
        <f>$C13-SUMPRODUCT($B$3:$B$10,X3:X10)</f>
        <v>20</v>
      </c>
      <c r="Y11" s="32">
        <f>$C13-SUMPRODUCT($B$3:$B$10,Y3:Y10)</f>
        <v>25</v>
      </c>
      <c r="Z11" s="32">
        <f>$C13-SUMPRODUCT($B$3:$B$10,Z3:Z10)</f>
        <v>30</v>
      </c>
      <c r="AA11" s="32">
        <f>$C13-SUMPRODUCT($B$3:$B$10,AA3:AA10)</f>
        <v>35</v>
      </c>
      <c r="AB11" s="32">
        <f>$C13-SUMPRODUCT($B$3:$B$10,AB3:AB10)</f>
        <v>60</v>
      </c>
      <c r="AC11" s="32">
        <f>$C13-SUMPRODUCT($B$3:$B$10,AC3:AC10)</f>
        <v>10</v>
      </c>
      <c r="AD11" s="32">
        <f>$C13-SUMPRODUCT($B$3:$B$10,AD3:AD10)</f>
        <v>0</v>
      </c>
      <c r="AE11" s="32">
        <f>$C13-SUMPRODUCT($B$3:$B$10,AE3:AE10)</f>
        <v>45</v>
      </c>
      <c r="AF11" s="32">
        <f>$C13-SUMPRODUCT($B$3:$B$10,AF3:AF10)</f>
        <v>50</v>
      </c>
      <c r="AG11" s="32">
        <f>$C13-SUMPRODUCT($B$3:$B$10,AG3:AG10)</f>
        <v>0</v>
      </c>
      <c r="AH11" s="32">
        <f>$C13-SUMPRODUCT($B$3:$B$10,AH3:AH10)</f>
        <v>5</v>
      </c>
      <c r="AI11" s="32">
        <f>$C13-SUMPRODUCT($B$3:$B$10,AI3:AI10)</f>
        <v>5</v>
      </c>
      <c r="AJ11" s="32">
        <f>$C13-SUMPRODUCT($B$3:$B$10,AJ3:AJ10)</f>
        <v>15</v>
      </c>
      <c r="AK11" s="32">
        <f>$C13-SUMPRODUCT($B$3:$B$10,AK3:AK10)</f>
        <v>10</v>
      </c>
      <c r="AL11" s="32">
        <f>$C13-SUMPRODUCT($B$3:$B$10,AL3:AL10)</f>
        <v>30</v>
      </c>
      <c r="AM11" s="32">
        <f>$C13-SUMPRODUCT($B$3:$B$10,AM3:AM10)</f>
        <v>35</v>
      </c>
      <c r="AN11" s="32">
        <f>$C13-SUMPRODUCT($B$3:$B$10,AN3:AN10)</f>
        <v>40</v>
      </c>
      <c r="AO11" s="32">
        <f>$C13-SUMPRODUCT($B$3:$B$10,AO3:AO10)</f>
        <v>40</v>
      </c>
      <c r="AP11" s="32">
        <f>$C13-SUMPRODUCT($B$3:$B$10,AP3:AP10)</f>
        <v>0</v>
      </c>
      <c r="AQ11" s="32">
        <f>$C13-SUMPRODUCT($B$3:$B$10,AQ3:AQ10)</f>
        <v>45</v>
      </c>
      <c r="AR11" s="32">
        <f>$C13-SUMPRODUCT($B$3:$B$10,AR3:AR10)</f>
        <v>50</v>
      </c>
      <c r="AS11" s="32">
        <f>$C13-SUMPRODUCT($B$3:$B$10,AS3:AS10)</f>
        <v>55</v>
      </c>
      <c r="AT11" s="32">
        <f>$C13-SUMPRODUCT($B$3:$B$10,AT3:AT10)</f>
        <v>30</v>
      </c>
      <c r="AU11" s="32">
        <f>$C13-SUMPRODUCT($B$3:$B$10,AU3:AU10)</f>
        <v>5</v>
      </c>
      <c r="AV11" s="32">
        <f>$C13-SUMPRODUCT($B$3:$B$10,AV3:AV10)</f>
        <v>60</v>
      </c>
      <c r="AW11" s="32">
        <f>$C13-SUMPRODUCT($B$3:$B$10,AW3:AW10)</f>
        <v>5</v>
      </c>
      <c r="AX11" s="32">
        <f>$C13-SUMPRODUCT($B$3:$B$10,AX3:AX10)</f>
        <v>15</v>
      </c>
      <c r="AY11" s="32">
        <f>$C13-SUMPRODUCT($B$3:$B$10,AY3:AY10)</f>
        <v>50</v>
      </c>
      <c r="AZ11" s="32">
        <f>$C13-SUMPRODUCT($B$3:$B$10,AZ3:AZ10)</f>
        <v>35</v>
      </c>
      <c r="BA11" s="32">
        <f>$C13-SUMPRODUCT($B$3:$B$10,BA3:BA10)</f>
        <v>15</v>
      </c>
      <c r="BB11" s="32">
        <f>$C13-SUMPRODUCT($B$3:$B$10,BB3:BB10)</f>
        <v>0</v>
      </c>
      <c r="BC11" s="32">
        <f>$C13-SUMPRODUCT($B$3:$B$10,BC3:BC10)</f>
        <v>25</v>
      </c>
      <c r="BD11" s="32">
        <f>$C13-SUMPRODUCT($B$3:$B$10,BD3:BD10)</f>
        <v>10</v>
      </c>
      <c r="BE11" s="32">
        <f>$C13-SUMPRODUCT($B$3:$B$10,BE3:BE10)</f>
        <v>40</v>
      </c>
      <c r="BF11" s="32">
        <f>$C13-SUMPRODUCT($B$3:$B$10,BF3:BF10)</f>
        <v>25</v>
      </c>
      <c r="BG11" s="32">
        <f>$C13-SUMPRODUCT($B$3:$B$10,BG3:BG10)</f>
        <v>15</v>
      </c>
      <c r="BH11" s="32">
        <f>$C13-SUMPRODUCT($B$3:$B$10,BH3:BH10)</f>
        <v>0</v>
      </c>
      <c r="BI11" s="32">
        <f>$C13-SUMPRODUCT($B$3:$B$10,BI3:BI10)</f>
        <v>0</v>
      </c>
      <c r="BJ11" s="32">
        <f>$C13-SUMPRODUCT($B$3:$B$10,BJ3:BJ10)</f>
        <v>45</v>
      </c>
      <c r="BK11" s="32">
        <f>$C13-SUMPRODUCT($B$3:$B$10,BK3:BK10)</f>
        <v>20</v>
      </c>
      <c r="BL11" s="32">
        <f>$C13-SUMPRODUCT($B$3:$B$10,BL3:BL10)</f>
        <v>50</v>
      </c>
      <c r="BM11" s="32">
        <f>$C13-SUMPRODUCT($B$3:$B$10,BM3:BM10)</f>
        <v>30</v>
      </c>
      <c r="BN11" s="32">
        <f>$C13-SUMPRODUCT($B$3:$B$10,BN3:BN10)</f>
        <v>25</v>
      </c>
      <c r="BO11" s="32">
        <f>$C13-SUMPRODUCT($B$3:$B$10,BO3:BO10)</f>
        <v>5</v>
      </c>
      <c r="BP11" s="32">
        <f>$C13-SUMPRODUCT($B$3:$B$10,BP3:BP10)</f>
        <v>10</v>
      </c>
      <c r="BQ11" s="32">
        <f>$C13-SUMPRODUCT($B$3:$B$10,BQ3:BQ10)</f>
        <v>50</v>
      </c>
      <c r="BR11" s="32">
        <f>$C13-SUMPRODUCT($B$3:$B$10,BR3:BR10)</f>
        <v>55</v>
      </c>
      <c r="BS11" s="32">
        <f>$C13-SUMPRODUCT($B$3:$B$10,BS3:BS10)</f>
        <v>15</v>
      </c>
      <c r="BT11" s="32">
        <f>$C13-SUMPRODUCT($B$3:$B$10,BT3:BT10)</f>
        <v>30</v>
      </c>
      <c r="BU11" s="32">
        <f>$C13-SUMPRODUCT($B$3:$B$10,BU3:BU10)</f>
        <v>60</v>
      </c>
      <c r="BV11" s="32">
        <f>$C13-SUMPRODUCT($B$3:$B$10,BV3:BV10)</f>
        <v>20</v>
      </c>
      <c r="BW11" s="32">
        <f>$C13-SUMPRODUCT($B$3:$B$10,BW3:BW10)</f>
        <v>30</v>
      </c>
      <c r="BX11" s="32">
        <f>$C13-SUMPRODUCT($B$3:$B$10,BX3:BX10)</f>
        <v>60</v>
      </c>
      <c r="BY11" s="32">
        <f>$C13-SUMPRODUCT($B$3:$B$10,BY3:BY10)</f>
        <v>20</v>
      </c>
      <c r="BZ11" s="32">
        <f>$C13-SUMPRODUCT($B$3:$B$10,BZ3:BZ10)</f>
        <v>5</v>
      </c>
      <c r="CA11" s="32">
        <f>$C13-SUMPRODUCT($B$3:$B$10,CA3:CA10)</f>
        <v>10</v>
      </c>
      <c r="CB11" s="32">
        <f>$C13-SUMPRODUCT($B$3:$B$10,CB3:CB10)</f>
        <v>35</v>
      </c>
      <c r="CC11" s="32">
        <f>$C13-SUMPRODUCT($B$3:$B$10,CC3:CC10)</f>
        <v>45</v>
      </c>
      <c r="CD11" s="32">
        <f>$C13-SUMPRODUCT($B$3:$B$10,CD3:CD10)</f>
        <v>5</v>
      </c>
      <c r="CE11" s="32">
        <f>$C13-SUMPRODUCT($B$3:$B$10,CE3:CE10)</f>
        <v>40</v>
      </c>
      <c r="CF11" s="32">
        <f>$C13-SUMPRODUCT($B$3:$B$10,CF3:CF10)</f>
        <v>10</v>
      </c>
      <c r="CG11" s="32">
        <f>$C13-SUMPRODUCT($B$3:$B$10,CG3:CG10)</f>
        <v>50</v>
      </c>
      <c r="CH11" s="32">
        <f>$C13-SUMPRODUCT($B$3:$B$10,CH3:CH10)</f>
        <v>15</v>
      </c>
      <c r="CI11" s="32">
        <f>$C13-SUMPRODUCT($B$3:$B$10,CI3:CI10)</f>
        <v>20</v>
      </c>
      <c r="CJ11" s="32">
        <f>$C13-SUMPRODUCT($B$3:$B$10,CJ3:CJ10)</f>
        <v>45</v>
      </c>
      <c r="CK11" s="32">
        <f>$C13-SUMPRODUCT($B$3:$B$10,CK3:CK10)</f>
        <v>15</v>
      </c>
      <c r="CL11" s="32">
        <f>$C13-SUMPRODUCT($B$3:$B$10,CL3:CL10)</f>
        <v>55</v>
      </c>
      <c r="CM11" s="32">
        <f>$C13-SUMPRODUCT($B$3:$B$10,CM3:CM10)</f>
        <v>25</v>
      </c>
      <c r="CN11" s="32">
        <f>$C13-SUMPRODUCT($B$3:$B$10,CN3:CN10)</f>
        <v>0</v>
      </c>
      <c r="CO11" s="32">
        <f>$C13-SUMPRODUCT($B$3:$B$10,CO3:CO10)</f>
        <v>0</v>
      </c>
      <c r="CP11" s="32">
        <f>$C13-SUMPRODUCT($B$3:$B$10,CP3:CP10)</f>
        <v>40</v>
      </c>
      <c r="CQ11" s="32">
        <f>$C13-SUMPRODUCT($B$3:$B$10,CQ3:CQ10)</f>
        <v>30</v>
      </c>
      <c r="CR11" s="32">
        <f>$C13-SUMPRODUCT($B$3:$B$10,CR3:CR10)</f>
        <v>5</v>
      </c>
      <c r="CS11" s="32">
        <f>$C13-SUMPRODUCT($B$3:$B$10,CS3:CS10)</f>
        <v>15</v>
      </c>
      <c r="CT11" s="32">
        <f>$C13-SUMPRODUCT($B$3:$B$10,CT3:CT10)</f>
        <v>55</v>
      </c>
      <c r="CU11" s="32">
        <f>$C13-SUMPRODUCT($B$3:$B$10,CU3:CU10)</f>
        <v>40</v>
      </c>
      <c r="CV11" s="32">
        <f>$C13-SUMPRODUCT($B$3:$B$10,CV3:CV10)</f>
        <v>25</v>
      </c>
      <c r="CW11" s="32">
        <f>$C13-SUMPRODUCT($B$3:$B$10,CW3:CW10)</f>
        <v>10</v>
      </c>
      <c r="CX11" s="32">
        <f>$C13-SUMPRODUCT($B$3:$B$10,CX3:CX10)</f>
        <v>30</v>
      </c>
      <c r="CY11" s="32">
        <f>$C13-SUMPRODUCT($B$3:$B$10,CY3:CY10)</f>
        <v>15</v>
      </c>
      <c r="CZ11" s="32">
        <f>$C13-SUMPRODUCT($B$3:$B$10,CZ3:CZ10)</f>
        <v>35</v>
      </c>
      <c r="DA11" s="32">
        <f>$C13-SUMPRODUCT($B$3:$B$10,DA3:DA10)</f>
        <v>20</v>
      </c>
      <c r="DB11" s="32">
        <f>$C13-SUMPRODUCT($B$3:$B$10,DB3:DB10)</f>
        <v>60</v>
      </c>
      <c r="DC11" s="32">
        <f>$C13-SUMPRODUCT($B$3:$B$10,DC3:DC10)</f>
        <v>45</v>
      </c>
      <c r="DD11" s="32">
        <f>$C13-SUMPRODUCT($B$3:$B$10,DD3:DD10)</f>
        <v>0</v>
      </c>
      <c r="DE11" s="32">
        <f>$C13-SUMPRODUCT($B$3:$B$10,DE3:DE10)</f>
        <v>55</v>
      </c>
      <c r="DF11" s="32">
        <f>$C13-SUMPRODUCT($B$3:$B$10,DF3:DF10)</f>
        <v>15</v>
      </c>
      <c r="DG11" s="32">
        <f>$C13-SUMPRODUCT($B$3:$B$10,DG3:DG10)</f>
        <v>5</v>
      </c>
      <c r="DH11" s="32">
        <f>$C13-SUMPRODUCT($B$3:$B$10,DH3:DH10)</f>
        <v>15</v>
      </c>
      <c r="DI11" s="32">
        <f>$C13-SUMPRODUCT($B$3:$B$10,DI3:DI10)</f>
        <v>0</v>
      </c>
      <c r="DJ11" s="32">
        <f>$C13-SUMPRODUCT($B$3:$B$10,DJ3:DJ10)</f>
        <v>45</v>
      </c>
      <c r="DK11" s="32">
        <f>$C13-SUMPRODUCT($B$3:$B$10,DK3:DK10)</f>
        <v>20</v>
      </c>
      <c r="DL11" s="32">
        <f>$C13-SUMPRODUCT($B$3:$B$10,DL3:DL10)</f>
        <v>30</v>
      </c>
      <c r="DM11" s="32">
        <f>$C13-SUMPRODUCT($B$3:$B$10,DM3:DM10)</f>
        <v>25</v>
      </c>
      <c r="DN11" s="32">
        <f>$C13-SUMPRODUCT($B$3:$B$10,DN3:DN10)</f>
        <v>10</v>
      </c>
      <c r="DO11" s="32">
        <f>$C13-SUMPRODUCT($B$3:$B$10,DO3:DO10)</f>
        <v>0</v>
      </c>
      <c r="DP11" s="32">
        <f>$C13-SUMPRODUCT($B$3:$B$10,DP3:DP10)</f>
        <v>5</v>
      </c>
      <c r="DQ11" s="32">
        <f>$C13-SUMPRODUCT($B$3:$B$10,DQ3:DQ10)</f>
        <v>30</v>
      </c>
      <c r="DR11" s="32">
        <f>$C13-SUMPRODUCT($B$3:$B$10,DR3:DR10)</f>
        <v>40</v>
      </c>
      <c r="DS11" s="32">
        <f>$C13-SUMPRODUCT($B$3:$B$10,DS3:DS10)</f>
        <v>55</v>
      </c>
    </row>
    <row r="12" spans="1:125" x14ac:dyDescent="0.25">
      <c r="B12" s="33" t="s">
        <v>46</v>
      </c>
      <c r="C12" s="27">
        <v>60</v>
      </c>
      <c r="D12" s="27">
        <f>C12</f>
        <v>60</v>
      </c>
      <c r="E12" s="27">
        <f t="shared" ref="E12:BP12" si="2">D12</f>
        <v>60</v>
      </c>
      <c r="F12" s="27">
        <f t="shared" si="2"/>
        <v>60</v>
      </c>
      <c r="G12" s="27">
        <f t="shared" si="2"/>
        <v>60</v>
      </c>
      <c r="H12" s="27">
        <f t="shared" si="2"/>
        <v>60</v>
      </c>
      <c r="I12" s="27">
        <f t="shared" si="2"/>
        <v>60</v>
      </c>
      <c r="J12" s="27">
        <f t="shared" si="2"/>
        <v>60</v>
      </c>
      <c r="K12" s="27">
        <f t="shared" si="2"/>
        <v>60</v>
      </c>
      <c r="L12" s="27">
        <f t="shared" si="2"/>
        <v>60</v>
      </c>
      <c r="M12" s="27">
        <f t="shared" si="2"/>
        <v>60</v>
      </c>
      <c r="N12" s="27">
        <f t="shared" si="2"/>
        <v>60</v>
      </c>
      <c r="O12" s="27">
        <f t="shared" si="2"/>
        <v>60</v>
      </c>
      <c r="P12" s="27">
        <f t="shared" si="2"/>
        <v>60</v>
      </c>
      <c r="Q12" s="27">
        <f t="shared" si="2"/>
        <v>60</v>
      </c>
      <c r="R12" s="27">
        <f t="shared" si="2"/>
        <v>60</v>
      </c>
      <c r="S12" s="27">
        <f t="shared" si="2"/>
        <v>60</v>
      </c>
      <c r="T12" s="27">
        <f t="shared" si="2"/>
        <v>60</v>
      </c>
      <c r="U12" s="27">
        <f t="shared" si="2"/>
        <v>60</v>
      </c>
      <c r="V12" s="27">
        <f t="shared" si="2"/>
        <v>60</v>
      </c>
      <c r="W12" s="27">
        <f t="shared" si="2"/>
        <v>60</v>
      </c>
      <c r="X12" s="27">
        <f t="shared" si="2"/>
        <v>60</v>
      </c>
      <c r="Y12" s="27">
        <f t="shared" si="2"/>
        <v>60</v>
      </c>
      <c r="Z12" s="27">
        <f t="shared" si="2"/>
        <v>60</v>
      </c>
      <c r="AA12" s="27">
        <f t="shared" si="2"/>
        <v>60</v>
      </c>
      <c r="AB12" s="27">
        <f t="shared" si="2"/>
        <v>60</v>
      </c>
      <c r="AC12" s="27">
        <f t="shared" si="2"/>
        <v>60</v>
      </c>
      <c r="AD12" s="27">
        <f t="shared" si="2"/>
        <v>60</v>
      </c>
      <c r="AE12" s="27">
        <f t="shared" si="2"/>
        <v>60</v>
      </c>
      <c r="AF12" s="27">
        <f t="shared" si="2"/>
        <v>60</v>
      </c>
      <c r="AG12" s="27">
        <f t="shared" si="2"/>
        <v>60</v>
      </c>
      <c r="AH12" s="27">
        <f t="shared" si="2"/>
        <v>60</v>
      </c>
      <c r="AI12" s="27">
        <f t="shared" si="2"/>
        <v>60</v>
      </c>
      <c r="AJ12" s="27">
        <f t="shared" si="2"/>
        <v>60</v>
      </c>
      <c r="AK12" s="27">
        <f t="shared" si="2"/>
        <v>60</v>
      </c>
      <c r="AL12" s="27">
        <f t="shared" si="2"/>
        <v>60</v>
      </c>
      <c r="AM12" s="27">
        <f t="shared" si="2"/>
        <v>60</v>
      </c>
      <c r="AN12" s="27">
        <f t="shared" si="2"/>
        <v>60</v>
      </c>
      <c r="AO12" s="27">
        <f t="shared" si="2"/>
        <v>60</v>
      </c>
      <c r="AP12" s="27">
        <f t="shared" si="2"/>
        <v>60</v>
      </c>
      <c r="AQ12" s="27">
        <f t="shared" si="2"/>
        <v>60</v>
      </c>
      <c r="AR12" s="27">
        <f t="shared" si="2"/>
        <v>60</v>
      </c>
      <c r="AS12" s="27">
        <f t="shared" si="2"/>
        <v>60</v>
      </c>
      <c r="AT12" s="27">
        <f t="shared" si="2"/>
        <v>60</v>
      </c>
      <c r="AU12" s="27">
        <f t="shared" si="2"/>
        <v>60</v>
      </c>
      <c r="AV12" s="27">
        <f t="shared" si="2"/>
        <v>60</v>
      </c>
      <c r="AW12" s="27">
        <f t="shared" si="2"/>
        <v>60</v>
      </c>
      <c r="AX12" s="27">
        <f t="shared" si="2"/>
        <v>60</v>
      </c>
      <c r="AY12" s="27">
        <f t="shared" si="2"/>
        <v>60</v>
      </c>
      <c r="AZ12" s="27">
        <f t="shared" si="2"/>
        <v>60</v>
      </c>
      <c r="BA12" s="27">
        <f t="shared" si="2"/>
        <v>60</v>
      </c>
      <c r="BB12" s="27">
        <f t="shared" si="2"/>
        <v>60</v>
      </c>
      <c r="BC12" s="27">
        <f t="shared" si="2"/>
        <v>60</v>
      </c>
      <c r="BD12" s="27">
        <f t="shared" si="2"/>
        <v>60</v>
      </c>
      <c r="BE12" s="27">
        <f t="shared" si="2"/>
        <v>60</v>
      </c>
      <c r="BF12" s="27">
        <f t="shared" si="2"/>
        <v>60</v>
      </c>
      <c r="BG12" s="27">
        <f t="shared" si="2"/>
        <v>60</v>
      </c>
      <c r="BH12" s="27">
        <f t="shared" si="2"/>
        <v>60</v>
      </c>
      <c r="BI12" s="27">
        <f t="shared" si="2"/>
        <v>60</v>
      </c>
      <c r="BJ12" s="27">
        <f t="shared" si="2"/>
        <v>60</v>
      </c>
      <c r="BK12" s="27">
        <f t="shared" si="2"/>
        <v>60</v>
      </c>
      <c r="BL12" s="27">
        <f t="shared" si="2"/>
        <v>60</v>
      </c>
      <c r="BM12" s="27">
        <f t="shared" si="2"/>
        <v>60</v>
      </c>
      <c r="BN12" s="27">
        <f t="shared" si="2"/>
        <v>60</v>
      </c>
      <c r="BO12" s="27">
        <f t="shared" si="2"/>
        <v>60</v>
      </c>
      <c r="BP12" s="27">
        <f t="shared" si="2"/>
        <v>60</v>
      </c>
      <c r="BQ12" s="27">
        <f t="shared" ref="BQ12:DS12" si="3">BP12</f>
        <v>60</v>
      </c>
      <c r="BR12" s="27">
        <f t="shared" si="3"/>
        <v>60</v>
      </c>
      <c r="BS12" s="27">
        <f t="shared" si="3"/>
        <v>60</v>
      </c>
      <c r="BT12" s="27">
        <f t="shared" si="3"/>
        <v>60</v>
      </c>
      <c r="BU12" s="27">
        <f t="shared" si="3"/>
        <v>60</v>
      </c>
      <c r="BV12" s="27">
        <f t="shared" si="3"/>
        <v>60</v>
      </c>
      <c r="BW12" s="27">
        <f t="shared" si="3"/>
        <v>60</v>
      </c>
      <c r="BX12" s="27">
        <f t="shared" si="3"/>
        <v>60</v>
      </c>
      <c r="BY12" s="27">
        <f t="shared" si="3"/>
        <v>60</v>
      </c>
      <c r="BZ12" s="27">
        <f t="shared" si="3"/>
        <v>60</v>
      </c>
      <c r="CA12" s="27">
        <f t="shared" si="3"/>
        <v>60</v>
      </c>
      <c r="CB12" s="27">
        <f t="shared" si="3"/>
        <v>60</v>
      </c>
      <c r="CC12" s="27">
        <f t="shared" si="3"/>
        <v>60</v>
      </c>
      <c r="CD12" s="27">
        <f t="shared" si="3"/>
        <v>60</v>
      </c>
      <c r="CE12" s="27">
        <f t="shared" si="3"/>
        <v>60</v>
      </c>
      <c r="CF12" s="27">
        <f t="shared" si="3"/>
        <v>60</v>
      </c>
      <c r="CG12" s="27">
        <f t="shared" si="3"/>
        <v>60</v>
      </c>
      <c r="CH12" s="27">
        <f t="shared" si="3"/>
        <v>60</v>
      </c>
      <c r="CI12" s="27">
        <f t="shared" si="3"/>
        <v>60</v>
      </c>
      <c r="CJ12" s="27">
        <f t="shared" si="3"/>
        <v>60</v>
      </c>
      <c r="CK12" s="27">
        <f t="shared" si="3"/>
        <v>60</v>
      </c>
      <c r="CL12" s="27">
        <f t="shared" si="3"/>
        <v>60</v>
      </c>
      <c r="CM12" s="27">
        <f t="shared" si="3"/>
        <v>60</v>
      </c>
      <c r="CN12" s="27">
        <f t="shared" si="3"/>
        <v>60</v>
      </c>
      <c r="CO12" s="27">
        <f t="shared" si="3"/>
        <v>60</v>
      </c>
      <c r="CP12" s="27">
        <f t="shared" si="3"/>
        <v>60</v>
      </c>
      <c r="CQ12" s="27">
        <f t="shared" si="3"/>
        <v>60</v>
      </c>
      <c r="CR12" s="27">
        <f t="shared" si="3"/>
        <v>60</v>
      </c>
      <c r="CS12" s="27">
        <f t="shared" si="3"/>
        <v>60</v>
      </c>
      <c r="CT12" s="27">
        <f t="shared" si="3"/>
        <v>60</v>
      </c>
      <c r="CU12" s="27">
        <f t="shared" si="3"/>
        <v>60</v>
      </c>
      <c r="CV12" s="27">
        <f t="shared" si="3"/>
        <v>60</v>
      </c>
      <c r="CW12" s="27">
        <f t="shared" si="3"/>
        <v>60</v>
      </c>
      <c r="CX12" s="27">
        <f t="shared" si="3"/>
        <v>60</v>
      </c>
      <c r="CY12" s="27">
        <f t="shared" si="3"/>
        <v>60</v>
      </c>
      <c r="CZ12" s="27">
        <f t="shared" si="3"/>
        <v>60</v>
      </c>
      <c r="DA12" s="27">
        <f t="shared" si="3"/>
        <v>60</v>
      </c>
      <c r="DB12" s="27">
        <f t="shared" si="3"/>
        <v>60</v>
      </c>
      <c r="DC12" s="27">
        <f t="shared" si="3"/>
        <v>60</v>
      </c>
      <c r="DD12" s="27">
        <f t="shared" si="3"/>
        <v>60</v>
      </c>
      <c r="DE12" s="27">
        <f t="shared" si="3"/>
        <v>60</v>
      </c>
      <c r="DF12" s="27">
        <f t="shared" si="3"/>
        <v>60</v>
      </c>
      <c r="DG12" s="27">
        <f t="shared" si="3"/>
        <v>60</v>
      </c>
      <c r="DH12" s="27">
        <f t="shared" si="3"/>
        <v>60</v>
      </c>
      <c r="DI12" s="27">
        <f t="shared" si="3"/>
        <v>60</v>
      </c>
      <c r="DJ12" s="27">
        <f t="shared" si="3"/>
        <v>60</v>
      </c>
      <c r="DK12" s="27">
        <f t="shared" si="3"/>
        <v>60</v>
      </c>
      <c r="DL12" s="27">
        <f t="shared" si="3"/>
        <v>60</v>
      </c>
      <c r="DM12" s="27">
        <f t="shared" si="3"/>
        <v>60</v>
      </c>
      <c r="DN12" s="27">
        <f t="shared" si="3"/>
        <v>60</v>
      </c>
      <c r="DO12" s="27">
        <f t="shared" si="3"/>
        <v>60</v>
      </c>
      <c r="DP12" s="27">
        <f t="shared" si="3"/>
        <v>60</v>
      </c>
      <c r="DQ12" s="27">
        <f t="shared" si="3"/>
        <v>60</v>
      </c>
      <c r="DR12" s="27">
        <f t="shared" si="3"/>
        <v>60</v>
      </c>
      <c r="DS12" s="27">
        <f t="shared" si="3"/>
        <v>60</v>
      </c>
    </row>
    <row r="13" spans="1:125" x14ac:dyDescent="0.25">
      <c r="B13" s="27" t="s">
        <v>35</v>
      </c>
      <c r="C13" s="27">
        <v>420</v>
      </c>
    </row>
    <row r="15" spans="1:125" x14ac:dyDescent="0.25">
      <c r="B15" s="36" t="s">
        <v>43</v>
      </c>
      <c r="C15" s="39">
        <f>C11</f>
        <v>15</v>
      </c>
      <c r="D15" s="39">
        <f t="shared" ref="D15:BO15" si="4">D11</f>
        <v>45</v>
      </c>
      <c r="E15" s="39">
        <f t="shared" si="4"/>
        <v>5</v>
      </c>
      <c r="F15" s="39">
        <f t="shared" si="4"/>
        <v>10</v>
      </c>
      <c r="G15" s="39">
        <f t="shared" si="4"/>
        <v>35</v>
      </c>
      <c r="H15" s="39">
        <f t="shared" si="4"/>
        <v>25</v>
      </c>
      <c r="I15" s="39">
        <f t="shared" si="4"/>
        <v>0</v>
      </c>
      <c r="J15" s="39">
        <f t="shared" si="4"/>
        <v>35</v>
      </c>
      <c r="K15" s="39">
        <f t="shared" si="4"/>
        <v>40</v>
      </c>
      <c r="L15" s="39">
        <f t="shared" si="4"/>
        <v>40</v>
      </c>
      <c r="M15" s="39">
        <f t="shared" si="4"/>
        <v>10</v>
      </c>
      <c r="N15" s="39">
        <f t="shared" si="4"/>
        <v>15</v>
      </c>
      <c r="O15" s="39">
        <f t="shared" si="4"/>
        <v>60</v>
      </c>
      <c r="P15" s="39">
        <f t="shared" si="4"/>
        <v>20</v>
      </c>
      <c r="Q15" s="39">
        <f t="shared" si="4"/>
        <v>25</v>
      </c>
      <c r="R15" s="39">
        <f t="shared" si="4"/>
        <v>50</v>
      </c>
      <c r="S15" s="39">
        <f t="shared" si="4"/>
        <v>20</v>
      </c>
      <c r="T15" s="39">
        <f t="shared" si="4"/>
        <v>55</v>
      </c>
      <c r="U15" s="39">
        <f t="shared" si="4"/>
        <v>60</v>
      </c>
      <c r="V15" s="39">
        <f t="shared" si="4"/>
        <v>0</v>
      </c>
      <c r="W15" s="39">
        <f t="shared" si="4"/>
        <v>50</v>
      </c>
      <c r="X15" s="39">
        <f t="shared" si="4"/>
        <v>20</v>
      </c>
      <c r="Y15" s="39">
        <f t="shared" si="4"/>
        <v>25</v>
      </c>
      <c r="Z15" s="39">
        <f t="shared" si="4"/>
        <v>30</v>
      </c>
      <c r="AA15" s="39">
        <f t="shared" si="4"/>
        <v>35</v>
      </c>
      <c r="AB15" s="39">
        <f t="shared" si="4"/>
        <v>60</v>
      </c>
      <c r="AC15" s="39">
        <f t="shared" si="4"/>
        <v>10</v>
      </c>
      <c r="AD15" s="39">
        <f t="shared" si="4"/>
        <v>0</v>
      </c>
      <c r="AE15" s="39">
        <f t="shared" si="4"/>
        <v>45</v>
      </c>
      <c r="AF15" s="39">
        <f t="shared" si="4"/>
        <v>50</v>
      </c>
      <c r="AG15" s="39">
        <f t="shared" si="4"/>
        <v>0</v>
      </c>
      <c r="AH15" s="39">
        <f t="shared" si="4"/>
        <v>5</v>
      </c>
      <c r="AI15" s="39">
        <f t="shared" si="4"/>
        <v>5</v>
      </c>
      <c r="AJ15" s="39">
        <f t="shared" si="4"/>
        <v>15</v>
      </c>
      <c r="AK15" s="39">
        <f t="shared" si="4"/>
        <v>10</v>
      </c>
      <c r="AL15" s="39">
        <f t="shared" si="4"/>
        <v>30</v>
      </c>
      <c r="AM15" s="39">
        <f t="shared" si="4"/>
        <v>35</v>
      </c>
      <c r="AN15" s="39">
        <f t="shared" si="4"/>
        <v>40</v>
      </c>
      <c r="AO15" s="39">
        <f t="shared" si="4"/>
        <v>40</v>
      </c>
      <c r="AP15" s="39">
        <f t="shared" si="4"/>
        <v>0</v>
      </c>
      <c r="AQ15" s="39">
        <f t="shared" si="4"/>
        <v>45</v>
      </c>
      <c r="AR15" s="39">
        <f t="shared" si="4"/>
        <v>50</v>
      </c>
      <c r="AS15" s="39">
        <f t="shared" si="4"/>
        <v>55</v>
      </c>
      <c r="AT15" s="39">
        <f t="shared" si="4"/>
        <v>30</v>
      </c>
      <c r="AU15" s="39">
        <f t="shared" si="4"/>
        <v>5</v>
      </c>
      <c r="AV15" s="39">
        <f t="shared" si="4"/>
        <v>60</v>
      </c>
      <c r="AW15" s="39">
        <f t="shared" si="4"/>
        <v>5</v>
      </c>
      <c r="AX15" s="39">
        <f t="shared" si="4"/>
        <v>15</v>
      </c>
      <c r="AY15" s="39">
        <f t="shared" si="4"/>
        <v>50</v>
      </c>
      <c r="AZ15" s="39">
        <f t="shared" si="4"/>
        <v>35</v>
      </c>
      <c r="BA15" s="39">
        <f t="shared" si="4"/>
        <v>15</v>
      </c>
      <c r="BB15" s="39">
        <f t="shared" si="4"/>
        <v>0</v>
      </c>
      <c r="BC15" s="39">
        <f t="shared" si="4"/>
        <v>25</v>
      </c>
      <c r="BD15" s="39">
        <f t="shared" si="4"/>
        <v>10</v>
      </c>
      <c r="BE15" s="39">
        <f t="shared" si="4"/>
        <v>40</v>
      </c>
      <c r="BF15" s="39">
        <f t="shared" si="4"/>
        <v>25</v>
      </c>
      <c r="BG15" s="39">
        <f t="shared" si="4"/>
        <v>15</v>
      </c>
      <c r="BH15" s="39">
        <f t="shared" si="4"/>
        <v>0</v>
      </c>
      <c r="BI15" s="39">
        <f t="shared" si="4"/>
        <v>0</v>
      </c>
      <c r="BJ15" s="39">
        <f t="shared" si="4"/>
        <v>45</v>
      </c>
      <c r="BK15" s="39">
        <f t="shared" si="4"/>
        <v>20</v>
      </c>
      <c r="BL15" s="39">
        <f t="shared" si="4"/>
        <v>50</v>
      </c>
      <c r="BM15" s="39">
        <f t="shared" si="4"/>
        <v>30</v>
      </c>
      <c r="BN15" s="39">
        <f t="shared" si="4"/>
        <v>25</v>
      </c>
      <c r="BO15" s="39">
        <f t="shared" si="4"/>
        <v>5</v>
      </c>
      <c r="BP15" s="39">
        <f t="shared" ref="BP15:DS15" si="5">BP11</f>
        <v>10</v>
      </c>
      <c r="BQ15" s="39">
        <f t="shared" si="5"/>
        <v>50</v>
      </c>
      <c r="BR15" s="39">
        <f t="shared" si="5"/>
        <v>55</v>
      </c>
      <c r="BS15" s="39">
        <f t="shared" si="5"/>
        <v>15</v>
      </c>
      <c r="BT15" s="39">
        <f t="shared" si="5"/>
        <v>30</v>
      </c>
      <c r="BU15" s="39">
        <f t="shared" si="5"/>
        <v>60</v>
      </c>
      <c r="BV15" s="39">
        <f t="shared" si="5"/>
        <v>20</v>
      </c>
      <c r="BW15" s="39">
        <f t="shared" si="5"/>
        <v>30</v>
      </c>
      <c r="BX15" s="39">
        <f t="shared" si="5"/>
        <v>60</v>
      </c>
      <c r="BY15" s="39">
        <f t="shared" si="5"/>
        <v>20</v>
      </c>
      <c r="BZ15" s="39">
        <f t="shared" si="5"/>
        <v>5</v>
      </c>
      <c r="CA15" s="39">
        <f t="shared" si="5"/>
        <v>10</v>
      </c>
      <c r="CB15" s="39">
        <f t="shared" si="5"/>
        <v>35</v>
      </c>
      <c r="CC15" s="39">
        <f t="shared" si="5"/>
        <v>45</v>
      </c>
      <c r="CD15" s="39">
        <f t="shared" si="5"/>
        <v>5</v>
      </c>
      <c r="CE15" s="39">
        <f t="shared" si="5"/>
        <v>40</v>
      </c>
      <c r="CF15" s="39">
        <f t="shared" si="5"/>
        <v>10</v>
      </c>
      <c r="CG15" s="39">
        <f t="shared" si="5"/>
        <v>50</v>
      </c>
      <c r="CH15" s="39">
        <f t="shared" si="5"/>
        <v>15</v>
      </c>
      <c r="CI15" s="39">
        <f t="shared" si="5"/>
        <v>20</v>
      </c>
      <c r="CJ15" s="39">
        <f t="shared" si="5"/>
        <v>45</v>
      </c>
      <c r="CK15" s="39">
        <f t="shared" si="5"/>
        <v>15</v>
      </c>
      <c r="CL15" s="39">
        <f t="shared" si="5"/>
        <v>55</v>
      </c>
      <c r="CM15" s="39">
        <f t="shared" si="5"/>
        <v>25</v>
      </c>
      <c r="CN15" s="39">
        <f t="shared" si="5"/>
        <v>0</v>
      </c>
      <c r="CO15" s="39">
        <f t="shared" si="5"/>
        <v>0</v>
      </c>
      <c r="CP15" s="39">
        <f t="shared" si="5"/>
        <v>40</v>
      </c>
      <c r="CQ15" s="39">
        <f t="shared" si="5"/>
        <v>30</v>
      </c>
      <c r="CR15" s="39">
        <f t="shared" si="5"/>
        <v>5</v>
      </c>
      <c r="CS15" s="39">
        <f t="shared" si="5"/>
        <v>15</v>
      </c>
      <c r="CT15" s="39">
        <f t="shared" si="5"/>
        <v>55</v>
      </c>
      <c r="CU15" s="39">
        <f t="shared" si="5"/>
        <v>40</v>
      </c>
      <c r="CV15" s="39">
        <f t="shared" si="5"/>
        <v>25</v>
      </c>
      <c r="CW15" s="39">
        <f t="shared" si="5"/>
        <v>10</v>
      </c>
      <c r="CX15" s="39">
        <f t="shared" si="5"/>
        <v>30</v>
      </c>
      <c r="CY15" s="39">
        <f t="shared" si="5"/>
        <v>15</v>
      </c>
      <c r="CZ15" s="39">
        <f t="shared" si="5"/>
        <v>35</v>
      </c>
      <c r="DA15" s="39">
        <f t="shared" si="5"/>
        <v>20</v>
      </c>
      <c r="DB15" s="39">
        <f t="shared" si="5"/>
        <v>60</v>
      </c>
      <c r="DC15" s="39">
        <f t="shared" si="5"/>
        <v>45</v>
      </c>
      <c r="DD15" s="39">
        <f t="shared" si="5"/>
        <v>0</v>
      </c>
      <c r="DE15" s="39">
        <f t="shared" si="5"/>
        <v>55</v>
      </c>
      <c r="DF15" s="39">
        <f t="shared" si="5"/>
        <v>15</v>
      </c>
      <c r="DG15" s="39">
        <f t="shared" si="5"/>
        <v>5</v>
      </c>
      <c r="DH15" s="39">
        <f t="shared" si="5"/>
        <v>15</v>
      </c>
      <c r="DI15" s="39">
        <f t="shared" si="5"/>
        <v>0</v>
      </c>
      <c r="DJ15" s="39">
        <f t="shared" si="5"/>
        <v>45</v>
      </c>
      <c r="DK15" s="39">
        <f t="shared" si="5"/>
        <v>20</v>
      </c>
      <c r="DL15" s="39">
        <f t="shared" si="5"/>
        <v>30</v>
      </c>
      <c r="DM15" s="39">
        <f t="shared" si="5"/>
        <v>25</v>
      </c>
      <c r="DN15" s="39">
        <f t="shared" si="5"/>
        <v>10</v>
      </c>
      <c r="DO15" s="39">
        <f t="shared" si="5"/>
        <v>0</v>
      </c>
      <c r="DP15" s="39">
        <f t="shared" si="5"/>
        <v>5</v>
      </c>
      <c r="DQ15" s="39">
        <f t="shared" si="5"/>
        <v>30</v>
      </c>
      <c r="DR15" s="39">
        <f t="shared" si="5"/>
        <v>40</v>
      </c>
      <c r="DS15" s="39">
        <f t="shared" si="5"/>
        <v>55</v>
      </c>
    </row>
    <row r="16" spans="1:125" x14ac:dyDescent="0.25">
      <c r="B16" s="36" t="s">
        <v>44</v>
      </c>
      <c r="C16" s="36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20.000000000000007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10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2.0000000000000013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9.9999999999999947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18.000000000000004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22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2.0000000000000018</v>
      </c>
      <c r="DE16" s="35">
        <v>0</v>
      </c>
      <c r="DF16" s="35">
        <v>0</v>
      </c>
      <c r="DG16" s="35">
        <v>0</v>
      </c>
      <c r="DH16" s="35">
        <v>0</v>
      </c>
      <c r="DI16" s="35">
        <v>3.9999999999999947</v>
      </c>
      <c r="DJ16" s="35">
        <v>0</v>
      </c>
      <c r="DK16" s="35">
        <v>0</v>
      </c>
      <c r="DL16" s="35">
        <v>0</v>
      </c>
      <c r="DM16" s="35">
        <v>0</v>
      </c>
      <c r="DN16" s="35">
        <v>0</v>
      </c>
      <c r="DO16" s="35">
        <v>0</v>
      </c>
      <c r="DP16" s="35">
        <v>0</v>
      </c>
      <c r="DQ16" s="35">
        <v>0</v>
      </c>
      <c r="DR16" s="35">
        <v>0</v>
      </c>
      <c r="DS16" s="35">
        <v>0</v>
      </c>
    </row>
    <row r="17" spans="2:123" ht="20.25" x14ac:dyDescent="0.25">
      <c r="B17" s="36" t="s">
        <v>45</v>
      </c>
      <c r="C17" s="40">
        <f>SUMPRODUCT(C15:DS15,C16:DS16)</f>
        <v>10.000000000000007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</row>
  </sheetData>
  <mergeCells count="5">
    <mergeCell ref="A1:A2"/>
    <mergeCell ref="B1:B2"/>
    <mergeCell ref="C1:DS1"/>
    <mergeCell ref="A11:B11"/>
    <mergeCell ref="C17:DS17"/>
  </mergeCells>
  <conditionalFormatting sqref="C3:DS10">
    <cfRule type="cellIs" dxfId="1" priority="2" operator="greaterThan">
      <formula>0</formula>
    </cfRule>
  </conditionalFormatting>
  <conditionalFormatting sqref="D16:DS1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лексика</vt:lpstr>
      <vt:lpstr>варианты</vt:lpstr>
      <vt:lpstr>мин маш=</vt:lpstr>
      <vt:lpstr>мин маш&gt;=</vt:lpstr>
      <vt:lpstr>мин врем&gt;=</vt:lpstr>
      <vt:lpstr>мин врем=</vt:lpstr>
      <vt:lpstr>варианты (2)</vt:lpstr>
      <vt:lpstr>варианты (3)</vt:lpstr>
      <vt:lpstr>'мин врем='!Область_печати</vt:lpstr>
      <vt:lpstr>'мин врем&gt;='!Область_печати</vt:lpstr>
      <vt:lpstr>'мин маш&gt;='!Область_печати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2015-12-02T09:00:19Z</dcterms:modified>
</cp:coreProperties>
</file>