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8915" windowHeight="11535"/>
  </bookViews>
  <sheets>
    <sheet name="Сравнение" sheetId="2" r:id="rId1"/>
  </sheets>
  <definedNames>
    <definedName name="_xlnm._FilterDatabase" localSheetId="0" hidden="1">Сравнение!$J$2:$M$16</definedName>
  </definedNames>
  <calcPr calcId="14562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2" i="2"/>
  <c r="F3" i="2"/>
  <c r="F2" i="2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<sst xmlns="http://schemas.openxmlformats.org/spreadsheetml/2006/main" count="62" uniqueCount="35">
  <si>
    <t>SPEED CONTROL SHAFT ASM</t>
  </si>
  <si>
    <t>St</t>
  </si>
  <si>
    <t>Foot pad</t>
  </si>
  <si>
    <t>LEVELING SCREW</t>
  </si>
  <si>
    <t>DAEMPFER</t>
  </si>
  <si>
    <t>GEAR</t>
  </si>
  <si>
    <t>DRIVE LEVER</t>
  </si>
  <si>
    <t>FLANGE BEARING</t>
  </si>
  <si>
    <t>DRIVE SHAFT</t>
  </si>
  <si>
    <t>HOUSING</t>
  </si>
  <si>
    <t>PINION</t>
  </si>
  <si>
    <t>WASHER</t>
  </si>
  <si>
    <t>MEAT VALVE CLEVIS</t>
  </si>
  <si>
    <t>HALTESTIFT</t>
  </si>
  <si>
    <t>DRIVE SHAFT KEY</t>
  </si>
  <si>
    <t>DRIVE SHAFT WASHER</t>
  </si>
  <si>
    <t>SCHEIBE</t>
  </si>
  <si>
    <t>MAGNETSTOPFEN</t>
  </si>
  <si>
    <t>SEITENSCHEIBE OBEN</t>
  </si>
  <si>
    <t>FLANSCHLAGER</t>
  </si>
  <si>
    <t>SCHRAUB.FED. D=3,2 DA=15,</t>
  </si>
  <si>
    <t>DRUCKSTUECK</t>
  </si>
  <si>
    <t>SCHRAUB.FED. D=3,0 DA=27</t>
  </si>
  <si>
    <t>GEWINDEBUECHSE</t>
  </si>
  <si>
    <t>HEBELWELLE VOLLST.</t>
  </si>
  <si>
    <t>EINSTELLSCHEIBE</t>
  </si>
  <si>
    <t>DU TROCKENLAGER</t>
  </si>
  <si>
    <t>HINWEISSCHILD DEUTSCH</t>
  </si>
  <si>
    <t>HINWEISSCHILD ENGLISCH</t>
  </si>
  <si>
    <t>HINWEISSCHILD FRANZÖSISCH</t>
  </si>
  <si>
    <t>HINWEISSCHILD FRANZ›¼ÖSISCH</t>
  </si>
  <si>
    <t>HINWEISSCHILD HOLLÄNDISCH</t>
  </si>
  <si>
    <t>HINWEISSCHILD HOLL›¼ÄNDISCH</t>
  </si>
  <si>
    <t>Наименование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</si>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</sst>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OfficinaSansATT"/>
      <family val="2"/>
    </font>
    <font>
      <sz val="10"/>
      <color theme="1" tint="0.249977111117893"/>
      <name val="OfficinaSansATT"/>
      <family val="2"/>
    </font>
    <font>
      <sz val="10"/>
      <color rgb="FF00B050"/>
      <name val="OfficinaSansATT"/>
      <family val="2"/>
    </font>
    <font>
      <sz val="10"/>
      <color indexed="8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7">
    <xf numFmtId="0" fontId="0" fillId="0" borderId="0" xfId="0"/>
    <xf numFmtId="0" fontId="19" fillId="0" borderId="0" xfId="0" applyFont="1"/>
    <xf numFmtId="49" fontId="20" fillId="0" borderId="0" xfId="0" applyNumberFormat="1" applyFont="1"/>
    <xf numFmtId="4" fontId="21" fillId="0" borderId="0" xfId="0" applyNumberFormat="1" applyFont="1" applyAlignment="1">
      <alignment horizontal="center" vertical="center"/>
    </xf>
    <xf numFmtId="2" fontId="0" fillId="33" borderId="0" xfId="0" applyNumberFormat="1" applyFill="1"/>
    <xf numFmtId="2" fontId="18" fillId="33" borderId="0" xfId="0" applyNumberFormat="1" applyFont="1" applyFill="1"/>
    <xf numFmtId="0" fontId="19" fillId="0" borderId="0" xfId="0" applyNumberFormat="1" applyFont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5" zoomScaleNormal="85" workbookViewId="0">
      <selection activeCell="G24" sqref="G24"/>
    </sheetView>
  </sheetViews>
  <sheetFormatPr defaultRowHeight="15"/>
  <cols>
    <col min="1" max="1" width="12.28515625" customWidth="1"/>
    <col min="2" max="2" width="33" customWidth="1"/>
    <col min="3" max="3" width="5.7109375" customWidth="1"/>
    <col min="4" max="5" width="9.140625" style="4"/>
    <col min="7" max="7" width="16.85546875" bestFit="1" customWidth="1"/>
    <col min="8" max="8" width="5.85546875" bestFit="1" customWidth="1"/>
    <col min="9" max="9" width="49.42578125" customWidth="1"/>
    <col min="11" max="11" width="23.7109375" customWidth="1"/>
    <col min="12" max="12" width="32.7109375" customWidth="1"/>
  </cols>
  <sheetData>
    <row r="1" spans="1:13">
      <c r="G1" t="s">
        <v>33</v>
      </c>
      <c r="H1" t="s">
        <v>34</v>
      </c>
    </row>
    <row r="2" spans="1:13">
      <c r="A2">
        <v>500007</v>
      </c>
      <c r="B2" t="s">
        <v>0</v>
      </c>
      <c r="C2" t="s">
        <v>1</v>
      </c>
      <c r="D2" s="4">
        <v>34</v>
      </c>
      <c r="E2" s="5">
        <f>D2*1.89</f>
        <v>64.259999999999991</v>
      </c>
      <c r="F2">
        <f>IF(ISERROR(MATCH(A2,#REF!,0)),J2,A3)</f>
        <v>500007</v>
      </c>
      <c r="G2" t="str">
        <f>IFERROR(VLOOKUP(A2,J:K,2,0),"")</f>
        <v>MAGNETSTOPFEN</v>
      </c>
      <c r="H2">
        <f>IFERROR(VLOOKUP(A2,J:M,4,0),"")</f>
        <v>0</v>
      </c>
      <c r="J2" s="6">
        <v>500007</v>
      </c>
      <c r="K2" s="1" t="s">
        <v>17</v>
      </c>
      <c r="L2" s="2" t="s">
        <v>17</v>
      </c>
      <c r="M2" s="3">
        <v>0</v>
      </c>
    </row>
    <row r="3" spans="1:13">
      <c r="A3">
        <v>500019</v>
      </c>
      <c r="B3" t="s">
        <v>2</v>
      </c>
      <c r="C3" t="s">
        <v>1</v>
      </c>
      <c r="D3" s="4">
        <v>43</v>
      </c>
      <c r="E3" s="5">
        <f t="shared" ref="E3:E16" si="0">D3*1.89</f>
        <v>81.27</v>
      </c>
      <c r="F3">
        <f>IF(A:A=J:J,M:M,1)</f>
        <v>1</v>
      </c>
      <c r="G3" t="str">
        <f t="shared" ref="G3:G16" si="1">IFERROR(VLOOKUP(A3,J:K,2,0),"")</f>
        <v/>
      </c>
      <c r="H3" t="str">
        <f t="shared" ref="H3:H16" si="2">IFERROR(VLOOKUP(A3,J:M,4,0),"")</f>
        <v/>
      </c>
      <c r="J3" s="6">
        <v>820006</v>
      </c>
      <c r="K3" s="1" t="s">
        <v>18</v>
      </c>
      <c r="L3" s="2" t="s">
        <v>18</v>
      </c>
      <c r="M3" s="3">
        <v>0</v>
      </c>
    </row>
    <row r="4" spans="1:13">
      <c r="A4">
        <v>500021</v>
      </c>
      <c r="B4" t="s">
        <v>3</v>
      </c>
      <c r="C4" t="s">
        <v>1</v>
      </c>
      <c r="D4" s="4">
        <v>87</v>
      </c>
      <c r="E4" s="5">
        <f t="shared" si="0"/>
        <v>164.42999999999998</v>
      </c>
      <c r="F4">
        <f>IF(A:A=J:J,M:M,1)</f>
        <v>1</v>
      </c>
      <c r="G4" t="str">
        <f t="shared" si="1"/>
        <v/>
      </c>
      <c r="H4" t="str">
        <f t="shared" si="2"/>
        <v/>
      </c>
      <c r="J4" s="6">
        <v>820009</v>
      </c>
      <c r="K4" s="1" t="s">
        <v>19</v>
      </c>
      <c r="L4" s="2" t="s">
        <v>19</v>
      </c>
      <c r="M4" s="3">
        <v>0</v>
      </c>
    </row>
    <row r="5" spans="1:13">
      <c r="A5">
        <v>500029</v>
      </c>
      <c r="B5" t="s">
        <v>4</v>
      </c>
      <c r="C5" t="s">
        <v>1</v>
      </c>
      <c r="D5" s="4">
        <v>0</v>
      </c>
      <c r="E5" s="5">
        <f t="shared" si="0"/>
        <v>0</v>
      </c>
      <c r="F5">
        <f>IF(A:A=J:J,M:M,1)</f>
        <v>1</v>
      </c>
      <c r="G5" t="str">
        <f t="shared" si="1"/>
        <v/>
      </c>
      <c r="H5" t="str">
        <f t="shared" si="2"/>
        <v/>
      </c>
      <c r="J5" s="6">
        <v>820011</v>
      </c>
      <c r="K5" s="1" t="s">
        <v>20</v>
      </c>
      <c r="L5" s="2" t="s">
        <v>20</v>
      </c>
      <c r="M5" s="3">
        <v>2.3490000000000002</v>
      </c>
    </row>
    <row r="6" spans="1:13">
      <c r="A6">
        <v>500037</v>
      </c>
      <c r="B6" t="s">
        <v>5</v>
      </c>
      <c r="C6" t="s">
        <v>1</v>
      </c>
      <c r="D6" s="4">
        <v>510</v>
      </c>
      <c r="E6" s="5">
        <f t="shared" si="0"/>
        <v>963.9</v>
      </c>
      <c r="F6">
        <f>IF(A:A=J:J,M:M,1)</f>
        <v>1</v>
      </c>
      <c r="G6" t="str">
        <f t="shared" si="1"/>
        <v/>
      </c>
      <c r="H6" t="str">
        <f t="shared" si="2"/>
        <v/>
      </c>
      <c r="J6" s="6">
        <v>820012</v>
      </c>
      <c r="K6" s="1" t="s">
        <v>21</v>
      </c>
      <c r="L6" s="2" t="s">
        <v>21</v>
      </c>
      <c r="M6" s="3">
        <v>29.362500000000001</v>
      </c>
    </row>
    <row r="7" spans="1:13">
      <c r="A7">
        <v>500038</v>
      </c>
      <c r="B7" t="s">
        <v>6</v>
      </c>
      <c r="C7" t="s">
        <v>1</v>
      </c>
      <c r="D7" s="4">
        <v>174</v>
      </c>
      <c r="E7" s="5">
        <f t="shared" si="0"/>
        <v>328.85999999999996</v>
      </c>
      <c r="F7">
        <f>IF(A:A=J:J,M:M,1)</f>
        <v>1</v>
      </c>
      <c r="G7" t="str">
        <f t="shared" si="1"/>
        <v/>
      </c>
      <c r="H7" t="str">
        <f t="shared" si="2"/>
        <v/>
      </c>
      <c r="J7" s="6">
        <v>820014</v>
      </c>
      <c r="K7" s="1" t="s">
        <v>22</v>
      </c>
      <c r="L7" s="2" t="s">
        <v>22</v>
      </c>
      <c r="M7" s="3">
        <v>2.7404999999999999</v>
      </c>
    </row>
    <row r="8" spans="1:13">
      <c r="A8">
        <v>500039</v>
      </c>
      <c r="B8" t="s">
        <v>7</v>
      </c>
      <c r="C8" t="s">
        <v>1</v>
      </c>
      <c r="D8" s="4">
        <v>8.1</v>
      </c>
      <c r="E8" s="5">
        <f t="shared" si="0"/>
        <v>15.308999999999999</v>
      </c>
      <c r="F8">
        <f>IF(A:A=J:J,M:M,1)</f>
        <v>1</v>
      </c>
      <c r="G8" t="str">
        <f t="shared" si="1"/>
        <v/>
      </c>
      <c r="H8" t="str">
        <f t="shared" si="2"/>
        <v/>
      </c>
      <c r="J8" s="6">
        <v>820015</v>
      </c>
      <c r="K8" s="1" t="s">
        <v>23</v>
      </c>
      <c r="L8" s="2" t="s">
        <v>23</v>
      </c>
      <c r="M8" s="3">
        <v>21.532499999999999</v>
      </c>
    </row>
    <row r="9" spans="1:13">
      <c r="A9">
        <v>500040</v>
      </c>
      <c r="B9" t="s">
        <v>8</v>
      </c>
      <c r="C9" t="s">
        <v>1</v>
      </c>
      <c r="D9" s="4">
        <v>220</v>
      </c>
      <c r="E9" s="5">
        <f t="shared" si="0"/>
        <v>415.79999999999995</v>
      </c>
      <c r="F9">
        <f>IF(A:A=J:J,M:M,1)</f>
        <v>1</v>
      </c>
      <c r="G9" t="str">
        <f t="shared" si="1"/>
        <v/>
      </c>
      <c r="H9" t="str">
        <f t="shared" si="2"/>
        <v/>
      </c>
      <c r="J9" s="6">
        <v>820017</v>
      </c>
      <c r="K9" s="1" t="s">
        <v>24</v>
      </c>
      <c r="L9" s="2" t="s">
        <v>24</v>
      </c>
      <c r="M9" s="3">
        <v>0</v>
      </c>
    </row>
    <row r="10" spans="1:13">
      <c r="A10">
        <v>500041</v>
      </c>
      <c r="B10" t="s">
        <v>9</v>
      </c>
      <c r="C10" t="s">
        <v>1</v>
      </c>
      <c r="D10" s="4">
        <v>186</v>
      </c>
      <c r="E10" s="5">
        <f t="shared" si="0"/>
        <v>351.53999999999996</v>
      </c>
      <c r="F10">
        <f>IF(A:A=J:J,M:M,1)</f>
        <v>1</v>
      </c>
      <c r="G10" t="str">
        <f t="shared" si="1"/>
        <v/>
      </c>
      <c r="H10" t="str">
        <f t="shared" si="2"/>
        <v/>
      </c>
      <c r="J10" s="6">
        <v>820023</v>
      </c>
      <c r="K10" s="1" t="s">
        <v>25</v>
      </c>
      <c r="L10" s="2" t="s">
        <v>25</v>
      </c>
      <c r="M10" s="3">
        <v>0</v>
      </c>
    </row>
    <row r="11" spans="1:13">
      <c r="A11">
        <v>500042</v>
      </c>
      <c r="B11" t="s">
        <v>10</v>
      </c>
      <c r="C11" t="s">
        <v>1</v>
      </c>
      <c r="D11" s="4">
        <v>248</v>
      </c>
      <c r="E11" s="5">
        <f t="shared" si="0"/>
        <v>468.71999999999997</v>
      </c>
      <c r="F11">
        <f>IF(A:A=J:J,M:M,1)</f>
        <v>1</v>
      </c>
      <c r="G11" t="str">
        <f t="shared" si="1"/>
        <v/>
      </c>
      <c r="H11" t="str">
        <f t="shared" si="2"/>
        <v/>
      </c>
      <c r="J11" s="6">
        <v>820029</v>
      </c>
      <c r="K11" s="1" t="s">
        <v>26</v>
      </c>
      <c r="L11" s="2" t="s">
        <v>26</v>
      </c>
      <c r="M11" s="3">
        <v>0</v>
      </c>
    </row>
    <row r="12" spans="1:13">
      <c r="A12">
        <v>500043</v>
      </c>
      <c r="B12" t="s">
        <v>11</v>
      </c>
      <c r="C12" t="s">
        <v>1</v>
      </c>
      <c r="D12" s="4">
        <v>31.5</v>
      </c>
      <c r="E12" s="5">
        <f t="shared" si="0"/>
        <v>59.534999999999997</v>
      </c>
      <c r="F12">
        <f>IF(A:A=J:J,M:M,1)</f>
        <v>1</v>
      </c>
      <c r="G12" t="str">
        <f t="shared" si="1"/>
        <v/>
      </c>
      <c r="H12" t="str">
        <f t="shared" si="2"/>
        <v/>
      </c>
      <c r="J12" s="6">
        <v>820031</v>
      </c>
      <c r="K12" s="1" t="s">
        <v>16</v>
      </c>
      <c r="L12" s="2" t="s">
        <v>16</v>
      </c>
      <c r="M12" s="3">
        <v>0</v>
      </c>
    </row>
    <row r="13" spans="1:13">
      <c r="A13">
        <v>500044</v>
      </c>
      <c r="B13" t="s">
        <v>12</v>
      </c>
      <c r="C13" t="s">
        <v>1</v>
      </c>
      <c r="D13" s="4">
        <v>215</v>
      </c>
      <c r="E13" s="5">
        <f t="shared" si="0"/>
        <v>406.34999999999997</v>
      </c>
      <c r="F13">
        <f>IF(A:A=J:J,M:M,1)</f>
        <v>1</v>
      </c>
      <c r="G13" t="str">
        <f t="shared" si="1"/>
        <v/>
      </c>
      <c r="H13" t="str">
        <f t="shared" si="2"/>
        <v/>
      </c>
      <c r="J13" s="6">
        <v>820038</v>
      </c>
      <c r="K13" s="1" t="s">
        <v>27</v>
      </c>
      <c r="L13" s="2" t="s">
        <v>27</v>
      </c>
      <c r="M13" s="3">
        <v>3.5235000000000003</v>
      </c>
    </row>
    <row r="14" spans="1:13">
      <c r="A14">
        <v>500045</v>
      </c>
      <c r="B14" t="s">
        <v>13</v>
      </c>
      <c r="C14" t="s">
        <v>1</v>
      </c>
      <c r="D14" s="4">
        <v>63</v>
      </c>
      <c r="E14" s="5">
        <f t="shared" si="0"/>
        <v>119.07</v>
      </c>
      <c r="F14">
        <f>IF(A:A=J:J,M:M,1)</f>
        <v>1</v>
      </c>
      <c r="G14" t="str">
        <f t="shared" si="1"/>
        <v/>
      </c>
      <c r="H14" t="str">
        <f t="shared" si="2"/>
        <v/>
      </c>
      <c r="J14" s="6">
        <v>820039</v>
      </c>
      <c r="K14" s="1" t="s">
        <v>28</v>
      </c>
      <c r="L14" s="2" t="s">
        <v>28</v>
      </c>
      <c r="M14" s="3">
        <v>5.0894999999999992</v>
      </c>
    </row>
    <row r="15" spans="1:13">
      <c r="A15">
        <v>500046</v>
      </c>
      <c r="B15" t="s">
        <v>14</v>
      </c>
      <c r="C15" t="s">
        <v>1</v>
      </c>
      <c r="D15" s="4">
        <v>8.9</v>
      </c>
      <c r="E15" s="5">
        <f t="shared" si="0"/>
        <v>16.821000000000002</v>
      </c>
      <c r="F15">
        <f>IF(A:A=J:J,M:M,1)</f>
        <v>1</v>
      </c>
      <c r="G15" t="str">
        <f t="shared" si="1"/>
        <v/>
      </c>
      <c r="H15" t="str">
        <f t="shared" si="2"/>
        <v/>
      </c>
      <c r="J15" s="6">
        <v>820040</v>
      </c>
      <c r="K15" s="1" t="s">
        <v>29</v>
      </c>
      <c r="L15" s="2" t="s">
        <v>30</v>
      </c>
      <c r="M15" s="3">
        <v>5.8724999999999996</v>
      </c>
    </row>
    <row r="16" spans="1:13">
      <c r="A16">
        <v>500047</v>
      </c>
      <c r="B16" t="s">
        <v>15</v>
      </c>
      <c r="C16" t="s">
        <v>1</v>
      </c>
      <c r="D16" s="4">
        <v>32.5</v>
      </c>
      <c r="E16" s="5">
        <f t="shared" si="0"/>
        <v>61.424999999999997</v>
      </c>
      <c r="F16">
        <f>IF(A:A=J:J,M:M,1)</f>
        <v>1</v>
      </c>
      <c r="G16" t="str">
        <f t="shared" si="1"/>
        <v/>
      </c>
      <c r="H16" t="str">
        <f t="shared" si="2"/>
        <v/>
      </c>
      <c r="J16" s="6">
        <v>820041</v>
      </c>
      <c r="K16" s="1" t="s">
        <v>31</v>
      </c>
      <c r="L16" s="2" t="s">
        <v>32</v>
      </c>
      <c r="M16" s="3">
        <v>6.8585000000000003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Сравнение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</dc:creator>
  <cp:lastModifiedBy>Исмаилов</cp:lastModifiedBy>
  <dcterms:created xsi:type="dcterms:W3CDTF">2015-04-08T09:23:55Z</dcterms:created>
  <dcterms:modified xsi:type="dcterms:W3CDTF">2015-12-10T07:48:50Z</dcterms:modified>
</cp:coreProperties>
</file>