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30" i="1" l="1"/>
  <c r="M130" i="1" s="1"/>
  <c r="L129" i="1"/>
  <c r="M129" i="1" s="1"/>
  <c r="L128" i="1"/>
  <c r="M128" i="1" s="1"/>
  <c r="L127" i="1"/>
  <c r="M127" i="1" s="1"/>
  <c r="K127" i="1"/>
  <c r="J127" i="1"/>
  <c r="I127" i="1"/>
  <c r="M126" i="1"/>
  <c r="L126" i="1"/>
  <c r="L125" i="1"/>
  <c r="K125" i="1"/>
  <c r="M125" i="1" s="1"/>
  <c r="J125" i="1"/>
  <c r="I125" i="1"/>
  <c r="L124" i="1"/>
  <c r="L123" i="1"/>
  <c r="M123" i="1" s="1"/>
  <c r="L122" i="1"/>
  <c r="M122" i="1" s="1"/>
  <c r="L121" i="1"/>
  <c r="M121" i="1" s="1"/>
  <c r="L120" i="1"/>
  <c r="M120" i="1" s="1"/>
  <c r="K120" i="1"/>
  <c r="J120" i="1"/>
  <c r="I120" i="1"/>
  <c r="M119" i="1"/>
  <c r="L119" i="1"/>
  <c r="M118" i="1"/>
  <c r="L118" i="1"/>
  <c r="M117" i="1"/>
  <c r="L117" i="1"/>
  <c r="M116" i="1"/>
  <c r="L116" i="1"/>
  <c r="L115" i="1"/>
  <c r="K115" i="1"/>
  <c r="M115" i="1" s="1"/>
  <c r="J115" i="1"/>
  <c r="I115" i="1"/>
  <c r="L114" i="1"/>
  <c r="L113" i="1"/>
  <c r="M113" i="1" s="1"/>
  <c r="L112" i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K103" i="1"/>
  <c r="J103" i="1"/>
  <c r="I103" i="1"/>
  <c r="M102" i="1"/>
  <c r="L102" i="1"/>
  <c r="M101" i="1"/>
  <c r="L101" i="1"/>
  <c r="M100" i="1"/>
  <c r="L100" i="1"/>
  <c r="L99" i="1"/>
  <c r="K99" i="1"/>
  <c r="M99" i="1" s="1"/>
  <c r="J99" i="1"/>
  <c r="I99" i="1"/>
  <c r="L98" i="1"/>
  <c r="L97" i="1"/>
  <c r="M97" i="1" s="1"/>
  <c r="L96" i="1"/>
  <c r="L95" i="1"/>
  <c r="M95" i="1" s="1"/>
  <c r="K95" i="1"/>
  <c r="J95" i="1"/>
  <c r="I95" i="1"/>
  <c r="M94" i="1"/>
  <c r="L94" i="1"/>
  <c r="M93" i="1"/>
  <c r="L93" i="1"/>
  <c r="M92" i="1"/>
  <c r="L92" i="1"/>
  <c r="M91" i="1"/>
  <c r="L91" i="1"/>
  <c r="L90" i="1"/>
  <c r="K90" i="1"/>
  <c r="M90" i="1" s="1"/>
  <c r="J90" i="1"/>
  <c r="I90" i="1"/>
  <c r="L89" i="1"/>
  <c r="L88" i="1"/>
  <c r="M88" i="1" s="1"/>
  <c r="K88" i="1"/>
  <c r="J88" i="1"/>
  <c r="I88" i="1"/>
  <c r="M87" i="1"/>
  <c r="L87" i="1"/>
  <c r="M86" i="1"/>
  <c r="L86" i="1"/>
  <c r="M85" i="1"/>
  <c r="L85" i="1"/>
  <c r="M84" i="1"/>
  <c r="L84" i="1"/>
  <c r="L83" i="1"/>
  <c r="K83" i="1"/>
  <c r="M83" i="1" s="1"/>
  <c r="J83" i="1"/>
  <c r="I83" i="1"/>
  <c r="L82" i="1"/>
  <c r="L81" i="1"/>
  <c r="M81" i="1" s="1"/>
  <c r="L80" i="1"/>
  <c r="M80" i="1" s="1"/>
  <c r="K80" i="1"/>
  <c r="J80" i="1"/>
  <c r="I80" i="1"/>
  <c r="M79" i="1"/>
  <c r="L79" i="1"/>
  <c r="M78" i="1"/>
  <c r="L78" i="1"/>
  <c r="L77" i="1"/>
  <c r="K77" i="1"/>
  <c r="M77" i="1" s="1"/>
  <c r="J77" i="1"/>
  <c r="I77" i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K70" i="1"/>
  <c r="J70" i="1"/>
  <c r="I70" i="1"/>
  <c r="M69" i="1"/>
  <c r="L69" i="1"/>
  <c r="L68" i="1"/>
  <c r="K68" i="1"/>
  <c r="M68" i="1" s="1"/>
  <c r="J68" i="1"/>
  <c r="I68" i="1"/>
  <c r="L67" i="1"/>
  <c r="L66" i="1"/>
  <c r="M66" i="1" s="1"/>
  <c r="L65" i="1"/>
  <c r="M65" i="1" s="1"/>
  <c r="K65" i="1"/>
  <c r="J65" i="1"/>
  <c r="I65" i="1"/>
  <c r="M64" i="1"/>
  <c r="L64" i="1"/>
  <c r="M63" i="1"/>
  <c r="L63" i="1"/>
  <c r="M62" i="1"/>
  <c r="L62" i="1"/>
  <c r="L61" i="1"/>
  <c r="K61" i="1"/>
  <c r="M61" i="1" s="1"/>
  <c r="J61" i="1"/>
  <c r="I61" i="1"/>
  <c r="L60" i="1"/>
  <c r="M60" i="1" s="1"/>
  <c r="L59" i="1"/>
  <c r="M59" i="1" s="1"/>
  <c r="L58" i="1"/>
  <c r="M58" i="1" s="1"/>
  <c r="L57" i="1"/>
  <c r="M57" i="1" s="1"/>
  <c r="L56" i="1"/>
  <c r="M56" i="1" s="1"/>
  <c r="K56" i="1"/>
  <c r="J56" i="1"/>
  <c r="I56" i="1"/>
  <c r="M55" i="1"/>
  <c r="L55" i="1"/>
  <c r="L54" i="1"/>
  <c r="K54" i="1"/>
  <c r="M54" i="1" s="1"/>
  <c r="J54" i="1"/>
  <c r="I54" i="1"/>
  <c r="L53" i="1"/>
  <c r="L52" i="1"/>
  <c r="M52" i="1" s="1"/>
  <c r="L51" i="1"/>
  <c r="L50" i="1"/>
  <c r="M50" i="1" s="1"/>
  <c r="L49" i="1"/>
  <c r="L48" i="1"/>
  <c r="M48" i="1" s="1"/>
  <c r="L47" i="1"/>
  <c r="L46" i="1"/>
  <c r="M46" i="1" s="1"/>
  <c r="L45" i="1"/>
  <c r="L44" i="1"/>
  <c r="M44" i="1" s="1"/>
  <c r="L43" i="1"/>
  <c r="L42" i="1"/>
  <c r="M42" i="1" s="1"/>
  <c r="L41" i="1"/>
  <c r="L40" i="1"/>
  <c r="M40" i="1" s="1"/>
  <c r="L39" i="1"/>
  <c r="L38" i="1"/>
  <c r="M38" i="1" s="1"/>
  <c r="L37" i="1"/>
  <c r="L36" i="1"/>
  <c r="M36" i="1" s="1"/>
  <c r="L35" i="1"/>
  <c r="L34" i="1"/>
  <c r="M34" i="1" s="1"/>
  <c r="L33" i="1"/>
  <c r="L32" i="1"/>
  <c r="M32" i="1" s="1"/>
  <c r="L31" i="1"/>
  <c r="L30" i="1"/>
  <c r="M30" i="1" s="1"/>
  <c r="L29" i="1"/>
  <c r="L28" i="1"/>
  <c r="M28" i="1" s="1"/>
  <c r="L27" i="1"/>
  <c r="L26" i="1"/>
  <c r="M26" i="1" s="1"/>
  <c r="L25" i="1"/>
  <c r="L24" i="1"/>
  <c r="M24" i="1" s="1"/>
  <c r="L23" i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  <c r="L1" i="1"/>
  <c r="M1" i="1" s="1"/>
  <c r="M23" i="1" l="1"/>
  <c r="M25" i="1"/>
  <c r="M27" i="1"/>
  <c r="M29" i="1"/>
  <c r="M31" i="1"/>
  <c r="M33" i="1"/>
  <c r="M35" i="1"/>
  <c r="M37" i="1"/>
  <c r="M39" i="1"/>
  <c r="M41" i="1"/>
  <c r="M43" i="1"/>
  <c r="M45" i="1"/>
  <c r="M47" i="1"/>
  <c r="M49" i="1"/>
  <c r="M51" i="1"/>
  <c r="M53" i="1"/>
  <c r="M67" i="1"/>
  <c r="M82" i="1"/>
  <c r="M89" i="1"/>
  <c r="M96" i="1"/>
  <c r="M98" i="1"/>
  <c r="M112" i="1"/>
  <c r="M114" i="1"/>
  <c r="M124" i="1"/>
</calcChain>
</file>

<file path=xl/sharedStrings.xml><?xml version="1.0" encoding="utf-8"?>
<sst xmlns="http://schemas.openxmlformats.org/spreadsheetml/2006/main" count="296" uniqueCount="138">
  <si>
    <t>5555000049986 Итог</t>
  </si>
  <si>
    <t>CHIRTON ср-во д/ликвидации засоров 60гр д/прочистки Труб Холодной Водой</t>
  </si>
  <si>
    <t>"&gt;1.293.46&lt;/a&gt;</t>
  </si>
  <si>
    <t>Подарок!</t>
  </si>
  <si>
    <t>FINISH ср-во д/ПММ 1000гр Порошок</t>
  </si>
  <si>
    <t>"&gt;1.295.52&lt;/a&gt;</t>
  </si>
  <si>
    <t>Пакет с лого Загляника</t>
  </si>
  <si>
    <t xml:space="preserve">FAIRY ср-во д/мытья посуды 1000мл ProDerma  </t>
  </si>
  <si>
    <t>АКВАФРЕШ Зубная щетка 1шт Средняя Макс-Актив</t>
  </si>
  <si>
    <t>"&gt;1.301.49&lt;/a&gt;</t>
  </si>
  <si>
    <t>УШАСТЫЙ НЯНЬ Салфетки влажные 40шт Детск. очищающие</t>
  </si>
  <si>
    <t>VEIRO Туалетная бумага 4шт 2 слоя Классик</t>
  </si>
  <si>
    <t xml:space="preserve">НОВАЯ ЛИНИЯ Салфетки 100шт </t>
  </si>
  <si>
    <t>"&gt;1.308.38&lt;/a&gt;</t>
  </si>
  <si>
    <t>ФРОШ концентрированное жидкое средство для стирки Марсельское мыло, 2 л.</t>
  </si>
  <si>
    <t>ФРОШ Концентрированный гель для мытья посуды (Грейпфрут), 0,5 л.</t>
  </si>
  <si>
    <t>ФРОШ Очиститель унитазов МЯТА, 0,75 л.</t>
  </si>
  <si>
    <t>"&gt;1.311.55&lt;/a&gt;</t>
  </si>
  <si>
    <t>DURU Мыло 4х90гр Крем Тропический Экстракт</t>
  </si>
  <si>
    <t>СЕМЬЯ И КОМФОРТ Салфетки 100 шт 24х24</t>
  </si>
  <si>
    <t>"&gt;1.312.24&lt;/a&gt;</t>
  </si>
  <si>
    <t>УШАСТЫЙ НЯНЬ Салфетки влажные 80шт Детск. очищающие</t>
  </si>
  <si>
    <t>"&gt;1.315.31&lt;/a&gt;</t>
  </si>
  <si>
    <t>ФРОШ Концентрированный ополаскиватель для белья (шиповник), 0,75 л</t>
  </si>
  <si>
    <t>мыло-детокс нс</t>
  </si>
  <si>
    <t>ФРОШ СМС 2 л жидкое Гранат</t>
  </si>
  <si>
    <t>"&gt;1.318.53&lt;/a&gt;</t>
  </si>
  <si>
    <t>DOVE Мужской 50мл Ролик Invisible Dry</t>
  </si>
  <si>
    <t xml:space="preserve">Вилка пласт. белая 165мм 12 шт. </t>
  </si>
  <si>
    <t>"&gt;1.318.54&lt;/a&gt;</t>
  </si>
  <si>
    <t>ALWAYS Прокладки ежед. 16шт SUPER</t>
  </si>
  <si>
    <t>"&gt;1.322.38&lt;/a&gt;</t>
  </si>
  <si>
    <t>ORAL-B Зубная щетка 1шт Средняя Отбеливание</t>
  </si>
  <si>
    <t>MR PROPER ср-во д/мытья полов 500мл Бодрящий Лайм и Мята</t>
  </si>
  <si>
    <t>COMET чистящее ср-во 1000мл Лимон</t>
  </si>
  <si>
    <t>ЛАСКА ЖМС 1000мл Магия Черного</t>
  </si>
  <si>
    <t>ЛАСКА ЖМС 1000мл Магия Белого</t>
  </si>
  <si>
    <t>DOVE Мужской 150мл Спрей Свежий Бриз</t>
  </si>
  <si>
    <t>ВЕРНЕЛЬ Кондиционер д/белья  2000мл Детский</t>
  </si>
  <si>
    <t>HELP чистящее ср-во 400гр Порошок Лимон</t>
  </si>
  <si>
    <t>"&gt;1.4.234&lt;/a&gt;</t>
  </si>
  <si>
    <t xml:space="preserve">ВИТЭКС Косметика Мертвого моря Spa-Шампунь 400мл Минеральный </t>
  </si>
  <si>
    <t>REXONA Женский 50мл Ролик Сухость Пудры</t>
  </si>
  <si>
    <t>НАТАЛИ Салфетки влажные 15шт д/Интимной Гигиены Алое Вера</t>
  </si>
  <si>
    <t>BELLA Ватные диски 100шт</t>
  </si>
  <si>
    <t xml:space="preserve">ВИТЭКС Косметика Мертвого моря Маска-Скраб 100мл 2в1 д/Жирной </t>
  </si>
  <si>
    <t>"NS" маска ночная Detox д/лица д/всех/75мл</t>
  </si>
  <si>
    <t xml:space="preserve">ВИТЭКС Косметика Мертвого моря Маска 450мл пр/Выпадения Волос </t>
  </si>
  <si>
    <t>"&gt;1.334.61&lt;/a&gt;</t>
  </si>
  <si>
    <t>"NS" шампунь д/волос /против перхоти/400мл</t>
  </si>
  <si>
    <t>"&gt;1.346.47&lt;/a&gt;</t>
  </si>
  <si>
    <t>"18440 Tatkraft Коврик для ванной комнаты из шенилла со специальным противоскользяшим основанием, 50x80 см, Высота ворса 1 см, в руллонах</t>
  </si>
  <si>
    <t>Подарок! Итог</t>
  </si>
  <si>
    <t>"&gt;1.320.34&lt;/a&gt;</t>
  </si>
  <si>
    <t>Вася Пупкин</t>
  </si>
  <si>
    <t>Вася Пупкин Итог</t>
  </si>
  <si>
    <t>"&gt;1.335.38&lt;/a&gt;</t>
  </si>
  <si>
    <t>РУСАЛОЧКА Ватные палочки 100шт Visage Пакет</t>
  </si>
  <si>
    <t>"&gt;1.351.36&lt;/a&gt;</t>
  </si>
  <si>
    <t xml:space="preserve">GLADE Освежитель воздуха 300мл Нежность Лепестков </t>
  </si>
  <si>
    <t>РБА Крем д/лица 40мл Отбеливающий для всех типов кожи</t>
  </si>
  <si>
    <t>"&gt;1.344.2&lt;/a&gt;</t>
  </si>
  <si>
    <t>5555000049894 Итог</t>
  </si>
  <si>
    <t>"&gt;1.334.25&lt;/a&gt;</t>
  </si>
  <si>
    <t>ЛОСК СМС 450гр Автомат Горное Озеро</t>
  </si>
  <si>
    <t>ЛОСК СМС 450гр Автомат Колор Горное Озеро</t>
  </si>
  <si>
    <t>5555000049634 Итог</t>
  </si>
  <si>
    <t>"&gt;1.347.19&lt;/a&gt;</t>
  </si>
  <si>
    <t>КПБ дуэт Блакит Сатин 215*153 2шт, 240*220 1шт, 50*70 2шт, Хлопок</t>
  </si>
  <si>
    <t>5555000049382 Итог</t>
  </si>
  <si>
    <t>"&gt;1.340.7&lt;/a&gt;</t>
  </si>
  <si>
    <t>САНОКС чистящее ср-во 750мл</t>
  </si>
  <si>
    <t>CHIRTON ср-во д/ликвидации засоров 80гр д/прочистки Труб Горячей Водой</t>
  </si>
  <si>
    <t>Зеркало настольное Детское на подставке Кошка,14*13,5см</t>
  </si>
  <si>
    <t>Колготки женские GLAMOUR Duetto 40 (nero, 5) 2 пары</t>
  </si>
  <si>
    <t>5555000049337 Итог</t>
  </si>
  <si>
    <t>"&gt;1.335.45&lt;/a&gt;</t>
  </si>
  <si>
    <t>АКВАФРЕШ Зубная щетка  Детск. Мои большие зубки (6+лет)</t>
  </si>
  <si>
    <t>"&gt;1.341.36&lt;/a&gt;</t>
  </si>
  <si>
    <t>BIG D Антистатик 300мл</t>
  </si>
  <si>
    <t>5555000049290 Итог</t>
  </si>
  <si>
    <t>"&gt;1.25.13&lt;/a&gt;</t>
  </si>
  <si>
    <t>ФИНИСТ Мыло 200гр Хозяйственное 72%</t>
  </si>
  <si>
    <t>ЗОЛУШКА Отбеливатель 100гр Порошок Белизна</t>
  </si>
  <si>
    <t>5555000049214 Итог</t>
  </si>
  <si>
    <t>"&gt;1.350.15&lt;/a&gt;</t>
  </si>
  <si>
    <t>РБА Маска д/лица 150мл Очищающая и отбеливающая для жирной и комбинированной кожи</t>
  </si>
  <si>
    <t>БА Маска д/лица 100мл витаминная фитоактивная</t>
  </si>
  <si>
    <t>ЧИСТАЯ ЛИНИЯ Бальзам-Ополаскиватель д/волос Восстанавливающий Ромашка 250мл</t>
  </si>
  <si>
    <t>Belita Маска-смузи 5в1 на розовой глине д/лица,шеи,дек.20 гр</t>
  </si>
  <si>
    <t>5555000049207 Итог</t>
  </si>
  <si>
    <t>"&gt;1.344.16&lt;/a&gt;</t>
  </si>
  <si>
    <t>НАТАЛИ Прокладки гиг. 10шт Топ Драй Нормал Плюс с Крылышками</t>
  </si>
  <si>
    <t>5555000049085 Итог</t>
  </si>
  <si>
    <t>"&gt;1.334.23&lt;/a&gt;</t>
  </si>
  <si>
    <t>ZEWA Туалетная бумага 2сл. 4 рулона Зел.ябл.</t>
  </si>
  <si>
    <t>CHIRTON Освежитель воздуха 400мл Триггер Океанский Бриз</t>
  </si>
  <si>
    <t>NIVEA Бальзам после бритья 100 мл Освежающий</t>
  </si>
  <si>
    <t xml:space="preserve">Мыльница закрытая Пластик </t>
  </si>
  <si>
    <t>5555000048897 Итог</t>
  </si>
  <si>
    <t>"&gt;1.337.40&lt;/a&gt;</t>
  </si>
  <si>
    <t>СТО РЕЦЕПТОВ КРАСОТЫ Крем  д/ног 80мл смягчающий &lt;Золотистая тыква и кукурузное масло&gt;</t>
  </si>
  <si>
    <t>Крем-Краска д/волос Cameleo Тон 8.0 Светлый Блондин</t>
  </si>
  <si>
    <t>ЧИСТАЯ ЛИНИЯ Крем д/лица 42мл Ночной. Питательный. Для сухой кожи. (в тубе)</t>
  </si>
  <si>
    <t>5555000048774 Итог</t>
  </si>
  <si>
    <t>"&gt;1.347.43&lt;/a&gt;</t>
  </si>
  <si>
    <t xml:space="preserve">Резинка д/волос махрушка </t>
  </si>
  <si>
    <t>5555000048729 Итог</t>
  </si>
  <si>
    <t>"&gt;1.342.54&lt;/a&gt;</t>
  </si>
  <si>
    <t>ALWAYS Прокладки гиг. 7шт Platinum Ultra Ночные</t>
  </si>
  <si>
    <t>НЕГА Туалетная бумага Орхидея 2сл.4шт.</t>
  </si>
  <si>
    <t xml:space="preserve">GP  Батарейка ААА(LR03) набор 2 шт </t>
  </si>
  <si>
    <t>"&gt;1.350.35&lt;/a&gt;</t>
  </si>
  <si>
    <t xml:space="preserve">СКАМВОН ср-во д/СМ 500гр </t>
  </si>
  <si>
    <t>БОС ПЛЮС Отбеливатель 600гр  Порошок Плюс Максимум</t>
  </si>
  <si>
    <t>ЗОЛУШКА ср-во д/снятия накипи 100гр</t>
  </si>
  <si>
    <t>RAIL ср-во д/утюгов 950мл Вода Мандарин</t>
  </si>
  <si>
    <t>COLGATE Зубная щетка 1шт Мягкая Классика Плюс</t>
  </si>
  <si>
    <t>БА Маска д/лица 100мл дегтярная очищающая</t>
  </si>
  <si>
    <t>НЕЖНАЯ Туалетная бумага 2сл 1шт</t>
  </si>
  <si>
    <t>СЕМЬЯ И КОМФОРТ Платочки бум. 3-х сл.  Аром СИРЕНЬ (цветы)</t>
  </si>
  <si>
    <t>5555000048699 Итог</t>
  </si>
  <si>
    <t>"&gt;1.344.28&lt;/a&gt;</t>
  </si>
  <si>
    <t>Белита Бальзам Оттеночный д/волос Тон 01 Корица 100 мл</t>
  </si>
  <si>
    <t>Белита Бальзам Оттеночный д/волос Тон 08.1 Теплый Каштан 100 мл</t>
  </si>
  <si>
    <t>Belor Design Средство д/смяг.и удален.кутикулы 12м.</t>
  </si>
  <si>
    <t>Белита Бальзам Оттеночный д/волос Тон 02 Коньяк 100 мл</t>
  </si>
  <si>
    <t>5555000048675 Итог</t>
  </si>
  <si>
    <t>"&gt;1.340.22&lt;/a&gt;</t>
  </si>
  <si>
    <t>БОС ПЛЮС Отбеливатель 250гр  Порошок Плюс Максимум</t>
  </si>
  <si>
    <t>"&gt;1.348.2&lt;/a&gt;</t>
  </si>
  <si>
    <t>DOMESTOS чистящее ср-во 1000мл Ультра Белый</t>
  </si>
  <si>
    <t>СОДА Кальцинированная 600гр</t>
  </si>
  <si>
    <t>5555000048668 Итог</t>
  </si>
  <si>
    <t>"&gt;1.346.52&lt;/a&gt;</t>
  </si>
  <si>
    <t>Масленка &lt;Сказка&gt;     (24)     HC601R-U05</t>
  </si>
  <si>
    <t>5555000048606 Итог</t>
  </si>
  <si>
    <t>"&gt;1.336.37&lt;/a&gt;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</si>
</sst>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000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31">
    <dxf>
      <font>
        <b/>
        <i/>
      </font>
      <fill>
        <patternFill>
          <bgColor theme="9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topLeftCell="B1" workbookViewId="0">
      <selection activeCell="L111" sqref="L111"/>
    </sheetView>
  </sheetViews>
  <sheetFormatPr defaultRowHeight="15" x14ac:dyDescent="0.25"/>
  <cols>
    <col min="1" max="1" width="9.140625" hidden="1" customWidth="1"/>
    <col min="2" max="2" width="2.85546875" customWidth="1"/>
    <col min="3" max="3" width="30" customWidth="1"/>
    <col min="4" max="4" width="32" customWidth="1"/>
    <col min="5" max="5" width="27" customWidth="1"/>
    <col min="6" max="6" width="17.85546875" customWidth="1"/>
    <col min="7" max="7" width="17.28515625" customWidth="1"/>
    <col min="9" max="9" width="16.5703125" customWidth="1"/>
  </cols>
  <sheetData>
    <row r="1" spans="1:13" x14ac:dyDescent="0.25">
      <c r="A1" s="6">
        <v>137001</v>
      </c>
      <c r="B1" s="6"/>
      <c r="C1" s="6" t="s">
        <v>2</v>
      </c>
      <c r="D1" s="8">
        <v>42283</v>
      </c>
      <c r="E1" s="4">
        <v>0.82700231481481479</v>
      </c>
      <c r="F1" s="7" t="s">
        <v>3</v>
      </c>
      <c r="G1" s="6"/>
      <c r="H1" s="6" t="s">
        <v>4</v>
      </c>
      <c r="I1" s="6">
        <v>424</v>
      </c>
      <c r="J1" s="6">
        <v>1</v>
      </c>
      <c r="K1" s="6">
        <v>424</v>
      </c>
      <c r="L1" t="str">
        <f>IF(ISERROR(SEARCH("Итог",F1)),F1,REPLACE(F1,13,6,""))</f>
        <v>Подарок!</v>
      </c>
      <c r="M1">
        <f>IFERROR(VLOOKUP(L1&amp;" "&amp;"Итог",$F$1:$K$10349,6,FALSE),K1)</f>
        <v>9086.5</v>
      </c>
    </row>
    <row r="2" spans="1:13" x14ac:dyDescent="0.25">
      <c r="A2" s="6">
        <v>137001</v>
      </c>
      <c r="B2" s="6"/>
      <c r="C2" s="6" t="s">
        <v>5</v>
      </c>
      <c r="D2" s="8">
        <v>42285</v>
      </c>
      <c r="E2" s="4">
        <v>0.84464120370370377</v>
      </c>
      <c r="F2" s="7" t="s">
        <v>3</v>
      </c>
      <c r="G2" s="6"/>
      <c r="H2" s="6" t="s">
        <v>6</v>
      </c>
      <c r="I2" s="6">
        <v>2</v>
      </c>
      <c r="J2" s="6">
        <v>1</v>
      </c>
      <c r="K2" s="6">
        <v>2</v>
      </c>
      <c r="L2" t="str">
        <f>IF(ISERROR(SEARCH("Итог",F2)),F2,REPLACE(F2,13,6,""))</f>
        <v>Подарок!</v>
      </c>
      <c r="M2">
        <f>IFERROR(VLOOKUP(L2&amp;" "&amp;"Итог",$F$1:$K$10349,6,FALSE),K2)</f>
        <v>9086.5</v>
      </c>
    </row>
    <row r="3" spans="1:13" x14ac:dyDescent="0.25">
      <c r="A3" s="6">
        <v>137001</v>
      </c>
      <c r="B3" s="6"/>
      <c r="C3" s="6" t="s">
        <v>5</v>
      </c>
      <c r="D3" s="8">
        <v>42285</v>
      </c>
      <c r="E3" s="4">
        <v>0.84464120370370377</v>
      </c>
      <c r="F3" s="7" t="s">
        <v>3</v>
      </c>
      <c r="G3" s="6"/>
      <c r="H3" s="6" t="s">
        <v>7</v>
      </c>
      <c r="I3" s="6">
        <v>240</v>
      </c>
      <c r="J3" s="6">
        <v>1</v>
      </c>
      <c r="K3" s="6">
        <v>240</v>
      </c>
      <c r="L3" t="str">
        <f>IF(ISERROR(SEARCH("Итог",F3)),F3,REPLACE(F3,13,6,""))</f>
        <v>Подарок!</v>
      </c>
      <c r="M3">
        <f>IFERROR(VLOOKUP(L3&amp;" "&amp;"Итог",$F$1:$K$10349,6,FALSE),K3)</f>
        <v>9086.5</v>
      </c>
    </row>
    <row r="4" spans="1:13" x14ac:dyDescent="0.25">
      <c r="A4" s="6">
        <v>137001</v>
      </c>
      <c r="B4" s="6"/>
      <c r="C4" s="6" t="s">
        <v>5</v>
      </c>
      <c r="D4" s="8">
        <v>42285</v>
      </c>
      <c r="E4" s="4">
        <v>0.84464120370370377</v>
      </c>
      <c r="F4" s="7" t="s">
        <v>3</v>
      </c>
      <c r="G4" s="6"/>
      <c r="H4" s="6" t="s">
        <v>4</v>
      </c>
      <c r="I4" s="6">
        <v>424</v>
      </c>
      <c r="J4" s="6">
        <v>1</v>
      </c>
      <c r="K4" s="6">
        <v>424</v>
      </c>
      <c r="L4" t="str">
        <f>IF(ISERROR(SEARCH("Итог",F4)),F4,REPLACE(F4,13,6,""))</f>
        <v>Подарок!</v>
      </c>
      <c r="M4">
        <f>IFERROR(VLOOKUP(L4&amp;" "&amp;"Итог",$F$1:$K$10349,6,FALSE),K4)</f>
        <v>9086.5</v>
      </c>
    </row>
    <row r="5" spans="1:13" x14ac:dyDescent="0.25">
      <c r="A5" s="6">
        <v>137001</v>
      </c>
      <c r="B5" s="6"/>
      <c r="C5" s="6" t="s">
        <v>5</v>
      </c>
      <c r="D5" s="8">
        <v>42285</v>
      </c>
      <c r="E5" s="4">
        <v>0.84464120370370377</v>
      </c>
      <c r="F5" s="7" t="s">
        <v>3</v>
      </c>
      <c r="G5" s="6"/>
      <c r="H5" s="6" t="s">
        <v>8</v>
      </c>
      <c r="I5" s="6">
        <v>74.5</v>
      </c>
      <c r="J5" s="6">
        <v>1</v>
      </c>
      <c r="K5" s="6">
        <v>74.5</v>
      </c>
      <c r="L5" t="str">
        <f>IF(ISERROR(SEARCH("Итог",F5)),F5,REPLACE(F5,13,6,""))</f>
        <v>Подарок!</v>
      </c>
      <c r="M5">
        <f>IFERROR(VLOOKUP(L5&amp;" "&amp;"Итог",$F$1:$K$10349,6,FALSE),K5)</f>
        <v>9086.5</v>
      </c>
    </row>
    <row r="6" spans="1:13" x14ac:dyDescent="0.25">
      <c r="A6" s="6">
        <v>137001</v>
      </c>
      <c r="B6" s="6"/>
      <c r="C6" s="6" t="s">
        <v>9</v>
      </c>
      <c r="D6" s="8">
        <v>42292</v>
      </c>
      <c r="E6" s="4">
        <v>0.82416666666666671</v>
      </c>
      <c r="F6" s="7" t="s">
        <v>3</v>
      </c>
      <c r="G6" s="6"/>
      <c r="H6" s="6" t="s">
        <v>10</v>
      </c>
      <c r="I6" s="6">
        <v>103</v>
      </c>
      <c r="J6" s="6">
        <v>1</v>
      </c>
      <c r="K6" s="6">
        <v>103</v>
      </c>
      <c r="L6" t="str">
        <f>IF(ISERROR(SEARCH("Итог",F6)),F6,REPLACE(F6,13,6,""))</f>
        <v>Подарок!</v>
      </c>
      <c r="M6">
        <f>IFERROR(VLOOKUP(L6&amp;" "&amp;"Итог",$F$1:$K$10349,6,FALSE),K6)</f>
        <v>9086.5</v>
      </c>
    </row>
    <row r="7" spans="1:13" x14ac:dyDescent="0.25">
      <c r="A7" s="6">
        <v>137001</v>
      </c>
      <c r="B7" s="6"/>
      <c r="C7" s="6" t="s">
        <v>9</v>
      </c>
      <c r="D7" s="8">
        <v>42292</v>
      </c>
      <c r="E7" s="4">
        <v>0.82416666666666671</v>
      </c>
      <c r="F7" s="7" t="s">
        <v>3</v>
      </c>
      <c r="G7" s="6"/>
      <c r="H7" s="6" t="s">
        <v>6</v>
      </c>
      <c r="I7" s="6">
        <v>2</v>
      </c>
      <c r="J7" s="6">
        <v>1</v>
      </c>
      <c r="K7" s="6">
        <v>2</v>
      </c>
      <c r="L7" t="str">
        <f>IF(ISERROR(SEARCH("Итог",F7)),F7,REPLACE(F7,13,6,""))</f>
        <v>Подарок!</v>
      </c>
      <c r="M7">
        <f>IFERROR(VLOOKUP(L7&amp;" "&amp;"Итог",$F$1:$K$10349,6,FALSE),K7)</f>
        <v>9086.5</v>
      </c>
    </row>
    <row r="8" spans="1:13" x14ac:dyDescent="0.25">
      <c r="A8" s="6">
        <v>137001</v>
      </c>
      <c r="B8" s="6"/>
      <c r="C8" s="6" t="s">
        <v>9</v>
      </c>
      <c r="D8" s="8">
        <v>42292</v>
      </c>
      <c r="E8" s="4">
        <v>0.82416666666666671</v>
      </c>
      <c r="F8" s="7" t="s">
        <v>3</v>
      </c>
      <c r="G8" s="6"/>
      <c r="H8" s="6" t="s">
        <v>11</v>
      </c>
      <c r="I8" s="6">
        <v>69</v>
      </c>
      <c r="J8" s="6">
        <v>1</v>
      </c>
      <c r="K8" s="6">
        <v>69</v>
      </c>
      <c r="L8" t="str">
        <f>IF(ISERROR(SEARCH("Итог",F8)),F8,REPLACE(F8,13,6,""))</f>
        <v>Подарок!</v>
      </c>
      <c r="M8">
        <f>IFERROR(VLOOKUP(L8&amp;" "&amp;"Итог",$F$1:$K$10349,6,FALSE),K8)</f>
        <v>9086.5</v>
      </c>
    </row>
    <row r="9" spans="1:13" x14ac:dyDescent="0.25">
      <c r="A9" s="6">
        <v>137001</v>
      </c>
      <c r="B9" s="6"/>
      <c r="C9" s="6" t="s">
        <v>9</v>
      </c>
      <c r="D9" s="8">
        <v>42292</v>
      </c>
      <c r="E9" s="4">
        <v>0.82416666666666671</v>
      </c>
      <c r="F9" s="7" t="s">
        <v>3</v>
      </c>
      <c r="G9" s="6"/>
      <c r="H9" s="6" t="s">
        <v>10</v>
      </c>
      <c r="I9" s="6">
        <v>103</v>
      </c>
      <c r="J9" s="6">
        <v>1</v>
      </c>
      <c r="K9" s="6">
        <v>103</v>
      </c>
      <c r="L9" t="str">
        <f>IF(ISERROR(SEARCH("Итог",F9)),F9,REPLACE(F9,13,6,""))</f>
        <v>Подарок!</v>
      </c>
      <c r="M9">
        <f>IFERROR(VLOOKUP(L9&amp;" "&amp;"Итог",$F$1:$K$10349,6,FALSE),K9)</f>
        <v>9086.5</v>
      </c>
    </row>
    <row r="10" spans="1:13" x14ac:dyDescent="0.25">
      <c r="A10" s="6">
        <v>137001</v>
      </c>
      <c r="B10" s="6"/>
      <c r="C10" s="6" t="s">
        <v>9</v>
      </c>
      <c r="D10" s="8">
        <v>42292</v>
      </c>
      <c r="E10" s="4">
        <v>0.82416666666666671</v>
      </c>
      <c r="F10" s="7" t="s">
        <v>3</v>
      </c>
      <c r="G10" s="6"/>
      <c r="H10" s="6" t="s">
        <v>12</v>
      </c>
      <c r="I10" s="6">
        <v>32</v>
      </c>
      <c r="J10" s="6">
        <v>1</v>
      </c>
      <c r="K10" s="6">
        <v>32</v>
      </c>
      <c r="L10" t="str">
        <f>IF(ISERROR(SEARCH("Итог",F10)),F10,REPLACE(F10,13,6,""))</f>
        <v>Подарок!</v>
      </c>
      <c r="M10">
        <f>IFERROR(VLOOKUP(L10&amp;" "&amp;"Итог",$F$1:$K$10349,6,FALSE),K10)</f>
        <v>9086.5</v>
      </c>
    </row>
    <row r="11" spans="1:13" x14ac:dyDescent="0.25">
      <c r="A11" s="6">
        <v>137001</v>
      </c>
      <c r="B11" s="6"/>
      <c r="C11" s="6" t="s">
        <v>9</v>
      </c>
      <c r="D11" s="8">
        <v>42292</v>
      </c>
      <c r="E11" s="4">
        <v>0.82416666666666671</v>
      </c>
      <c r="F11" s="7" t="s">
        <v>3</v>
      </c>
      <c r="G11" s="6"/>
      <c r="H11" s="6" t="s">
        <v>10</v>
      </c>
      <c r="I11" s="6">
        <v>103</v>
      </c>
      <c r="J11" s="6">
        <v>1</v>
      </c>
      <c r="K11" s="6">
        <v>103</v>
      </c>
      <c r="L11" t="str">
        <f>IF(ISERROR(SEARCH("Итог",F11)),F11,REPLACE(F11,13,6,""))</f>
        <v>Подарок!</v>
      </c>
      <c r="M11">
        <f>IFERROR(VLOOKUP(L11&amp;" "&amp;"Итог",$F$1:$K$10349,6,FALSE),K11)</f>
        <v>9086.5</v>
      </c>
    </row>
    <row r="12" spans="1:13" x14ac:dyDescent="0.25">
      <c r="A12" s="6">
        <v>137001</v>
      </c>
      <c r="B12" s="6"/>
      <c r="C12" s="6" t="s">
        <v>13</v>
      </c>
      <c r="D12" s="8">
        <v>42300</v>
      </c>
      <c r="E12" s="4">
        <v>0.84395833333333325</v>
      </c>
      <c r="F12" s="7" t="s">
        <v>3</v>
      </c>
      <c r="G12" s="6"/>
      <c r="H12" s="6" t="s">
        <v>14</v>
      </c>
      <c r="I12" s="6">
        <v>657</v>
      </c>
      <c r="J12" s="6">
        <v>1</v>
      </c>
      <c r="K12" s="6">
        <v>657</v>
      </c>
      <c r="L12" t="str">
        <f>IF(ISERROR(SEARCH("Итог",F12)),F12,REPLACE(F12,13,6,""))</f>
        <v>Подарок!</v>
      </c>
      <c r="M12">
        <f>IFERROR(VLOOKUP(L12&amp;" "&amp;"Итог",$F$1:$K$10349,6,FALSE),K12)</f>
        <v>9086.5</v>
      </c>
    </row>
    <row r="13" spans="1:13" x14ac:dyDescent="0.25">
      <c r="A13" s="6">
        <v>137001</v>
      </c>
      <c r="B13" s="6"/>
      <c r="C13" s="6" t="s">
        <v>13</v>
      </c>
      <c r="D13" s="8">
        <v>42300</v>
      </c>
      <c r="E13" s="4">
        <v>0.84395833333333325</v>
      </c>
      <c r="F13" s="7" t="s">
        <v>3</v>
      </c>
      <c r="G13" s="6"/>
      <c r="H13" s="6" t="s">
        <v>6</v>
      </c>
      <c r="I13" s="6">
        <v>2</v>
      </c>
      <c r="J13" s="6">
        <v>1</v>
      </c>
      <c r="K13" s="6">
        <v>2</v>
      </c>
      <c r="L13" t="str">
        <f>IF(ISERROR(SEARCH("Итог",F13)),F13,REPLACE(F13,13,6,""))</f>
        <v>Подарок!</v>
      </c>
      <c r="M13">
        <f>IFERROR(VLOOKUP(L13&amp;" "&amp;"Итог",$F$1:$K$10349,6,FALSE),K13)</f>
        <v>9086.5</v>
      </c>
    </row>
    <row r="14" spans="1:13" x14ac:dyDescent="0.25">
      <c r="A14" s="6">
        <v>137001</v>
      </c>
      <c r="B14" s="6"/>
      <c r="C14" s="6" t="s">
        <v>13</v>
      </c>
      <c r="D14" s="8">
        <v>42300</v>
      </c>
      <c r="E14" s="4">
        <v>0.84395833333333325</v>
      </c>
      <c r="F14" s="7" t="s">
        <v>3</v>
      </c>
      <c r="G14" s="6"/>
      <c r="H14" s="6" t="s">
        <v>15</v>
      </c>
      <c r="I14" s="6">
        <v>150</v>
      </c>
      <c r="J14" s="6">
        <v>1</v>
      </c>
      <c r="K14" s="6">
        <v>150</v>
      </c>
      <c r="L14" t="str">
        <f>IF(ISERROR(SEARCH("Итог",F14)),F14,REPLACE(F14,13,6,""))</f>
        <v>Подарок!</v>
      </c>
      <c r="M14">
        <f>IFERROR(VLOOKUP(L14&amp;" "&amp;"Итог",$F$1:$K$10349,6,FALSE),K14)</f>
        <v>9086.5</v>
      </c>
    </row>
    <row r="15" spans="1:13" x14ac:dyDescent="0.25">
      <c r="A15" s="6">
        <v>137001</v>
      </c>
      <c r="B15" s="6"/>
      <c r="C15" s="6" t="s">
        <v>13</v>
      </c>
      <c r="D15" s="8">
        <v>42300</v>
      </c>
      <c r="E15" s="4">
        <v>0.84395833333333325</v>
      </c>
      <c r="F15" s="7" t="s">
        <v>3</v>
      </c>
      <c r="G15" s="6"/>
      <c r="H15" s="6" t="s">
        <v>6</v>
      </c>
      <c r="I15" s="6">
        <v>2</v>
      </c>
      <c r="J15" s="6">
        <v>1</v>
      </c>
      <c r="K15" s="6">
        <v>2</v>
      </c>
      <c r="L15" t="str">
        <f>IF(ISERROR(SEARCH("Итог",F15)),F15,REPLACE(F15,13,6,""))</f>
        <v>Подарок!</v>
      </c>
      <c r="M15">
        <f>IFERROR(VLOOKUP(L15&amp;" "&amp;"Итог",$F$1:$K$10349,6,FALSE),K15)</f>
        <v>9086.5</v>
      </c>
    </row>
    <row r="16" spans="1:13" x14ac:dyDescent="0.25">
      <c r="A16" s="6">
        <v>137001</v>
      </c>
      <c r="B16" s="6"/>
      <c r="C16" s="6" t="s">
        <v>13</v>
      </c>
      <c r="D16" s="8">
        <v>42300</v>
      </c>
      <c r="E16" s="4">
        <v>0.84395833333333325</v>
      </c>
      <c r="F16" s="7" t="s">
        <v>3</v>
      </c>
      <c r="G16" s="6"/>
      <c r="H16" s="6" t="s">
        <v>16</v>
      </c>
      <c r="I16" s="6">
        <v>148</v>
      </c>
      <c r="J16" s="6">
        <v>1</v>
      </c>
      <c r="K16" s="6">
        <v>148</v>
      </c>
      <c r="L16" t="str">
        <f>IF(ISERROR(SEARCH("Итог",F16)),F16,REPLACE(F16,13,6,""))</f>
        <v>Подарок!</v>
      </c>
      <c r="M16">
        <f>IFERROR(VLOOKUP(L16&amp;" "&amp;"Итог",$F$1:$K$10349,6,FALSE),K16)</f>
        <v>9086.5</v>
      </c>
    </row>
    <row r="17" spans="1:13" x14ac:dyDescent="0.25">
      <c r="A17" s="6">
        <v>137001</v>
      </c>
      <c r="B17" s="6"/>
      <c r="C17" s="6" t="s">
        <v>17</v>
      </c>
      <c r="D17" s="8">
        <v>42304</v>
      </c>
      <c r="E17" s="4">
        <v>0.84524305555555557</v>
      </c>
      <c r="F17" s="7" t="s">
        <v>3</v>
      </c>
      <c r="G17" s="6"/>
      <c r="H17" s="6" t="s">
        <v>6</v>
      </c>
      <c r="I17" s="6">
        <v>2</v>
      </c>
      <c r="J17" s="6">
        <v>1</v>
      </c>
      <c r="K17" s="6">
        <v>2</v>
      </c>
      <c r="L17" t="str">
        <f>IF(ISERROR(SEARCH("Итог",F17)),F17,REPLACE(F17,13,6,""))</f>
        <v>Подарок!</v>
      </c>
      <c r="M17">
        <f>IFERROR(VLOOKUP(L17&amp;" "&amp;"Итог",$F$1:$K$10349,6,FALSE),K17)</f>
        <v>9086.5</v>
      </c>
    </row>
    <row r="18" spans="1:13" x14ac:dyDescent="0.25">
      <c r="A18" s="6">
        <v>137001</v>
      </c>
      <c r="B18" s="6"/>
      <c r="C18" s="6" t="s">
        <v>17</v>
      </c>
      <c r="D18" s="8">
        <v>42304</v>
      </c>
      <c r="E18" s="4">
        <v>0.84524305555555557</v>
      </c>
      <c r="F18" s="7" t="s">
        <v>3</v>
      </c>
      <c r="G18" s="6"/>
      <c r="H18" s="6" t="s">
        <v>18</v>
      </c>
      <c r="I18" s="6">
        <v>121</v>
      </c>
      <c r="J18" s="6">
        <v>1</v>
      </c>
      <c r="K18" s="6">
        <v>121</v>
      </c>
      <c r="L18" t="str">
        <f>IF(ISERROR(SEARCH("Итог",F18)),F18,REPLACE(F18,13,6,""))</f>
        <v>Подарок!</v>
      </c>
      <c r="M18">
        <f>IFERROR(VLOOKUP(L18&amp;" "&amp;"Итог",$F$1:$K$10349,6,FALSE),K18)</f>
        <v>9086.5</v>
      </c>
    </row>
    <row r="19" spans="1:13" x14ac:dyDescent="0.25">
      <c r="A19" s="6">
        <v>137001</v>
      </c>
      <c r="B19" s="6"/>
      <c r="C19" s="6" t="s">
        <v>17</v>
      </c>
      <c r="D19" s="8">
        <v>42304</v>
      </c>
      <c r="E19" s="4">
        <v>0.84524305555555557</v>
      </c>
      <c r="F19" s="7" t="s">
        <v>3</v>
      </c>
      <c r="G19" s="6"/>
      <c r="H19" s="6" t="s">
        <v>11</v>
      </c>
      <c r="I19" s="6">
        <v>69</v>
      </c>
      <c r="J19" s="6">
        <v>1</v>
      </c>
      <c r="K19" s="6">
        <v>69</v>
      </c>
      <c r="L19" t="str">
        <f>IF(ISERROR(SEARCH("Итог",F19)),F19,REPLACE(F19,13,6,""))</f>
        <v>Подарок!</v>
      </c>
      <c r="M19">
        <f>IFERROR(VLOOKUP(L19&amp;" "&amp;"Итог",$F$1:$K$10349,6,FALSE),K19)</f>
        <v>9086.5</v>
      </c>
    </row>
    <row r="20" spans="1:13" x14ac:dyDescent="0.25">
      <c r="A20" s="6">
        <v>137001</v>
      </c>
      <c r="B20" s="6"/>
      <c r="C20" s="6" t="s">
        <v>17</v>
      </c>
      <c r="D20" s="8">
        <v>42304</v>
      </c>
      <c r="E20" s="4">
        <v>0.84524305555555557</v>
      </c>
      <c r="F20" s="7" t="s">
        <v>3</v>
      </c>
      <c r="G20" s="6"/>
      <c r="H20" s="6" t="s">
        <v>4</v>
      </c>
      <c r="I20" s="6">
        <v>424</v>
      </c>
      <c r="J20" s="6">
        <v>1</v>
      </c>
      <c r="K20" s="6">
        <v>424</v>
      </c>
      <c r="L20" t="str">
        <f>IF(ISERROR(SEARCH("Итог",F20)),F20,REPLACE(F20,13,6,""))</f>
        <v>Подарок!</v>
      </c>
      <c r="M20">
        <f>IFERROR(VLOOKUP(L20&amp;" "&amp;"Итог",$F$1:$K$10349,6,FALSE),K20)</f>
        <v>9086.5</v>
      </c>
    </row>
    <row r="21" spans="1:13" x14ac:dyDescent="0.25">
      <c r="A21" s="6">
        <v>137001</v>
      </c>
      <c r="B21" s="6"/>
      <c r="C21" s="6" t="s">
        <v>17</v>
      </c>
      <c r="D21" s="8">
        <v>42304</v>
      </c>
      <c r="E21" s="4">
        <v>0.84524305555555557</v>
      </c>
      <c r="F21" s="7" t="s">
        <v>3</v>
      </c>
      <c r="G21" s="6"/>
      <c r="H21" s="6" t="s">
        <v>19</v>
      </c>
      <c r="I21" s="6">
        <v>27</v>
      </c>
      <c r="J21" s="6">
        <v>1</v>
      </c>
      <c r="K21" s="6">
        <v>27</v>
      </c>
      <c r="L21" t="str">
        <f>IF(ISERROR(SEARCH("Итог",F21)),F21,REPLACE(F21,13,6,""))</f>
        <v>Подарок!</v>
      </c>
      <c r="M21">
        <f>IFERROR(VLOOKUP(L21&amp;" "&amp;"Итог",$F$1:$K$10349,6,FALSE),K21)</f>
        <v>9086.5</v>
      </c>
    </row>
    <row r="22" spans="1:13" x14ac:dyDescent="0.25">
      <c r="A22" s="6">
        <v>137001</v>
      </c>
      <c r="B22" s="6"/>
      <c r="C22" s="6" t="s">
        <v>17</v>
      </c>
      <c r="D22" s="8">
        <v>42304</v>
      </c>
      <c r="E22" s="4">
        <v>0.84524305555555557</v>
      </c>
      <c r="F22" s="7" t="s">
        <v>3</v>
      </c>
      <c r="G22" s="6"/>
      <c r="H22" s="6" t="s">
        <v>19</v>
      </c>
      <c r="I22" s="6">
        <v>27</v>
      </c>
      <c r="J22" s="6">
        <v>1</v>
      </c>
      <c r="K22" s="6">
        <v>27</v>
      </c>
      <c r="L22" t="str">
        <f>IF(ISERROR(SEARCH("Итог",F22)),F22,REPLACE(F22,13,6,""))</f>
        <v>Подарок!</v>
      </c>
      <c r="M22">
        <f>IFERROR(VLOOKUP(L22&amp;" "&amp;"Итог",$F$1:$K$10349,6,FALSE),K22)</f>
        <v>9086.5</v>
      </c>
    </row>
    <row r="23" spans="1:13" x14ac:dyDescent="0.25">
      <c r="A23" s="6">
        <v>137001</v>
      </c>
      <c r="B23" s="6"/>
      <c r="C23" s="6" t="s">
        <v>20</v>
      </c>
      <c r="D23" s="8">
        <v>42305</v>
      </c>
      <c r="E23" s="4">
        <v>0.80945601851851856</v>
      </c>
      <c r="F23" s="7" t="s">
        <v>3</v>
      </c>
      <c r="G23" s="6"/>
      <c r="H23" s="6" t="s">
        <v>21</v>
      </c>
      <c r="I23" s="6">
        <v>159</v>
      </c>
      <c r="J23" s="6">
        <v>1</v>
      </c>
      <c r="K23" s="6">
        <v>159</v>
      </c>
      <c r="L23" t="str">
        <f>IF(ISERROR(SEARCH("Итог",F23)),F23,REPLACE(F23,13,6,""))</f>
        <v>Подарок!</v>
      </c>
      <c r="M23">
        <f>IFERROR(VLOOKUP(L23&amp;" "&amp;"Итог",$F$1:$K$10349,6,FALSE),K23)</f>
        <v>9086.5</v>
      </c>
    </row>
    <row r="24" spans="1:13" x14ac:dyDescent="0.25">
      <c r="A24" s="6">
        <v>137001</v>
      </c>
      <c r="B24" s="6"/>
      <c r="C24" s="6" t="s">
        <v>22</v>
      </c>
      <c r="D24" s="8">
        <v>42308</v>
      </c>
      <c r="E24" s="4">
        <v>0.6118865740740741</v>
      </c>
      <c r="F24" s="7" t="s">
        <v>3</v>
      </c>
      <c r="G24" s="6"/>
      <c r="H24" s="6" t="s">
        <v>6</v>
      </c>
      <c r="I24" s="6">
        <v>2</v>
      </c>
      <c r="J24" s="6">
        <v>1</v>
      </c>
      <c r="K24" s="6">
        <v>2</v>
      </c>
      <c r="L24" t="str">
        <f>IF(ISERROR(SEARCH("Итог",F24)),F24,REPLACE(F24,13,6,""))</f>
        <v>Подарок!</v>
      </c>
      <c r="M24">
        <f>IFERROR(VLOOKUP(L24&amp;" "&amp;"Итог",$F$1:$K$10349,6,FALSE),K24)</f>
        <v>9086.5</v>
      </c>
    </row>
    <row r="25" spans="1:13" x14ac:dyDescent="0.25">
      <c r="A25" s="6">
        <v>137001</v>
      </c>
      <c r="B25" s="6"/>
      <c r="C25" s="6" t="s">
        <v>22</v>
      </c>
      <c r="D25" s="8">
        <v>42308</v>
      </c>
      <c r="E25" s="4">
        <v>0.6118865740740741</v>
      </c>
      <c r="F25" s="7" t="s">
        <v>3</v>
      </c>
      <c r="G25" s="6"/>
      <c r="H25" s="6" t="s">
        <v>23</v>
      </c>
      <c r="I25" s="6">
        <v>154</v>
      </c>
      <c r="J25" s="6">
        <v>1</v>
      </c>
      <c r="K25" s="6">
        <v>154</v>
      </c>
      <c r="L25" t="str">
        <f>IF(ISERROR(SEARCH("Итог",F25)),F25,REPLACE(F25,13,6,""))</f>
        <v>Подарок!</v>
      </c>
      <c r="M25">
        <f>IFERROR(VLOOKUP(L25&amp;" "&amp;"Итог",$F$1:$K$10349,6,FALSE),K25)</f>
        <v>9086.5</v>
      </c>
    </row>
    <row r="26" spans="1:13" x14ac:dyDescent="0.25">
      <c r="A26" s="6">
        <v>137001</v>
      </c>
      <c r="B26" s="6"/>
      <c r="C26" s="6" t="s">
        <v>22</v>
      </c>
      <c r="D26" s="8">
        <v>42308</v>
      </c>
      <c r="E26" s="4">
        <v>0.6118865740740741</v>
      </c>
      <c r="F26" s="7" t="s">
        <v>3</v>
      </c>
      <c r="G26" s="6"/>
      <c r="H26" s="6" t="s">
        <v>10</v>
      </c>
      <c r="I26" s="6">
        <v>103</v>
      </c>
      <c r="J26" s="6">
        <v>1</v>
      </c>
      <c r="K26" s="6">
        <v>103</v>
      </c>
      <c r="L26" t="str">
        <f>IF(ISERROR(SEARCH("Итог",F26)),F26,REPLACE(F26,13,6,""))</f>
        <v>Подарок!</v>
      </c>
      <c r="M26">
        <f>IFERROR(VLOOKUP(L26&amp;" "&amp;"Итог",$F$1:$K$10349,6,FALSE),K26)</f>
        <v>9086.5</v>
      </c>
    </row>
    <row r="27" spans="1:13" x14ac:dyDescent="0.25">
      <c r="A27" s="6">
        <v>137001</v>
      </c>
      <c r="B27" s="6"/>
      <c r="C27" s="6" t="s">
        <v>22</v>
      </c>
      <c r="D27" s="8">
        <v>42308</v>
      </c>
      <c r="E27" s="4">
        <v>0.6118865740740741</v>
      </c>
      <c r="F27" s="7" t="s">
        <v>3</v>
      </c>
      <c r="G27" s="6"/>
      <c r="H27" s="6" t="s">
        <v>24</v>
      </c>
      <c r="I27" s="6">
        <v>580</v>
      </c>
      <c r="J27" s="6">
        <v>1</v>
      </c>
      <c r="K27" s="6">
        <v>580</v>
      </c>
      <c r="L27" t="str">
        <f>IF(ISERROR(SEARCH("Итог",F27)),F27,REPLACE(F27,13,6,""))</f>
        <v>Подарок!</v>
      </c>
      <c r="M27">
        <f>IFERROR(VLOOKUP(L27&amp;" "&amp;"Итог",$F$1:$K$10349,6,FALSE),K27)</f>
        <v>9086.5</v>
      </c>
    </row>
    <row r="28" spans="1:13" x14ac:dyDescent="0.25">
      <c r="A28" s="6">
        <v>137001</v>
      </c>
      <c r="B28" s="6"/>
      <c r="C28" s="6" t="s">
        <v>22</v>
      </c>
      <c r="D28" s="8">
        <v>42308</v>
      </c>
      <c r="E28" s="4">
        <v>0.6118865740740741</v>
      </c>
      <c r="F28" s="7" t="s">
        <v>3</v>
      </c>
      <c r="G28" s="6"/>
      <c r="H28" s="6" t="s">
        <v>10</v>
      </c>
      <c r="I28" s="6">
        <v>103</v>
      </c>
      <c r="J28" s="6">
        <v>1</v>
      </c>
      <c r="K28" s="6">
        <v>103</v>
      </c>
      <c r="L28" t="str">
        <f>IF(ISERROR(SEARCH("Итог",F28)),F28,REPLACE(F28,13,6,""))</f>
        <v>Подарок!</v>
      </c>
      <c r="M28">
        <f>IFERROR(VLOOKUP(L28&amp;" "&amp;"Итог",$F$1:$K$10349,6,FALSE),K28)</f>
        <v>9086.5</v>
      </c>
    </row>
    <row r="29" spans="1:13" x14ac:dyDescent="0.25">
      <c r="A29" s="6">
        <v>137001</v>
      </c>
      <c r="B29" s="6"/>
      <c r="C29" s="6" t="s">
        <v>22</v>
      </c>
      <c r="D29" s="8">
        <v>42308</v>
      </c>
      <c r="E29" s="4">
        <v>0.6118865740740741</v>
      </c>
      <c r="F29" s="7" t="s">
        <v>3</v>
      </c>
      <c r="G29" s="6"/>
      <c r="H29" s="6" t="s">
        <v>25</v>
      </c>
      <c r="I29" s="6">
        <v>654</v>
      </c>
      <c r="J29" s="6">
        <v>1</v>
      </c>
      <c r="K29" s="6">
        <v>654</v>
      </c>
      <c r="L29" t="str">
        <f>IF(ISERROR(SEARCH("Итог",F29)),F29,REPLACE(F29,13,6,""))</f>
        <v>Подарок!</v>
      </c>
      <c r="M29">
        <f>IFERROR(VLOOKUP(L29&amp;" "&amp;"Итог",$F$1:$K$10349,6,FALSE),K29)</f>
        <v>9086.5</v>
      </c>
    </row>
    <row r="30" spans="1:13" x14ac:dyDescent="0.25">
      <c r="A30" s="6">
        <v>137001</v>
      </c>
      <c r="B30" s="6"/>
      <c r="C30" s="6" t="s">
        <v>26</v>
      </c>
      <c r="D30" s="8">
        <v>42312</v>
      </c>
      <c r="E30" s="4">
        <v>0.81633101851851853</v>
      </c>
      <c r="F30" s="7" t="s">
        <v>3</v>
      </c>
      <c r="G30" s="6"/>
      <c r="H30" s="6" t="s">
        <v>27</v>
      </c>
      <c r="I30" s="6">
        <v>149</v>
      </c>
      <c r="J30" s="6">
        <v>1</v>
      </c>
      <c r="K30" s="6">
        <v>149</v>
      </c>
      <c r="L30" t="str">
        <f>IF(ISERROR(SEARCH("Итог",F30)),F30,REPLACE(F30,13,6,""))</f>
        <v>Подарок!</v>
      </c>
      <c r="M30">
        <f>IFERROR(VLOOKUP(L30&amp;" "&amp;"Итог",$F$1:$K$10349,6,FALSE),K30)</f>
        <v>9086.5</v>
      </c>
    </row>
    <row r="31" spans="1:13" x14ac:dyDescent="0.25">
      <c r="A31" s="6">
        <v>137001</v>
      </c>
      <c r="B31" s="6"/>
      <c r="C31" s="6" t="s">
        <v>26</v>
      </c>
      <c r="D31" s="8">
        <v>42312</v>
      </c>
      <c r="E31" s="4">
        <v>0.81633101851851853</v>
      </c>
      <c r="F31" s="7" t="s">
        <v>3</v>
      </c>
      <c r="G31" s="6"/>
      <c r="H31" s="6" t="s">
        <v>28</v>
      </c>
      <c r="I31" s="6">
        <v>24</v>
      </c>
      <c r="J31" s="6">
        <v>1</v>
      </c>
      <c r="K31" s="6">
        <v>24</v>
      </c>
      <c r="L31" t="str">
        <f>IF(ISERROR(SEARCH("Итог",F31)),F31,REPLACE(F31,13,6,""))</f>
        <v>Подарок!</v>
      </c>
      <c r="M31">
        <f>IFERROR(VLOOKUP(L31&amp;" "&amp;"Итог",$F$1:$K$10349,6,FALSE),K31)</f>
        <v>9086.5</v>
      </c>
    </row>
    <row r="32" spans="1:13" x14ac:dyDescent="0.25">
      <c r="A32" s="6">
        <v>137001</v>
      </c>
      <c r="B32" s="6"/>
      <c r="C32" s="6" t="s">
        <v>29</v>
      </c>
      <c r="D32" s="8">
        <v>42312</v>
      </c>
      <c r="E32" s="4">
        <v>0.82186342592592598</v>
      </c>
      <c r="F32" s="7" t="s">
        <v>3</v>
      </c>
      <c r="G32" s="6"/>
      <c r="H32" s="6" t="s">
        <v>30</v>
      </c>
      <c r="I32" s="6">
        <v>145</v>
      </c>
      <c r="J32" s="6">
        <v>1</v>
      </c>
      <c r="K32" s="6">
        <v>145</v>
      </c>
      <c r="L32" t="str">
        <f>IF(ISERROR(SEARCH("Итог",F32)),F32,REPLACE(F32,13,6,""))</f>
        <v>Подарок!</v>
      </c>
      <c r="M32">
        <f>IFERROR(VLOOKUP(L32&amp;" "&amp;"Итог",$F$1:$K$10349,6,FALSE),K32)</f>
        <v>9086.5</v>
      </c>
    </row>
    <row r="33" spans="1:13" x14ac:dyDescent="0.25">
      <c r="A33" s="6">
        <v>137001</v>
      </c>
      <c r="B33" s="6"/>
      <c r="C33" s="6" t="s">
        <v>29</v>
      </c>
      <c r="D33" s="8">
        <v>42312</v>
      </c>
      <c r="E33" s="4">
        <v>0.82186342592592598</v>
      </c>
      <c r="F33" s="7" t="s">
        <v>3</v>
      </c>
      <c r="G33" s="6"/>
      <c r="H33" s="6" t="s">
        <v>6</v>
      </c>
      <c r="I33" s="6">
        <v>2</v>
      </c>
      <c r="J33" s="6">
        <v>1</v>
      </c>
      <c r="K33" s="6">
        <v>2</v>
      </c>
      <c r="L33" t="str">
        <f>IF(ISERROR(SEARCH("Итог",F33)),F33,REPLACE(F33,13,6,""))</f>
        <v>Подарок!</v>
      </c>
      <c r="M33">
        <f>IFERROR(VLOOKUP(L33&amp;" "&amp;"Итог",$F$1:$K$10349,6,FALSE),K33)</f>
        <v>9086.5</v>
      </c>
    </row>
    <row r="34" spans="1:13" x14ac:dyDescent="0.25">
      <c r="A34" s="6">
        <v>137001</v>
      </c>
      <c r="B34" s="6"/>
      <c r="C34" s="6" t="s">
        <v>31</v>
      </c>
      <c r="D34" s="8">
        <v>42317</v>
      </c>
      <c r="E34" s="4">
        <v>0.84644675925925927</v>
      </c>
      <c r="F34" s="7" t="s">
        <v>3</v>
      </c>
      <c r="G34" s="6"/>
      <c r="H34" s="6" t="s">
        <v>32</v>
      </c>
      <c r="I34" s="6">
        <v>168</v>
      </c>
      <c r="J34" s="6">
        <v>1</v>
      </c>
      <c r="K34" s="6">
        <v>168</v>
      </c>
      <c r="L34" t="str">
        <f>IF(ISERROR(SEARCH("Итог",F34)),F34,REPLACE(F34,13,6,""))</f>
        <v>Подарок!</v>
      </c>
      <c r="M34">
        <f>IFERROR(VLOOKUP(L34&amp;" "&amp;"Итог",$F$1:$K$10349,6,FALSE),K34)</f>
        <v>9086.5</v>
      </c>
    </row>
    <row r="35" spans="1:13" x14ac:dyDescent="0.25">
      <c r="A35" s="6">
        <v>137001</v>
      </c>
      <c r="B35" s="6"/>
      <c r="C35" s="6" t="s">
        <v>31</v>
      </c>
      <c r="D35" s="8">
        <v>42317</v>
      </c>
      <c r="E35" s="4">
        <v>0.84644675925925927</v>
      </c>
      <c r="F35" s="7" t="s">
        <v>3</v>
      </c>
      <c r="G35" s="6"/>
      <c r="H35" s="6" t="s">
        <v>33</v>
      </c>
      <c r="I35" s="6">
        <v>115</v>
      </c>
      <c r="J35" s="6">
        <v>1</v>
      </c>
      <c r="K35" s="6">
        <v>115</v>
      </c>
      <c r="L35" t="str">
        <f>IF(ISERROR(SEARCH("Итог",F35)),F35,REPLACE(F35,13,6,""))</f>
        <v>Подарок!</v>
      </c>
      <c r="M35">
        <f>IFERROR(VLOOKUP(L35&amp;" "&amp;"Итог",$F$1:$K$10349,6,FALSE),K35)</f>
        <v>9086.5</v>
      </c>
    </row>
    <row r="36" spans="1:13" x14ac:dyDescent="0.25">
      <c r="A36" s="6">
        <v>137001</v>
      </c>
      <c r="B36" s="6"/>
      <c r="C36" s="6" t="s">
        <v>31</v>
      </c>
      <c r="D36" s="8">
        <v>42317</v>
      </c>
      <c r="E36" s="4">
        <v>0.84644675925925927</v>
      </c>
      <c r="F36" s="7" t="s">
        <v>3</v>
      </c>
      <c r="G36" s="6"/>
      <c r="H36" s="6" t="s">
        <v>34</v>
      </c>
      <c r="I36" s="6">
        <v>220</v>
      </c>
      <c r="J36" s="6">
        <v>1</v>
      </c>
      <c r="K36" s="6">
        <v>220</v>
      </c>
      <c r="L36" t="str">
        <f>IF(ISERROR(SEARCH("Итог",F36)),F36,REPLACE(F36,13,6,""))</f>
        <v>Подарок!</v>
      </c>
      <c r="M36">
        <f>IFERROR(VLOOKUP(L36&amp;" "&amp;"Итог",$F$1:$K$10349,6,FALSE),K36)</f>
        <v>9086.5</v>
      </c>
    </row>
    <row r="37" spans="1:13" x14ac:dyDescent="0.25">
      <c r="A37" s="6">
        <v>137001</v>
      </c>
      <c r="B37" s="6"/>
      <c r="C37" s="6" t="s">
        <v>31</v>
      </c>
      <c r="D37" s="8">
        <v>42317</v>
      </c>
      <c r="E37" s="4">
        <v>0.84644675925925927</v>
      </c>
      <c r="F37" s="7" t="s">
        <v>3</v>
      </c>
      <c r="G37" s="6"/>
      <c r="H37" s="6" t="s">
        <v>32</v>
      </c>
      <c r="I37" s="6">
        <v>168</v>
      </c>
      <c r="J37" s="6">
        <v>1</v>
      </c>
      <c r="K37" s="6">
        <v>168</v>
      </c>
      <c r="L37" t="str">
        <f>IF(ISERROR(SEARCH("Итог",F37)),F37,REPLACE(F37,13,6,""))</f>
        <v>Подарок!</v>
      </c>
      <c r="M37">
        <f>IFERROR(VLOOKUP(L37&amp;" "&amp;"Итог",$F$1:$K$10349,6,FALSE),K37)</f>
        <v>9086.5</v>
      </c>
    </row>
    <row r="38" spans="1:13" x14ac:dyDescent="0.25">
      <c r="A38" s="6">
        <v>137001</v>
      </c>
      <c r="B38" s="6"/>
      <c r="C38" s="6" t="s">
        <v>31</v>
      </c>
      <c r="D38" s="8">
        <v>42317</v>
      </c>
      <c r="E38" s="4">
        <v>0.84644675925925927</v>
      </c>
      <c r="F38" s="7" t="s">
        <v>3</v>
      </c>
      <c r="G38" s="6"/>
      <c r="H38" s="6" t="s">
        <v>35</v>
      </c>
      <c r="I38" s="6">
        <v>267</v>
      </c>
      <c r="J38" s="6">
        <v>1</v>
      </c>
      <c r="K38" s="6">
        <v>267</v>
      </c>
      <c r="L38" t="str">
        <f>IF(ISERROR(SEARCH("Итог",F38)),F38,REPLACE(F38,13,6,""))</f>
        <v>Подарок!</v>
      </c>
      <c r="M38">
        <f>IFERROR(VLOOKUP(L38&amp;" "&amp;"Итог",$F$1:$K$10349,6,FALSE),K38)</f>
        <v>9086.5</v>
      </c>
    </row>
    <row r="39" spans="1:13" x14ac:dyDescent="0.25">
      <c r="A39" s="6">
        <v>137001</v>
      </c>
      <c r="B39" s="6"/>
      <c r="C39" s="6" t="s">
        <v>31</v>
      </c>
      <c r="D39" s="8">
        <v>42317</v>
      </c>
      <c r="E39" s="4">
        <v>0.84644675925925927</v>
      </c>
      <c r="F39" s="7" t="s">
        <v>3</v>
      </c>
      <c r="G39" s="6"/>
      <c r="H39" s="6" t="s">
        <v>6</v>
      </c>
      <c r="I39" s="6">
        <v>2</v>
      </c>
      <c r="J39" s="6">
        <v>1</v>
      </c>
      <c r="K39" s="6">
        <v>2</v>
      </c>
      <c r="L39" t="str">
        <f>IF(ISERROR(SEARCH("Итог",F39)),F39,REPLACE(F39,13,6,""))</f>
        <v>Подарок!</v>
      </c>
      <c r="M39">
        <f>IFERROR(VLOOKUP(L39&amp;" "&amp;"Итог",$F$1:$K$10349,6,FALSE),K39)</f>
        <v>9086.5</v>
      </c>
    </row>
    <row r="40" spans="1:13" x14ac:dyDescent="0.25">
      <c r="A40" s="6">
        <v>137001</v>
      </c>
      <c r="B40" s="6"/>
      <c r="C40" s="6" t="s">
        <v>31</v>
      </c>
      <c r="D40" s="8">
        <v>42317</v>
      </c>
      <c r="E40" s="4">
        <v>0.84644675925925927</v>
      </c>
      <c r="F40" s="7" t="s">
        <v>3</v>
      </c>
      <c r="G40" s="6"/>
      <c r="H40" s="6" t="s">
        <v>36</v>
      </c>
      <c r="I40" s="6">
        <v>267</v>
      </c>
      <c r="J40" s="6">
        <v>1</v>
      </c>
      <c r="K40" s="6">
        <v>267</v>
      </c>
      <c r="L40" t="str">
        <f>IF(ISERROR(SEARCH("Итог",F40)),F40,REPLACE(F40,13,6,""))</f>
        <v>Подарок!</v>
      </c>
      <c r="M40">
        <f>IFERROR(VLOOKUP(L40&amp;" "&amp;"Итог",$F$1:$K$10349,6,FALSE),K40)</f>
        <v>9086.5</v>
      </c>
    </row>
    <row r="41" spans="1:13" x14ac:dyDescent="0.25">
      <c r="A41" s="6">
        <v>137001</v>
      </c>
      <c r="B41" s="6"/>
      <c r="C41" s="6" t="s">
        <v>31</v>
      </c>
      <c r="D41" s="8">
        <v>42317</v>
      </c>
      <c r="E41" s="4">
        <v>0.84644675925925927</v>
      </c>
      <c r="F41" s="7" t="s">
        <v>3</v>
      </c>
      <c r="G41" s="6"/>
      <c r="H41" s="6" t="s">
        <v>37</v>
      </c>
      <c r="I41" s="6">
        <v>194</v>
      </c>
      <c r="J41" s="6">
        <v>1</v>
      </c>
      <c r="K41" s="6">
        <v>194</v>
      </c>
      <c r="L41" t="str">
        <f>IF(ISERROR(SEARCH("Итог",F41)),F41,REPLACE(F41,13,6,""))</f>
        <v>Подарок!</v>
      </c>
      <c r="M41">
        <f>IFERROR(VLOOKUP(L41&amp;" "&amp;"Итог",$F$1:$K$10349,6,FALSE),K41)</f>
        <v>9086.5</v>
      </c>
    </row>
    <row r="42" spans="1:13" x14ac:dyDescent="0.25">
      <c r="A42" s="6">
        <v>137001</v>
      </c>
      <c r="B42" s="6"/>
      <c r="C42" s="6" t="s">
        <v>31</v>
      </c>
      <c r="D42" s="8">
        <v>42317</v>
      </c>
      <c r="E42" s="4">
        <v>0.84644675925925927</v>
      </c>
      <c r="F42" s="7" t="s">
        <v>3</v>
      </c>
      <c r="G42" s="6"/>
      <c r="H42" s="6" t="s">
        <v>38</v>
      </c>
      <c r="I42" s="6">
        <v>295</v>
      </c>
      <c r="J42" s="6">
        <v>1</v>
      </c>
      <c r="K42" s="6">
        <v>295</v>
      </c>
      <c r="L42" t="str">
        <f>IF(ISERROR(SEARCH("Итог",F42)),F42,REPLACE(F42,13,6,""))</f>
        <v>Подарок!</v>
      </c>
      <c r="M42">
        <f>IFERROR(VLOOKUP(L42&amp;" "&amp;"Итог",$F$1:$K$10349,6,FALSE),K42)</f>
        <v>9086.5</v>
      </c>
    </row>
    <row r="43" spans="1:13" x14ac:dyDescent="0.25">
      <c r="A43" s="6">
        <v>137001</v>
      </c>
      <c r="B43" s="6"/>
      <c r="C43" s="6" t="s">
        <v>31</v>
      </c>
      <c r="D43" s="8">
        <v>42317</v>
      </c>
      <c r="E43" s="4">
        <v>0.84644675925925927</v>
      </c>
      <c r="F43" s="7" t="s">
        <v>3</v>
      </c>
      <c r="G43" s="6"/>
      <c r="H43" s="6" t="s">
        <v>39</v>
      </c>
      <c r="I43" s="6">
        <v>39</v>
      </c>
      <c r="J43" s="6">
        <v>1</v>
      </c>
      <c r="K43" s="6">
        <v>39</v>
      </c>
      <c r="L43" t="str">
        <f>IF(ISERROR(SEARCH("Итог",F43)),F43,REPLACE(F43,13,6,""))</f>
        <v>Подарок!</v>
      </c>
      <c r="M43">
        <f>IFERROR(VLOOKUP(L43&amp;" "&amp;"Итог",$F$1:$K$10349,6,FALSE),K43)</f>
        <v>9086.5</v>
      </c>
    </row>
    <row r="44" spans="1:13" x14ac:dyDescent="0.25">
      <c r="A44" s="6">
        <v>137002</v>
      </c>
      <c r="B44" s="6"/>
      <c r="C44" s="6" t="s">
        <v>40</v>
      </c>
      <c r="D44" s="8">
        <v>42322</v>
      </c>
      <c r="E44" s="4">
        <v>0.81371527777777775</v>
      </c>
      <c r="F44" s="7" t="s">
        <v>3</v>
      </c>
      <c r="G44" s="6"/>
      <c r="H44" s="6" t="s">
        <v>41</v>
      </c>
      <c r="I44" s="6">
        <v>125</v>
      </c>
      <c r="J44" s="6">
        <v>1</v>
      </c>
      <c r="K44" s="6">
        <v>125</v>
      </c>
      <c r="L44" t="str">
        <f>IF(ISERROR(SEARCH("Итог",F44)),F44,REPLACE(F44,13,6,""))</f>
        <v>Подарок!</v>
      </c>
      <c r="M44">
        <f>IFERROR(VLOOKUP(L44&amp;" "&amp;"Итог",$F$1:$K$10349,6,FALSE),K44)</f>
        <v>9086.5</v>
      </c>
    </row>
    <row r="45" spans="1:13" x14ac:dyDescent="0.25">
      <c r="A45" s="6">
        <v>137002</v>
      </c>
      <c r="B45" s="6"/>
      <c r="C45" s="6" t="s">
        <v>40</v>
      </c>
      <c r="D45" s="8">
        <v>42322</v>
      </c>
      <c r="E45" s="4">
        <v>0.81371527777777775</v>
      </c>
      <c r="F45" s="7" t="s">
        <v>3</v>
      </c>
      <c r="G45" s="6"/>
      <c r="H45" s="6" t="s">
        <v>42</v>
      </c>
      <c r="I45" s="6">
        <v>95</v>
      </c>
      <c r="J45" s="6">
        <v>1</v>
      </c>
      <c r="K45" s="6">
        <v>95</v>
      </c>
      <c r="L45" t="str">
        <f>IF(ISERROR(SEARCH("Итог",F45)),F45,REPLACE(F45,13,6,""))</f>
        <v>Подарок!</v>
      </c>
      <c r="M45">
        <f>IFERROR(VLOOKUP(L45&amp;" "&amp;"Итог",$F$1:$K$10349,6,FALSE),K45)</f>
        <v>9086.5</v>
      </c>
    </row>
    <row r="46" spans="1:13" x14ac:dyDescent="0.25">
      <c r="A46" s="6">
        <v>137002</v>
      </c>
      <c r="B46" s="6"/>
      <c r="C46" s="6" t="s">
        <v>40</v>
      </c>
      <c r="D46" s="8">
        <v>42322</v>
      </c>
      <c r="E46" s="4">
        <v>0.81371527777777775</v>
      </c>
      <c r="F46" s="7" t="s">
        <v>3</v>
      </c>
      <c r="G46" s="6"/>
      <c r="H46" s="6" t="s">
        <v>43</v>
      </c>
      <c r="I46" s="6">
        <v>27</v>
      </c>
      <c r="J46" s="6">
        <v>1</v>
      </c>
      <c r="K46" s="6">
        <v>27</v>
      </c>
      <c r="L46" t="str">
        <f>IF(ISERROR(SEARCH("Итог",F46)),F46,REPLACE(F46,13,6,""))</f>
        <v>Подарок!</v>
      </c>
      <c r="M46">
        <f>IFERROR(VLOOKUP(L46&amp;" "&amp;"Итог",$F$1:$K$10349,6,FALSE),K46)</f>
        <v>9086.5</v>
      </c>
    </row>
    <row r="47" spans="1:13" x14ac:dyDescent="0.25">
      <c r="A47" s="6">
        <v>137002</v>
      </c>
      <c r="B47" s="6"/>
      <c r="C47" s="6" t="s">
        <v>40</v>
      </c>
      <c r="D47" s="8">
        <v>42322</v>
      </c>
      <c r="E47" s="4">
        <v>0.81371527777777775</v>
      </c>
      <c r="F47" s="7" t="s">
        <v>3</v>
      </c>
      <c r="G47" s="6"/>
      <c r="H47" s="6" t="s">
        <v>44</v>
      </c>
      <c r="I47" s="6">
        <v>58</v>
      </c>
      <c r="J47" s="6">
        <v>1</v>
      </c>
      <c r="K47" s="6">
        <v>58</v>
      </c>
      <c r="L47" t="str">
        <f>IF(ISERROR(SEARCH("Итог",F47)),F47,REPLACE(F47,13,6,""))</f>
        <v>Подарок!</v>
      </c>
      <c r="M47">
        <f>IFERROR(VLOOKUP(L47&amp;" "&amp;"Итог",$F$1:$K$10349,6,FALSE),K47)</f>
        <v>9086.5</v>
      </c>
    </row>
    <row r="48" spans="1:13" x14ac:dyDescent="0.25">
      <c r="A48" s="6">
        <v>137002</v>
      </c>
      <c r="B48" s="6"/>
      <c r="C48" s="6" t="s">
        <v>40</v>
      </c>
      <c r="D48" s="8">
        <v>42322</v>
      </c>
      <c r="E48" s="4">
        <v>0.81371527777777775</v>
      </c>
      <c r="F48" s="7" t="s">
        <v>3</v>
      </c>
      <c r="G48" s="6"/>
      <c r="H48" s="6" t="s">
        <v>45</v>
      </c>
      <c r="I48" s="6">
        <v>85</v>
      </c>
      <c r="J48" s="6">
        <v>1</v>
      </c>
      <c r="K48" s="6">
        <v>85</v>
      </c>
      <c r="L48" t="str">
        <f>IF(ISERROR(SEARCH("Итог",F48)),F48,REPLACE(F48,13,6,""))</f>
        <v>Подарок!</v>
      </c>
      <c r="M48">
        <f>IFERROR(VLOOKUP(L48&amp;" "&amp;"Итог",$F$1:$K$10349,6,FALSE),K48)</f>
        <v>9086.5</v>
      </c>
    </row>
    <row r="49" spans="1:13" x14ac:dyDescent="0.25">
      <c r="A49" s="6">
        <v>137002</v>
      </c>
      <c r="B49" s="6"/>
      <c r="C49" s="6" t="s">
        <v>40</v>
      </c>
      <c r="D49" s="8">
        <v>42322</v>
      </c>
      <c r="E49" s="4">
        <v>0.81371527777777775</v>
      </c>
      <c r="F49" s="7" t="s">
        <v>3</v>
      </c>
      <c r="G49" s="6"/>
      <c r="H49" s="6" t="s">
        <v>46</v>
      </c>
      <c r="I49" s="6">
        <v>211</v>
      </c>
      <c r="J49" s="6">
        <v>1</v>
      </c>
      <c r="K49" s="6">
        <v>211</v>
      </c>
      <c r="L49" t="str">
        <f>IF(ISERROR(SEARCH("Итог",F49)),F49,REPLACE(F49,13,6,""))</f>
        <v>Подарок!</v>
      </c>
      <c r="M49">
        <f>IFERROR(VLOOKUP(L49&amp;" "&amp;"Итог",$F$1:$K$10349,6,FALSE),K49)</f>
        <v>9086.5</v>
      </c>
    </row>
    <row r="50" spans="1:13" x14ac:dyDescent="0.25">
      <c r="A50" s="6">
        <v>137002</v>
      </c>
      <c r="B50" s="6"/>
      <c r="C50" s="6" t="s">
        <v>40</v>
      </c>
      <c r="D50" s="8">
        <v>42322</v>
      </c>
      <c r="E50" s="4">
        <v>0.81371527777777775</v>
      </c>
      <c r="F50" s="7" t="s">
        <v>3</v>
      </c>
      <c r="G50" s="6"/>
      <c r="H50" s="6" t="s">
        <v>6</v>
      </c>
      <c r="I50" s="6">
        <v>2</v>
      </c>
      <c r="J50" s="6">
        <v>1</v>
      </c>
      <c r="K50" s="6">
        <v>2</v>
      </c>
      <c r="L50" t="str">
        <f>IF(ISERROR(SEARCH("Итог",F50)),F50,REPLACE(F50,13,6,""))</f>
        <v>Подарок!</v>
      </c>
      <c r="M50">
        <f>IFERROR(VLOOKUP(L50&amp;" "&amp;"Итог",$F$1:$K$10349,6,FALSE),K50)</f>
        <v>9086.5</v>
      </c>
    </row>
    <row r="51" spans="1:13" x14ac:dyDescent="0.25">
      <c r="A51" s="6">
        <v>137002</v>
      </c>
      <c r="B51" s="6"/>
      <c r="C51" s="6" t="s">
        <v>40</v>
      </c>
      <c r="D51" s="8">
        <v>42322</v>
      </c>
      <c r="E51" s="4">
        <v>0.81371527777777775</v>
      </c>
      <c r="F51" s="7" t="s">
        <v>3</v>
      </c>
      <c r="G51" s="6"/>
      <c r="H51" s="6" t="s">
        <v>47</v>
      </c>
      <c r="I51" s="6">
        <v>130</v>
      </c>
      <c r="J51" s="6">
        <v>1</v>
      </c>
      <c r="K51" s="6">
        <v>130</v>
      </c>
      <c r="L51" t="str">
        <f>IF(ISERROR(SEARCH("Итог",F51)),F51,REPLACE(F51,13,6,""))</f>
        <v>Подарок!</v>
      </c>
      <c r="M51">
        <f>IFERROR(VLOOKUP(L51&amp;" "&amp;"Итог",$F$1:$K$10349,6,FALSE),K51)</f>
        <v>9086.5</v>
      </c>
    </row>
    <row r="52" spans="1:13" x14ac:dyDescent="0.25">
      <c r="A52" s="6">
        <v>137001</v>
      </c>
      <c r="B52" s="6"/>
      <c r="C52" s="6" t="s">
        <v>48</v>
      </c>
      <c r="D52" s="8">
        <v>42331</v>
      </c>
      <c r="E52" s="4">
        <v>0.8337268518518518</v>
      </c>
      <c r="F52" s="7" t="s">
        <v>3</v>
      </c>
      <c r="G52" s="6"/>
      <c r="H52" s="6" t="s">
        <v>49</v>
      </c>
      <c r="I52" s="6">
        <v>349</v>
      </c>
      <c r="J52" s="6">
        <v>1</v>
      </c>
      <c r="K52" s="6">
        <v>349</v>
      </c>
      <c r="L52" t="str">
        <f>IF(ISERROR(SEARCH("Итог",F52)),F52,REPLACE(F52,13,6,""))</f>
        <v>Подарок!</v>
      </c>
      <c r="M52">
        <f>IFERROR(VLOOKUP(L52&amp;" "&amp;"Итог",$F$1:$K$10349,6,FALSE),K52)</f>
        <v>9086.5</v>
      </c>
    </row>
    <row r="53" spans="1:13" x14ac:dyDescent="0.25">
      <c r="A53" s="6">
        <v>137001</v>
      </c>
      <c r="B53" s="6"/>
      <c r="C53" s="6" t="s">
        <v>50</v>
      </c>
      <c r="D53" s="8">
        <v>42345</v>
      </c>
      <c r="E53" s="4">
        <v>0.7788425925925927</v>
      </c>
      <c r="F53" s="7" t="s">
        <v>3</v>
      </c>
      <c r="G53" s="6"/>
      <c r="H53" s="6" t="s">
        <v>51</v>
      </c>
      <c r="I53" s="6">
        <v>989</v>
      </c>
      <c r="J53" s="6">
        <v>1</v>
      </c>
      <c r="K53" s="6">
        <v>989</v>
      </c>
      <c r="L53" t="str">
        <f>IF(ISERROR(SEARCH("Итог",F53)),F53,REPLACE(F53,13,6,""))</f>
        <v>Подарок!</v>
      </c>
      <c r="M53">
        <f>IFERROR(VLOOKUP(L53&amp;" "&amp;"Итог",$F$1:$K$10349,6,FALSE),K53)</f>
        <v>9086.5</v>
      </c>
    </row>
    <row r="54" spans="1:13" x14ac:dyDescent="0.25">
      <c r="A54" s="6"/>
      <c r="B54" s="6"/>
      <c r="C54" s="6"/>
      <c r="D54" s="8"/>
      <c r="E54" s="4"/>
      <c r="F54" s="5" t="s">
        <v>52</v>
      </c>
      <c r="G54" s="6"/>
      <c r="H54" s="6"/>
      <c r="I54" s="6">
        <f>SUBTOTAL(9,I1:I53)</f>
        <v>9086.5</v>
      </c>
      <c r="J54" s="6">
        <f>SUBTOTAL(9,J1:J53)</f>
        <v>53</v>
      </c>
      <c r="K54" s="6">
        <f>SUBTOTAL(9,K1:K53)</f>
        <v>9086.5</v>
      </c>
      <c r="L54" t="str">
        <f>IF(ISERROR(SEARCH("Итог",F54)),F54,REPLACE(F54,13,6,""))</f>
        <v>Подарок! Ито</v>
      </c>
      <c r="M54">
        <f>IFERROR(VLOOKUP(L54&amp;" "&amp;"Итог",$F$1:$K$10349,6,FALSE),K54)</f>
        <v>9086.5</v>
      </c>
    </row>
    <row r="55" spans="1:13" x14ac:dyDescent="0.25">
      <c r="A55" s="6">
        <v>137001</v>
      </c>
      <c r="B55" s="6"/>
      <c r="C55" s="6" t="s">
        <v>53</v>
      </c>
      <c r="D55" s="8">
        <v>42314</v>
      </c>
      <c r="E55" s="4">
        <v>0.68635416666666671</v>
      </c>
      <c r="F55" s="7" t="s">
        <v>54</v>
      </c>
      <c r="G55" s="6"/>
      <c r="H55" s="6" t="s">
        <v>21</v>
      </c>
      <c r="I55" s="6">
        <v>159</v>
      </c>
      <c r="J55" s="6">
        <v>1</v>
      </c>
      <c r="K55" s="6">
        <v>159</v>
      </c>
      <c r="L55" t="str">
        <f>IF(ISERROR(SEARCH("Итог",F55)),F55,REPLACE(F55,13,6,""))</f>
        <v>Вася Пупкин</v>
      </c>
      <c r="M55">
        <f>IFERROR(VLOOKUP(L55&amp;" "&amp;"Итог",$F$1:$K$10349,6,FALSE),K55)</f>
        <v>159</v>
      </c>
    </row>
    <row r="56" spans="1:13" x14ac:dyDescent="0.25">
      <c r="A56" s="6"/>
      <c r="B56" s="6"/>
      <c r="C56" s="6"/>
      <c r="D56" s="8"/>
      <c r="E56" s="4"/>
      <c r="F56" s="5" t="s">
        <v>55</v>
      </c>
      <c r="G56" s="6"/>
      <c r="H56" s="6"/>
      <c r="I56" s="6">
        <f>SUBTOTAL(9,I55:I55)</f>
        <v>159</v>
      </c>
      <c r="J56" s="6">
        <f>SUBTOTAL(9,J55:J55)</f>
        <v>1</v>
      </c>
      <c r="K56" s="6">
        <f>SUBTOTAL(9,K55:K55)</f>
        <v>159</v>
      </c>
      <c r="L56" t="str">
        <f>IF(ISERROR(SEARCH("Итог",F56)),F56,REPLACE(F56,13,6,""))</f>
        <v xml:space="preserve">Вася Пупкин </v>
      </c>
      <c r="M56">
        <f>IFERROR(VLOOKUP(L56&amp;" "&amp;"Итог",$F$1:$K$10349,6,FALSE),K56)</f>
        <v>159</v>
      </c>
    </row>
    <row r="57" spans="1:13" x14ac:dyDescent="0.25">
      <c r="A57" s="6">
        <v>137001</v>
      </c>
      <c r="B57" s="6"/>
      <c r="C57" s="6" t="s">
        <v>56</v>
      </c>
      <c r="D57" s="8">
        <v>42332</v>
      </c>
      <c r="E57" s="4">
        <v>0.77370370370370367</v>
      </c>
      <c r="F57" s="7">
        <v>5555000049986</v>
      </c>
      <c r="G57" s="6"/>
      <c r="H57" s="6" t="s">
        <v>57</v>
      </c>
      <c r="I57" s="6">
        <v>24</v>
      </c>
      <c r="J57" s="6">
        <v>1</v>
      </c>
      <c r="K57" s="6">
        <v>24</v>
      </c>
      <c r="L57">
        <f>IF(ISERROR(SEARCH("Итог",F57)),F57,REPLACE(F57,13,6,""))</f>
        <v>5555000049986</v>
      </c>
      <c r="M57">
        <f>IFERROR(VLOOKUP(L57&amp;" "&amp;"Итог",$F$1:$K$10349,6,FALSE),K57)</f>
        <v>227</v>
      </c>
    </row>
    <row r="58" spans="1:13" x14ac:dyDescent="0.25">
      <c r="A58" s="6">
        <v>137001</v>
      </c>
      <c r="B58" s="6"/>
      <c r="C58" s="6" t="s">
        <v>56</v>
      </c>
      <c r="D58" s="8">
        <v>42332</v>
      </c>
      <c r="E58" s="4">
        <v>0.77370370370370367</v>
      </c>
      <c r="F58" s="7">
        <v>5555000049986</v>
      </c>
      <c r="G58" s="6"/>
      <c r="H58" s="6" t="s">
        <v>57</v>
      </c>
      <c r="I58" s="6">
        <v>24</v>
      </c>
      <c r="J58" s="6">
        <v>1</v>
      </c>
      <c r="K58" s="6">
        <v>24</v>
      </c>
      <c r="L58">
        <f>IF(ISERROR(SEARCH("Итог",F58)),F58,REPLACE(F58,13,6,""))</f>
        <v>5555000049986</v>
      </c>
      <c r="M58">
        <f>IFERROR(VLOOKUP(L58&amp;" "&amp;"Итог",$F$1:$K$10349,6,FALSE),K58)</f>
        <v>227</v>
      </c>
    </row>
    <row r="59" spans="1:13" x14ac:dyDescent="0.25">
      <c r="A59" s="6">
        <v>137001</v>
      </c>
      <c r="B59" s="6"/>
      <c r="C59" s="6" t="s">
        <v>58</v>
      </c>
      <c r="D59" s="8">
        <v>42350</v>
      </c>
      <c r="E59" s="4">
        <v>0.72819444444444448</v>
      </c>
      <c r="F59" s="7">
        <v>5555000049986</v>
      </c>
      <c r="G59" s="6"/>
      <c r="H59" s="6" t="s">
        <v>59</v>
      </c>
      <c r="I59" s="6">
        <v>114</v>
      </c>
      <c r="J59" s="6">
        <v>1</v>
      </c>
      <c r="K59" s="6">
        <v>114</v>
      </c>
      <c r="L59">
        <f>IF(ISERROR(SEARCH("Итог",F59)),F59,REPLACE(F59,13,6,""))</f>
        <v>5555000049986</v>
      </c>
      <c r="M59">
        <f>IFERROR(VLOOKUP(L59&amp;" "&amp;"Итог",$F$1:$K$10349,6,FALSE),K59)</f>
        <v>227</v>
      </c>
    </row>
    <row r="60" spans="1:13" x14ac:dyDescent="0.25">
      <c r="A60" s="6">
        <v>137001</v>
      </c>
      <c r="B60" s="6"/>
      <c r="C60" s="6" t="s">
        <v>58</v>
      </c>
      <c r="D60" s="8">
        <v>42350</v>
      </c>
      <c r="E60" s="4">
        <v>0.72819444444444448</v>
      </c>
      <c r="F60" s="7">
        <v>5555000049986</v>
      </c>
      <c r="G60" s="6"/>
      <c r="H60" s="6" t="s">
        <v>60</v>
      </c>
      <c r="I60" s="6">
        <v>65</v>
      </c>
      <c r="J60" s="6">
        <v>1</v>
      </c>
      <c r="K60" s="6">
        <v>65</v>
      </c>
      <c r="L60">
        <f>IF(ISERROR(SEARCH("Итог",F60)),F60,REPLACE(F60,13,6,""))</f>
        <v>5555000049986</v>
      </c>
      <c r="M60">
        <f>IFERROR(VLOOKUP(L60&amp;" "&amp;"Итог",$F$1:$K$10349,6,FALSE),K60)</f>
        <v>227</v>
      </c>
    </row>
    <row r="61" spans="1:13" x14ac:dyDescent="0.25">
      <c r="A61" s="6"/>
      <c r="B61" s="6"/>
      <c r="C61" s="6"/>
      <c r="D61" s="8"/>
      <c r="E61" s="4"/>
      <c r="F61" s="5" t="s">
        <v>0</v>
      </c>
      <c r="G61" s="6"/>
      <c r="H61" s="6"/>
      <c r="I61" s="6">
        <f>SUBTOTAL(9,I57:I60)</f>
        <v>227</v>
      </c>
      <c r="J61" s="6">
        <f>SUBTOTAL(9,J57:J60)</f>
        <v>4</v>
      </c>
      <c r="K61" s="6">
        <f>SUBTOTAL(9,K57:K60)</f>
        <v>227</v>
      </c>
      <c r="L61" t="str">
        <f>IF(ISERROR(SEARCH("Итог",F61)),F61,REPLACE(F61,13,6,""))</f>
        <v>555500004998</v>
      </c>
      <c r="M61">
        <f>IFERROR(VLOOKUP(L61&amp;" "&amp;"Итог",$F$1:$K$10349,6,FALSE),K61)</f>
        <v>227</v>
      </c>
    </row>
    <row r="62" spans="1:13" x14ac:dyDescent="0.25">
      <c r="A62" s="6">
        <v>137001</v>
      </c>
      <c r="B62" s="6"/>
      <c r="C62" s="6" t="s">
        <v>61</v>
      </c>
      <c r="D62" s="8">
        <v>42342</v>
      </c>
      <c r="E62" s="4">
        <v>0.4919560185185185</v>
      </c>
      <c r="F62" s="7">
        <v>5555000049894</v>
      </c>
      <c r="G62" s="6"/>
      <c r="H62" s="6" t="s">
        <v>1</v>
      </c>
      <c r="I62" s="6">
        <v>49</v>
      </c>
      <c r="J62" s="6">
        <v>1</v>
      </c>
      <c r="K62" s="6">
        <v>49</v>
      </c>
      <c r="L62">
        <f>IF(ISERROR(SEARCH("Итог",F62)),F62,REPLACE(F62,13,6,""))</f>
        <v>5555000049894</v>
      </c>
      <c r="M62">
        <f>IFERROR(VLOOKUP(L62&amp;" "&amp;"Итог",$F$1:$K$10349,6,FALSE),K62)</f>
        <v>147</v>
      </c>
    </row>
    <row r="63" spans="1:13" x14ac:dyDescent="0.25">
      <c r="A63" s="6">
        <v>137001</v>
      </c>
      <c r="B63" s="6"/>
      <c r="C63" s="6" t="s">
        <v>61</v>
      </c>
      <c r="D63" s="8">
        <v>42342</v>
      </c>
      <c r="E63" s="4">
        <v>0.4919560185185185</v>
      </c>
      <c r="F63" s="7">
        <v>5555000049894</v>
      </c>
      <c r="G63" s="6"/>
      <c r="H63" s="6" t="s">
        <v>1</v>
      </c>
      <c r="I63" s="6">
        <v>49</v>
      </c>
      <c r="J63" s="6">
        <v>1</v>
      </c>
      <c r="K63" s="6">
        <v>49</v>
      </c>
      <c r="L63">
        <f>IF(ISERROR(SEARCH("Итог",F63)),F63,REPLACE(F63,13,6,""))</f>
        <v>5555000049894</v>
      </c>
      <c r="M63">
        <f>IFERROR(VLOOKUP(L63&amp;" "&amp;"Итог",$F$1:$K$10349,6,FALSE),K63)</f>
        <v>147</v>
      </c>
    </row>
    <row r="64" spans="1:13" x14ac:dyDescent="0.25">
      <c r="A64" s="6">
        <v>137001</v>
      </c>
      <c r="B64" s="6"/>
      <c r="C64" s="6" t="s">
        <v>61</v>
      </c>
      <c r="D64" s="8">
        <v>42342</v>
      </c>
      <c r="E64" s="4">
        <v>0.4919560185185185</v>
      </c>
      <c r="F64" s="7">
        <v>5555000049894</v>
      </c>
      <c r="G64" s="6"/>
      <c r="H64" s="6" t="s">
        <v>1</v>
      </c>
      <c r="I64" s="6">
        <v>49</v>
      </c>
      <c r="J64" s="6">
        <v>1</v>
      </c>
      <c r="K64" s="6">
        <v>49</v>
      </c>
      <c r="L64">
        <f>IF(ISERROR(SEARCH("Итог",F64)),F64,REPLACE(F64,13,6,""))</f>
        <v>5555000049894</v>
      </c>
      <c r="M64">
        <f>IFERROR(VLOOKUP(L64&amp;" "&amp;"Итог",$F$1:$K$10349,6,FALSE),K64)</f>
        <v>147</v>
      </c>
    </row>
    <row r="65" spans="1:13" x14ac:dyDescent="0.25">
      <c r="A65" s="6"/>
      <c r="B65" s="6"/>
      <c r="C65" s="6"/>
      <c r="D65" s="8"/>
      <c r="E65" s="4"/>
      <c r="F65" s="5" t="s">
        <v>62</v>
      </c>
      <c r="G65" s="6"/>
      <c r="H65" s="6"/>
      <c r="I65" s="6">
        <f>SUBTOTAL(9,I62:I64)</f>
        <v>147</v>
      </c>
      <c r="J65" s="6">
        <f>SUBTOTAL(9,J62:J64)</f>
        <v>3</v>
      </c>
      <c r="K65" s="6">
        <f>SUBTOTAL(9,K62:K64)</f>
        <v>147</v>
      </c>
      <c r="L65" t="str">
        <f>IF(ISERROR(SEARCH("Итог",F65)),F65,REPLACE(F65,13,6,""))</f>
        <v>555500004989</v>
      </c>
      <c r="M65">
        <f>IFERROR(VLOOKUP(L65&amp;" "&amp;"Итог",$F$1:$K$10349,6,FALSE),K65)</f>
        <v>147</v>
      </c>
    </row>
    <row r="66" spans="1:13" x14ac:dyDescent="0.25">
      <c r="A66" s="6">
        <v>137001</v>
      </c>
      <c r="B66" s="6"/>
      <c r="C66" s="6" t="s">
        <v>63</v>
      </c>
      <c r="D66" s="8">
        <v>42331</v>
      </c>
      <c r="E66" s="4">
        <v>0.62170138888888882</v>
      </c>
      <c r="F66" s="7">
        <v>5555000049634</v>
      </c>
      <c r="G66" s="6"/>
      <c r="H66" s="6" t="s">
        <v>64</v>
      </c>
      <c r="I66" s="6">
        <v>76</v>
      </c>
      <c r="J66" s="6">
        <v>1</v>
      </c>
      <c r="K66" s="6">
        <v>76</v>
      </c>
      <c r="L66">
        <f>IF(ISERROR(SEARCH("Итог",F66)),F66,REPLACE(F66,13,6,""))</f>
        <v>5555000049634</v>
      </c>
      <c r="M66">
        <f>IFERROR(VLOOKUP(L66&amp;" "&amp;"Итог",$F$1:$K$10349,6,FALSE),K66)</f>
        <v>152</v>
      </c>
    </row>
    <row r="67" spans="1:13" x14ac:dyDescent="0.25">
      <c r="A67" s="6">
        <v>137001</v>
      </c>
      <c r="B67" s="6"/>
      <c r="C67" s="6" t="s">
        <v>63</v>
      </c>
      <c r="D67" s="8">
        <v>42331</v>
      </c>
      <c r="E67" s="4">
        <v>0.62170138888888882</v>
      </c>
      <c r="F67" s="7">
        <v>5555000049634</v>
      </c>
      <c r="G67" s="6"/>
      <c r="H67" s="6" t="s">
        <v>65</v>
      </c>
      <c r="I67" s="6">
        <v>76</v>
      </c>
      <c r="J67" s="6">
        <v>1</v>
      </c>
      <c r="K67" s="6">
        <v>76</v>
      </c>
      <c r="L67">
        <f>IF(ISERROR(SEARCH("Итог",F67)),F67,REPLACE(F67,13,6,""))</f>
        <v>5555000049634</v>
      </c>
      <c r="M67">
        <f>IFERROR(VLOOKUP(L67&amp;" "&amp;"Итог",$F$1:$K$10349,6,FALSE),K67)</f>
        <v>152</v>
      </c>
    </row>
    <row r="68" spans="1:13" x14ac:dyDescent="0.25">
      <c r="A68" s="6"/>
      <c r="B68" s="6"/>
      <c r="C68" s="6"/>
      <c r="D68" s="8"/>
      <c r="E68" s="4"/>
      <c r="F68" s="5" t="s">
        <v>66</v>
      </c>
      <c r="G68" s="6"/>
      <c r="H68" s="6"/>
      <c r="I68" s="6">
        <f>SUBTOTAL(9,I66:I67)</f>
        <v>152</v>
      </c>
      <c r="J68" s="6">
        <f>SUBTOTAL(9,J66:J67)</f>
        <v>2</v>
      </c>
      <c r="K68" s="6">
        <f>SUBTOTAL(9,K66:K67)</f>
        <v>152</v>
      </c>
      <c r="L68" t="str">
        <f>IF(ISERROR(SEARCH("Итог",F68)),F68,REPLACE(F68,13,6,""))</f>
        <v>555500004963</v>
      </c>
      <c r="M68">
        <f>IFERROR(VLOOKUP(L68&amp;" "&amp;"Итог",$F$1:$K$10349,6,FALSE),K68)</f>
        <v>152</v>
      </c>
    </row>
    <row r="69" spans="1:13" x14ac:dyDescent="0.25">
      <c r="A69" s="6">
        <v>137001</v>
      </c>
      <c r="B69" s="6"/>
      <c r="C69" s="6" t="s">
        <v>67</v>
      </c>
      <c r="D69" s="8">
        <v>42346</v>
      </c>
      <c r="E69" s="4">
        <v>0.61762731481481481</v>
      </c>
      <c r="F69" s="7">
        <v>5555000049382</v>
      </c>
      <c r="G69" s="6"/>
      <c r="H69" s="6" t="s">
        <v>68</v>
      </c>
      <c r="I69" s="6">
        <v>3995</v>
      </c>
      <c r="J69" s="6">
        <v>1</v>
      </c>
      <c r="K69" s="6">
        <v>3995</v>
      </c>
      <c r="L69">
        <f>IF(ISERROR(SEARCH("Итог",F69)),F69,REPLACE(F69,13,6,""))</f>
        <v>5555000049382</v>
      </c>
      <c r="M69">
        <f>IFERROR(VLOOKUP(L69&amp;" "&amp;"Итог",$F$1:$K$10349,6,FALSE),K69)</f>
        <v>3995</v>
      </c>
    </row>
    <row r="70" spans="1:13" x14ac:dyDescent="0.25">
      <c r="A70" s="6"/>
      <c r="B70" s="6"/>
      <c r="C70" s="6"/>
      <c r="D70" s="8"/>
      <c r="E70" s="4"/>
      <c r="F70" s="5" t="s">
        <v>69</v>
      </c>
      <c r="G70" s="6"/>
      <c r="H70" s="6"/>
      <c r="I70" s="6">
        <f>SUBTOTAL(9,I69:I69)</f>
        <v>3995</v>
      </c>
      <c r="J70" s="6">
        <f>SUBTOTAL(9,J69:J69)</f>
        <v>1</v>
      </c>
      <c r="K70" s="6">
        <f>SUBTOTAL(9,K69:K69)</f>
        <v>3995</v>
      </c>
      <c r="L70" t="str">
        <f>IF(ISERROR(SEARCH("Итог",F70)),F70,REPLACE(F70,13,6,""))</f>
        <v>555500004938</v>
      </c>
      <c r="M70">
        <f>IFERROR(VLOOKUP(L70&amp;" "&amp;"Итог",$F$1:$K$10349,6,FALSE),K70)</f>
        <v>3995</v>
      </c>
    </row>
    <row r="71" spans="1:13" x14ac:dyDescent="0.25">
      <c r="A71" s="6">
        <v>137001</v>
      </c>
      <c r="B71" s="6"/>
      <c r="C71" s="6" t="s">
        <v>70</v>
      </c>
      <c r="D71" s="8">
        <v>42338</v>
      </c>
      <c r="E71" s="4">
        <v>0.53988425925925931</v>
      </c>
      <c r="F71" s="7">
        <v>5555000049337</v>
      </c>
      <c r="G71" s="6"/>
      <c r="H71" s="6" t="s">
        <v>71</v>
      </c>
      <c r="I71" s="6">
        <v>54</v>
      </c>
      <c r="J71" s="6">
        <v>1</v>
      </c>
      <c r="K71" s="6">
        <v>54</v>
      </c>
      <c r="L71">
        <f>IF(ISERROR(SEARCH("Итог",F71)),F71,REPLACE(F71,13,6,""))</f>
        <v>5555000049337</v>
      </c>
      <c r="M71">
        <f>IFERROR(VLOOKUP(L71&amp;" "&amp;"Итог",$F$1:$K$10349,6,FALSE),K71)</f>
        <v>643.5</v>
      </c>
    </row>
    <row r="72" spans="1:13" x14ac:dyDescent="0.25">
      <c r="A72" s="6">
        <v>137001</v>
      </c>
      <c r="B72" s="6"/>
      <c r="C72" s="6" t="s">
        <v>70</v>
      </c>
      <c r="D72" s="8">
        <v>42338</v>
      </c>
      <c r="E72" s="4">
        <v>0.53988425925925931</v>
      </c>
      <c r="F72" s="7">
        <v>5555000049337</v>
      </c>
      <c r="G72" s="6"/>
      <c r="H72" s="6" t="s">
        <v>72</v>
      </c>
      <c r="I72" s="6">
        <v>54</v>
      </c>
      <c r="J72" s="6">
        <v>1</v>
      </c>
      <c r="K72" s="6">
        <v>54</v>
      </c>
      <c r="L72">
        <f>IF(ISERROR(SEARCH("Итог",F72)),F72,REPLACE(F72,13,6,""))</f>
        <v>5555000049337</v>
      </c>
      <c r="M72">
        <f>IFERROR(VLOOKUP(L72&amp;" "&amp;"Итог",$F$1:$K$10349,6,FALSE),K72)</f>
        <v>643.5</v>
      </c>
    </row>
    <row r="73" spans="1:13" x14ac:dyDescent="0.25">
      <c r="A73" s="6">
        <v>137001</v>
      </c>
      <c r="B73" s="6"/>
      <c r="C73" s="6" t="s">
        <v>70</v>
      </c>
      <c r="D73" s="8">
        <v>42338</v>
      </c>
      <c r="E73" s="4">
        <v>0.53988425925925931</v>
      </c>
      <c r="F73" s="7">
        <v>5555000049337</v>
      </c>
      <c r="G73" s="6"/>
      <c r="H73" s="6" t="s">
        <v>72</v>
      </c>
      <c r="I73" s="6">
        <v>54</v>
      </c>
      <c r="J73" s="6">
        <v>1</v>
      </c>
      <c r="K73" s="6">
        <v>54</v>
      </c>
      <c r="L73">
        <f>IF(ISERROR(SEARCH("Итог",F73)),F73,REPLACE(F73,13,6,""))</f>
        <v>5555000049337</v>
      </c>
      <c r="M73">
        <f>IFERROR(VLOOKUP(L73&amp;" "&amp;"Итог",$F$1:$K$10349,6,FALSE),K73)</f>
        <v>643.5</v>
      </c>
    </row>
    <row r="74" spans="1:13" x14ac:dyDescent="0.25">
      <c r="A74" s="6">
        <v>137001</v>
      </c>
      <c r="B74" s="6"/>
      <c r="C74" s="6" t="s">
        <v>70</v>
      </c>
      <c r="D74" s="8">
        <v>42338</v>
      </c>
      <c r="E74" s="4">
        <v>0.53988425925925931</v>
      </c>
      <c r="F74" s="7">
        <v>5555000049337</v>
      </c>
      <c r="G74" s="6"/>
      <c r="H74" s="6" t="s">
        <v>73</v>
      </c>
      <c r="I74" s="6">
        <v>97.5</v>
      </c>
      <c r="J74" s="6">
        <v>1</v>
      </c>
      <c r="K74" s="6">
        <v>97.5</v>
      </c>
      <c r="L74">
        <f>IF(ISERROR(SEARCH("Итог",F74)),F74,REPLACE(F74,13,6,""))</f>
        <v>5555000049337</v>
      </c>
      <c r="M74">
        <f>IFERROR(VLOOKUP(L74&amp;" "&amp;"Итог",$F$1:$K$10349,6,FALSE),K74)</f>
        <v>643.5</v>
      </c>
    </row>
    <row r="75" spans="1:13" x14ac:dyDescent="0.25">
      <c r="A75" s="6">
        <v>137001</v>
      </c>
      <c r="B75" s="6"/>
      <c r="C75" s="6" t="s">
        <v>70</v>
      </c>
      <c r="D75" s="8">
        <v>42338</v>
      </c>
      <c r="E75" s="4">
        <v>0.53988425925925931</v>
      </c>
      <c r="F75" s="7">
        <v>5555000049337</v>
      </c>
      <c r="G75" s="6"/>
      <c r="H75" s="6" t="s">
        <v>72</v>
      </c>
      <c r="I75" s="6">
        <v>54</v>
      </c>
      <c r="J75" s="6">
        <v>1</v>
      </c>
      <c r="K75" s="6">
        <v>54</v>
      </c>
      <c r="L75">
        <f>IF(ISERROR(SEARCH("Итог",F75)),F75,REPLACE(F75,13,6,""))</f>
        <v>5555000049337</v>
      </c>
      <c r="M75">
        <f>IFERROR(VLOOKUP(L75&amp;" "&amp;"Итог",$F$1:$K$10349,6,FALSE),K75)</f>
        <v>643.5</v>
      </c>
    </row>
    <row r="76" spans="1:13" x14ac:dyDescent="0.25">
      <c r="A76" s="6">
        <v>137001</v>
      </c>
      <c r="B76" s="6"/>
      <c r="C76" s="6" t="s">
        <v>70</v>
      </c>
      <c r="D76" s="8">
        <v>42338</v>
      </c>
      <c r="E76" s="4">
        <v>0.53988425925925931</v>
      </c>
      <c r="F76" s="7">
        <v>5555000049337</v>
      </c>
      <c r="G76" s="6"/>
      <c r="H76" s="6" t="s">
        <v>74</v>
      </c>
      <c r="I76" s="6">
        <v>330</v>
      </c>
      <c r="J76" s="6">
        <v>1</v>
      </c>
      <c r="K76" s="6">
        <v>330</v>
      </c>
      <c r="L76">
        <f>IF(ISERROR(SEARCH("Итог",F76)),F76,REPLACE(F76,13,6,""))</f>
        <v>5555000049337</v>
      </c>
      <c r="M76">
        <f>IFERROR(VLOOKUP(L76&amp;" "&amp;"Итог",$F$1:$K$10349,6,FALSE),K76)</f>
        <v>643.5</v>
      </c>
    </row>
    <row r="77" spans="1:13" x14ac:dyDescent="0.25">
      <c r="A77" s="6"/>
      <c r="B77" s="6"/>
      <c r="C77" s="6"/>
      <c r="D77" s="8"/>
      <c r="E77" s="4"/>
      <c r="F77" s="5" t="s">
        <v>75</v>
      </c>
      <c r="G77" s="6"/>
      <c r="H77" s="6"/>
      <c r="I77" s="6">
        <f>SUBTOTAL(9,I71:I76)</f>
        <v>643.5</v>
      </c>
      <c r="J77" s="6">
        <f>SUBTOTAL(9,J71:J76)</f>
        <v>6</v>
      </c>
      <c r="K77" s="6">
        <f>SUBTOTAL(9,K71:K76)</f>
        <v>643.5</v>
      </c>
      <c r="L77" t="str">
        <f>IF(ISERROR(SEARCH("Итог",F77)),F77,REPLACE(F77,13,6,""))</f>
        <v>555500004933</v>
      </c>
      <c r="M77">
        <f>IFERROR(VLOOKUP(L77&amp;" "&amp;"Итог",$F$1:$K$10349,6,FALSE),K77)</f>
        <v>643.5</v>
      </c>
    </row>
    <row r="78" spans="1:13" x14ac:dyDescent="0.25">
      <c r="A78" s="6">
        <v>137001</v>
      </c>
      <c r="B78" s="6"/>
      <c r="C78" s="6" t="s">
        <v>76</v>
      </c>
      <c r="D78" s="8">
        <v>42332</v>
      </c>
      <c r="E78" s="4">
        <v>0.85928240740740736</v>
      </c>
      <c r="F78" s="7">
        <v>5555000049290</v>
      </c>
      <c r="G78" s="6"/>
      <c r="H78" s="6" t="s">
        <v>77</v>
      </c>
      <c r="I78" s="6">
        <v>159</v>
      </c>
      <c r="J78" s="6">
        <v>1</v>
      </c>
      <c r="K78" s="6">
        <v>159</v>
      </c>
      <c r="L78">
        <f>IF(ISERROR(SEARCH("Итог",F78)),F78,REPLACE(F78,13,6,""))</f>
        <v>5555000049290</v>
      </c>
      <c r="M78">
        <f>IFERROR(VLOOKUP(L78&amp;" "&amp;"Итог",$F$1:$K$10349,6,FALSE),K78)</f>
        <v>256</v>
      </c>
    </row>
    <row r="79" spans="1:13" x14ac:dyDescent="0.25">
      <c r="A79" s="6">
        <v>137001</v>
      </c>
      <c r="B79" s="6"/>
      <c r="C79" s="6" t="s">
        <v>78</v>
      </c>
      <c r="D79" s="8">
        <v>42339</v>
      </c>
      <c r="E79" s="4">
        <v>0.77461805555555552</v>
      </c>
      <c r="F79" s="7">
        <v>5555000049290</v>
      </c>
      <c r="G79" s="6"/>
      <c r="H79" s="6" t="s">
        <v>79</v>
      </c>
      <c r="I79" s="6">
        <v>97</v>
      </c>
      <c r="J79" s="6">
        <v>1</v>
      </c>
      <c r="K79" s="6">
        <v>97</v>
      </c>
      <c r="L79">
        <f>IF(ISERROR(SEARCH("Итог",F79)),F79,REPLACE(F79,13,6,""))</f>
        <v>5555000049290</v>
      </c>
      <c r="M79">
        <f>IFERROR(VLOOKUP(L79&amp;" "&amp;"Итог",$F$1:$K$10349,6,FALSE),K79)</f>
        <v>256</v>
      </c>
    </row>
    <row r="80" spans="1:13" x14ac:dyDescent="0.25">
      <c r="A80" s="6"/>
      <c r="B80" s="6"/>
      <c r="C80" s="6"/>
      <c r="D80" s="8"/>
      <c r="E80" s="4"/>
      <c r="F80" s="5" t="s">
        <v>80</v>
      </c>
      <c r="G80" s="6"/>
      <c r="H80" s="6"/>
      <c r="I80" s="6">
        <f>SUBTOTAL(9,I78:I79)</f>
        <v>256</v>
      </c>
      <c r="J80" s="6">
        <f>SUBTOTAL(9,J78:J79)</f>
        <v>2</v>
      </c>
      <c r="K80" s="6">
        <f>SUBTOTAL(9,K78:K79)</f>
        <v>256</v>
      </c>
      <c r="L80" t="str">
        <f>IF(ISERROR(SEARCH("Итог",F80)),F80,REPLACE(F80,13,6,""))</f>
        <v>555500004929</v>
      </c>
      <c r="M80">
        <f>IFERROR(VLOOKUP(L80&amp;" "&amp;"Итог",$F$1:$K$10349,6,FALSE),K80)</f>
        <v>256</v>
      </c>
    </row>
    <row r="81" spans="1:13" x14ac:dyDescent="0.25">
      <c r="A81" s="6">
        <v>137002</v>
      </c>
      <c r="B81" s="6"/>
      <c r="C81" s="6" t="s">
        <v>81</v>
      </c>
      <c r="D81" s="8">
        <v>42346</v>
      </c>
      <c r="E81" s="4">
        <v>0.61707175925925928</v>
      </c>
      <c r="F81" s="7">
        <v>5555000049214</v>
      </c>
      <c r="G81" s="6"/>
      <c r="H81" s="6" t="s">
        <v>82</v>
      </c>
      <c r="I81" s="6">
        <v>23</v>
      </c>
      <c r="J81" s="6">
        <v>1</v>
      </c>
      <c r="K81" s="6">
        <v>23</v>
      </c>
      <c r="L81">
        <f>IF(ISERROR(SEARCH("Итог",F81)),F81,REPLACE(F81,13,6,""))</f>
        <v>5555000049214</v>
      </c>
      <c r="M81">
        <f>IFERROR(VLOOKUP(L81&amp;" "&amp;"Итог",$F$1:$K$10349,6,FALSE),K81)</f>
        <v>45.5</v>
      </c>
    </row>
    <row r="82" spans="1:13" x14ac:dyDescent="0.25">
      <c r="A82" s="6">
        <v>137002</v>
      </c>
      <c r="B82" s="6"/>
      <c r="C82" s="6" t="s">
        <v>81</v>
      </c>
      <c r="D82" s="8">
        <v>42346</v>
      </c>
      <c r="E82" s="4">
        <v>0.61707175925925928</v>
      </c>
      <c r="F82" s="7">
        <v>5555000049214</v>
      </c>
      <c r="G82" s="6"/>
      <c r="H82" s="6" t="s">
        <v>83</v>
      </c>
      <c r="I82" s="6">
        <v>22.5</v>
      </c>
      <c r="J82" s="6">
        <v>1</v>
      </c>
      <c r="K82" s="6">
        <v>22.5</v>
      </c>
      <c r="L82">
        <f>IF(ISERROR(SEARCH("Итог",F82)),F82,REPLACE(F82,13,6,""))</f>
        <v>5555000049214</v>
      </c>
      <c r="M82">
        <f>IFERROR(VLOOKUP(L82&amp;" "&amp;"Итог",$F$1:$K$10349,6,FALSE),K82)</f>
        <v>45.5</v>
      </c>
    </row>
    <row r="83" spans="1:13" x14ac:dyDescent="0.25">
      <c r="A83" s="6"/>
      <c r="B83" s="6"/>
      <c r="C83" s="6"/>
      <c r="D83" s="8"/>
      <c r="E83" s="4"/>
      <c r="F83" s="5" t="s">
        <v>84</v>
      </c>
      <c r="G83" s="6"/>
      <c r="H83" s="6"/>
      <c r="I83" s="6">
        <f>SUBTOTAL(9,I81:I82)</f>
        <v>45.5</v>
      </c>
      <c r="J83" s="6">
        <f>SUBTOTAL(9,J81:J82)</f>
        <v>2</v>
      </c>
      <c r="K83" s="6">
        <f>SUBTOTAL(9,K81:K82)</f>
        <v>45.5</v>
      </c>
      <c r="L83" t="str">
        <f>IF(ISERROR(SEARCH("Итог",F83)),F83,REPLACE(F83,13,6,""))</f>
        <v>555500004921</v>
      </c>
      <c r="M83">
        <f>IFERROR(VLOOKUP(L83&amp;" "&amp;"Итог",$F$1:$K$10349,6,FALSE),K83)</f>
        <v>45.5</v>
      </c>
    </row>
    <row r="84" spans="1:13" x14ac:dyDescent="0.25">
      <c r="A84" s="6">
        <v>137001</v>
      </c>
      <c r="B84" s="6"/>
      <c r="C84" s="6" t="s">
        <v>85</v>
      </c>
      <c r="D84" s="8">
        <v>42349</v>
      </c>
      <c r="E84" s="4">
        <v>0.60877314814814809</v>
      </c>
      <c r="F84" s="7">
        <v>5555000049207</v>
      </c>
      <c r="G84" s="6"/>
      <c r="H84" s="6" t="s">
        <v>86</v>
      </c>
      <c r="I84" s="6">
        <v>106</v>
      </c>
      <c r="J84" s="6">
        <v>1</v>
      </c>
      <c r="K84" s="6">
        <v>106</v>
      </c>
      <c r="L84">
        <f>IF(ISERROR(SEARCH("Итог",F84)),F84,REPLACE(F84,13,6,""))</f>
        <v>5555000049207</v>
      </c>
      <c r="M84">
        <f>IFERROR(VLOOKUP(L84&amp;" "&amp;"Итог",$F$1:$K$10349,6,FALSE),K84)</f>
        <v>484</v>
      </c>
    </row>
    <row r="85" spans="1:13" x14ac:dyDescent="0.25">
      <c r="A85" s="6">
        <v>137001</v>
      </c>
      <c r="B85" s="6"/>
      <c r="C85" s="6" t="s">
        <v>85</v>
      </c>
      <c r="D85" s="8">
        <v>42349</v>
      </c>
      <c r="E85" s="4">
        <v>0.60877314814814809</v>
      </c>
      <c r="F85" s="7">
        <v>5555000049207</v>
      </c>
      <c r="G85" s="6"/>
      <c r="H85" s="6" t="s">
        <v>87</v>
      </c>
      <c r="I85" s="6">
        <v>108</v>
      </c>
      <c r="J85" s="6">
        <v>1</v>
      </c>
      <c r="K85" s="6">
        <v>108</v>
      </c>
      <c r="L85">
        <f>IF(ISERROR(SEARCH("Итог",F85)),F85,REPLACE(F85,13,6,""))</f>
        <v>5555000049207</v>
      </c>
      <c r="M85">
        <f>IFERROR(VLOOKUP(L85&amp;" "&amp;"Итог",$F$1:$K$10349,6,FALSE),K85)</f>
        <v>484</v>
      </c>
    </row>
    <row r="86" spans="1:13" x14ac:dyDescent="0.25">
      <c r="A86" s="6">
        <v>137001</v>
      </c>
      <c r="B86" s="6"/>
      <c r="C86" s="6" t="s">
        <v>85</v>
      </c>
      <c r="D86" s="8">
        <v>42349</v>
      </c>
      <c r="E86" s="4">
        <v>0.60877314814814809</v>
      </c>
      <c r="F86" s="7">
        <v>5555000049207</v>
      </c>
      <c r="G86" s="6"/>
      <c r="H86" s="6" t="s">
        <v>88</v>
      </c>
      <c r="I86" s="6">
        <v>74</v>
      </c>
      <c r="J86" s="6">
        <v>1</v>
      </c>
      <c r="K86" s="6">
        <v>74</v>
      </c>
      <c r="L86">
        <f>IF(ISERROR(SEARCH("Итог",F86)),F86,REPLACE(F86,13,6,""))</f>
        <v>5555000049207</v>
      </c>
      <c r="M86">
        <f>IFERROR(VLOOKUP(L86&amp;" "&amp;"Итог",$F$1:$K$10349,6,FALSE),K86)</f>
        <v>484</v>
      </c>
    </row>
    <row r="87" spans="1:13" x14ac:dyDescent="0.25">
      <c r="A87" s="6">
        <v>137001</v>
      </c>
      <c r="B87" s="6"/>
      <c r="C87" s="6" t="s">
        <v>85</v>
      </c>
      <c r="D87" s="8">
        <v>42349</v>
      </c>
      <c r="E87" s="4">
        <v>0.60877314814814809</v>
      </c>
      <c r="F87" s="7">
        <v>5555000049207</v>
      </c>
      <c r="G87" s="6"/>
      <c r="H87" s="6" t="s">
        <v>89</v>
      </c>
      <c r="I87" s="6">
        <v>196</v>
      </c>
      <c r="J87" s="6">
        <v>1</v>
      </c>
      <c r="K87" s="6">
        <v>196</v>
      </c>
      <c r="L87">
        <f>IF(ISERROR(SEARCH("Итог",F87)),F87,REPLACE(F87,13,6,""))</f>
        <v>5555000049207</v>
      </c>
      <c r="M87">
        <f>IFERROR(VLOOKUP(L87&amp;" "&amp;"Итог",$F$1:$K$10349,6,FALSE),K87)</f>
        <v>484</v>
      </c>
    </row>
    <row r="88" spans="1:13" x14ac:dyDescent="0.25">
      <c r="A88" s="6"/>
      <c r="B88" s="6"/>
      <c r="C88" s="6"/>
      <c r="D88" s="8"/>
      <c r="E88" s="4"/>
      <c r="F88" s="5" t="s">
        <v>90</v>
      </c>
      <c r="G88" s="6"/>
      <c r="H88" s="6"/>
      <c r="I88" s="6">
        <f>SUBTOTAL(9,I84:I87)</f>
        <v>484</v>
      </c>
      <c r="J88" s="6">
        <f>SUBTOTAL(9,J84:J87)</f>
        <v>4</v>
      </c>
      <c r="K88" s="6">
        <f>SUBTOTAL(9,K84:K87)</f>
        <v>484</v>
      </c>
      <c r="L88" t="str">
        <f>IF(ISERROR(SEARCH("Итог",F88)),F88,REPLACE(F88,13,6,""))</f>
        <v>555500004920</v>
      </c>
      <c r="M88">
        <f>IFERROR(VLOOKUP(L88&amp;" "&amp;"Итог",$F$1:$K$10349,6,FALSE),K88)</f>
        <v>484</v>
      </c>
    </row>
    <row r="89" spans="1:13" x14ac:dyDescent="0.25">
      <c r="A89" s="6">
        <v>137001</v>
      </c>
      <c r="B89" s="6"/>
      <c r="C89" s="6" t="s">
        <v>91</v>
      </c>
      <c r="D89" s="8">
        <v>42342</v>
      </c>
      <c r="E89" s="4">
        <v>0.6253819444444445</v>
      </c>
      <c r="F89" s="7">
        <v>5555000049085</v>
      </c>
      <c r="G89" s="6"/>
      <c r="H89" s="6" t="s">
        <v>92</v>
      </c>
      <c r="I89" s="6">
        <v>62</v>
      </c>
      <c r="J89" s="6">
        <v>1</v>
      </c>
      <c r="K89" s="6">
        <v>62</v>
      </c>
      <c r="L89">
        <f>IF(ISERROR(SEARCH("Итог",F89)),F89,REPLACE(F89,13,6,""))</f>
        <v>5555000049085</v>
      </c>
      <c r="M89">
        <f>IFERROR(VLOOKUP(L89&amp;" "&amp;"Итог",$F$1:$K$10349,6,FALSE),K89)</f>
        <v>62</v>
      </c>
    </row>
    <row r="90" spans="1:13" x14ac:dyDescent="0.25">
      <c r="A90" s="6"/>
      <c r="B90" s="6"/>
      <c r="C90" s="6"/>
      <c r="D90" s="8"/>
      <c r="E90" s="4"/>
      <c r="F90" s="5" t="s">
        <v>93</v>
      </c>
      <c r="G90" s="6"/>
      <c r="H90" s="6"/>
      <c r="I90" s="6">
        <f>SUBTOTAL(9,I89:I89)</f>
        <v>62</v>
      </c>
      <c r="J90" s="6">
        <f>SUBTOTAL(9,J89:J89)</f>
        <v>1</v>
      </c>
      <c r="K90" s="6">
        <f>SUBTOTAL(9,K89:K89)</f>
        <v>62</v>
      </c>
      <c r="L90" t="str">
        <f>IF(ISERROR(SEARCH("Итог",F90)),F90,REPLACE(F90,13,6,""))</f>
        <v>555500004908</v>
      </c>
      <c r="M90">
        <f>IFERROR(VLOOKUP(L90&amp;" "&amp;"Итог",$F$1:$K$10349,6,FALSE),K90)</f>
        <v>62</v>
      </c>
    </row>
    <row r="91" spans="1:13" x14ac:dyDescent="0.25">
      <c r="A91" s="6">
        <v>137001</v>
      </c>
      <c r="B91" s="6"/>
      <c r="C91" s="6" t="s">
        <v>94</v>
      </c>
      <c r="D91" s="8">
        <v>42331</v>
      </c>
      <c r="E91" s="4">
        <v>0.62004629629629626</v>
      </c>
      <c r="F91" s="7">
        <v>5555000048897</v>
      </c>
      <c r="G91" s="6"/>
      <c r="H91" s="6" t="s">
        <v>95</v>
      </c>
      <c r="I91" s="6">
        <v>69</v>
      </c>
      <c r="J91" s="6">
        <v>1</v>
      </c>
      <c r="K91" s="6">
        <v>69</v>
      </c>
      <c r="L91">
        <f>IF(ISERROR(SEARCH("Итог",F91)),F91,REPLACE(F91,13,6,""))</f>
        <v>5555000048897</v>
      </c>
      <c r="M91">
        <f>IFERROR(VLOOKUP(L91&amp;" "&amp;"Итог",$F$1:$K$10349,6,FALSE),K91)</f>
        <v>587</v>
      </c>
    </row>
    <row r="92" spans="1:13" x14ac:dyDescent="0.25">
      <c r="A92" s="6">
        <v>137001</v>
      </c>
      <c r="B92" s="6"/>
      <c r="C92" s="6" t="s">
        <v>94</v>
      </c>
      <c r="D92" s="8">
        <v>42331</v>
      </c>
      <c r="E92" s="4">
        <v>0.62004629629629626</v>
      </c>
      <c r="F92" s="7">
        <v>5555000048897</v>
      </c>
      <c r="G92" s="6"/>
      <c r="H92" s="6" t="s">
        <v>96</v>
      </c>
      <c r="I92" s="6">
        <v>94</v>
      </c>
      <c r="J92" s="6">
        <v>1</v>
      </c>
      <c r="K92" s="6">
        <v>94</v>
      </c>
      <c r="L92">
        <f>IF(ISERROR(SEARCH("Итог",F92)),F92,REPLACE(F92,13,6,""))</f>
        <v>5555000048897</v>
      </c>
      <c r="M92">
        <f>IFERROR(VLOOKUP(L92&amp;" "&amp;"Итог",$F$1:$K$10349,6,FALSE),K92)</f>
        <v>587</v>
      </c>
    </row>
    <row r="93" spans="1:13" x14ac:dyDescent="0.25">
      <c r="A93" s="6">
        <v>137001</v>
      </c>
      <c r="B93" s="6"/>
      <c r="C93" s="6" t="s">
        <v>94</v>
      </c>
      <c r="D93" s="8">
        <v>42331</v>
      </c>
      <c r="E93" s="4">
        <v>0.62004629629629626</v>
      </c>
      <c r="F93" s="7">
        <v>5555000048897</v>
      </c>
      <c r="G93" s="6"/>
      <c r="H93" s="6" t="s">
        <v>97</v>
      </c>
      <c r="I93" s="6">
        <v>349</v>
      </c>
      <c r="J93" s="6">
        <v>1</v>
      </c>
      <c r="K93" s="6">
        <v>349</v>
      </c>
      <c r="L93">
        <f>IF(ISERROR(SEARCH("Итог",F93)),F93,REPLACE(F93,13,6,""))</f>
        <v>5555000048897</v>
      </c>
      <c r="M93">
        <f>IFERROR(VLOOKUP(L93&amp;" "&amp;"Итог",$F$1:$K$10349,6,FALSE),K93)</f>
        <v>587</v>
      </c>
    </row>
    <row r="94" spans="1:13" x14ac:dyDescent="0.25">
      <c r="A94" s="6">
        <v>137001</v>
      </c>
      <c r="B94" s="6"/>
      <c r="C94" s="6" t="s">
        <v>94</v>
      </c>
      <c r="D94" s="8">
        <v>42331</v>
      </c>
      <c r="E94" s="4">
        <v>0.62004629629629626</v>
      </c>
      <c r="F94" s="7">
        <v>5555000048897</v>
      </c>
      <c r="G94" s="6"/>
      <c r="H94" s="6" t="s">
        <v>98</v>
      </c>
      <c r="I94" s="6">
        <v>75</v>
      </c>
      <c r="J94" s="6">
        <v>1</v>
      </c>
      <c r="K94" s="6">
        <v>75</v>
      </c>
      <c r="L94">
        <f>IF(ISERROR(SEARCH("Итог",F94)),F94,REPLACE(F94,13,6,""))</f>
        <v>5555000048897</v>
      </c>
      <c r="M94">
        <f>IFERROR(VLOOKUP(L94&amp;" "&amp;"Итог",$F$1:$K$10349,6,FALSE),K94)</f>
        <v>587</v>
      </c>
    </row>
    <row r="95" spans="1:13" x14ac:dyDescent="0.25">
      <c r="A95" s="6"/>
      <c r="B95" s="6"/>
      <c r="C95" s="6"/>
      <c r="D95" s="8"/>
      <c r="E95" s="4"/>
      <c r="F95" s="5" t="s">
        <v>99</v>
      </c>
      <c r="G95" s="6"/>
      <c r="H95" s="6"/>
      <c r="I95" s="6">
        <f>SUBTOTAL(9,I91:I94)</f>
        <v>587</v>
      </c>
      <c r="J95" s="6">
        <f>SUBTOTAL(9,J91:J94)</f>
        <v>4</v>
      </c>
      <c r="K95" s="6">
        <f>SUBTOTAL(9,K91:K94)</f>
        <v>587</v>
      </c>
      <c r="L95" t="str">
        <f>IF(ISERROR(SEARCH("Итог",F95)),F95,REPLACE(F95,13,6,""))</f>
        <v>555500004889</v>
      </c>
      <c r="M95">
        <f>IFERROR(VLOOKUP(L95&amp;" "&amp;"Итог",$F$1:$K$10349,6,FALSE),K95)</f>
        <v>587</v>
      </c>
    </row>
    <row r="96" spans="1:13" x14ac:dyDescent="0.25">
      <c r="A96" s="6">
        <v>137001</v>
      </c>
      <c r="B96" s="6"/>
      <c r="C96" s="6" t="s">
        <v>100</v>
      </c>
      <c r="D96" s="8">
        <v>42334</v>
      </c>
      <c r="E96" s="4">
        <v>0.69070601851851843</v>
      </c>
      <c r="F96" s="7">
        <v>5555000048774</v>
      </c>
      <c r="G96" s="6"/>
      <c r="H96" s="6" t="s">
        <v>101</v>
      </c>
      <c r="I96" s="6">
        <v>85</v>
      </c>
      <c r="J96" s="6">
        <v>1</v>
      </c>
      <c r="K96" s="6">
        <v>85</v>
      </c>
      <c r="L96">
        <f>IF(ISERROR(SEARCH("Итог",F96)),F96,REPLACE(F96,13,6,""))</f>
        <v>5555000048774</v>
      </c>
      <c r="M96">
        <f>IFERROR(VLOOKUP(L96&amp;" "&amp;"Итог",$F$1:$K$10349,6,FALSE),K96)</f>
        <v>465</v>
      </c>
    </row>
    <row r="97" spans="1:13" x14ac:dyDescent="0.25">
      <c r="A97" s="6">
        <v>137001</v>
      </c>
      <c r="B97" s="6"/>
      <c r="C97" s="6" t="s">
        <v>100</v>
      </c>
      <c r="D97" s="8">
        <v>42334</v>
      </c>
      <c r="E97" s="4">
        <v>0.69070601851851843</v>
      </c>
      <c r="F97" s="7">
        <v>5555000048774</v>
      </c>
      <c r="G97" s="6"/>
      <c r="H97" s="6" t="s">
        <v>102</v>
      </c>
      <c r="I97" s="6">
        <v>255</v>
      </c>
      <c r="J97" s="6">
        <v>1</v>
      </c>
      <c r="K97" s="6">
        <v>255</v>
      </c>
      <c r="L97">
        <f>IF(ISERROR(SEARCH("Итог",F97)),F97,REPLACE(F97,13,6,""))</f>
        <v>5555000048774</v>
      </c>
      <c r="M97">
        <f>IFERROR(VLOOKUP(L97&amp;" "&amp;"Итог",$F$1:$K$10349,6,FALSE),K97)</f>
        <v>465</v>
      </c>
    </row>
    <row r="98" spans="1:13" x14ac:dyDescent="0.25">
      <c r="A98" s="6">
        <v>137001</v>
      </c>
      <c r="B98" s="6"/>
      <c r="C98" s="6" t="s">
        <v>100</v>
      </c>
      <c r="D98" s="8">
        <v>42334</v>
      </c>
      <c r="E98" s="4">
        <v>0.69070601851851843</v>
      </c>
      <c r="F98" s="7">
        <v>5555000048774</v>
      </c>
      <c r="G98" s="6"/>
      <c r="H98" s="6" t="s">
        <v>103</v>
      </c>
      <c r="I98" s="6">
        <v>125</v>
      </c>
      <c r="J98" s="6">
        <v>1</v>
      </c>
      <c r="K98" s="6">
        <v>125</v>
      </c>
      <c r="L98">
        <f>IF(ISERROR(SEARCH("Итог",F98)),F98,REPLACE(F98,13,6,""))</f>
        <v>5555000048774</v>
      </c>
      <c r="M98">
        <f>IFERROR(VLOOKUP(L98&amp;" "&amp;"Итог",$F$1:$K$10349,6,FALSE),K98)</f>
        <v>465</v>
      </c>
    </row>
    <row r="99" spans="1:13" x14ac:dyDescent="0.25">
      <c r="A99" s="6"/>
      <c r="B99" s="6"/>
      <c r="C99" s="6"/>
      <c r="D99" s="8"/>
      <c r="E99" s="4"/>
      <c r="F99" s="5" t="s">
        <v>104</v>
      </c>
      <c r="G99" s="6"/>
      <c r="H99" s="6"/>
      <c r="I99" s="6">
        <f>SUBTOTAL(9,I96:I98)</f>
        <v>465</v>
      </c>
      <c r="J99" s="6">
        <f>SUBTOTAL(9,J96:J98)</f>
        <v>3</v>
      </c>
      <c r="K99" s="6">
        <f>SUBTOTAL(9,K96:K98)</f>
        <v>465</v>
      </c>
      <c r="L99" t="str">
        <f>IF(ISERROR(SEARCH("Итог",F99)),F99,REPLACE(F99,13,6,""))</f>
        <v>555500004877</v>
      </c>
      <c r="M99">
        <f>IFERROR(VLOOKUP(L99&amp;" "&amp;"Итог",$F$1:$K$10349,6,FALSE),K99)</f>
        <v>465</v>
      </c>
    </row>
    <row r="100" spans="1:13" x14ac:dyDescent="0.25">
      <c r="A100" s="6">
        <v>137001</v>
      </c>
      <c r="B100" s="6"/>
      <c r="C100" s="6" t="s">
        <v>105</v>
      </c>
      <c r="D100" s="8">
        <v>42346</v>
      </c>
      <c r="E100" s="4">
        <v>0.76787037037037031</v>
      </c>
      <c r="F100" s="7">
        <v>5555000048729</v>
      </c>
      <c r="G100" s="6"/>
      <c r="H100" s="6" t="s">
        <v>106</v>
      </c>
      <c r="I100" s="6">
        <v>15</v>
      </c>
      <c r="J100" s="6">
        <v>1</v>
      </c>
      <c r="K100" s="6">
        <v>15</v>
      </c>
      <c r="L100">
        <f>IF(ISERROR(SEARCH("Итог",F100)),F100,REPLACE(F100,13,6,""))</f>
        <v>5555000048729</v>
      </c>
      <c r="M100">
        <f>IFERROR(VLOOKUP(L100&amp;" "&amp;"Итог",$F$1:$K$10349,6,FALSE),K100)</f>
        <v>45</v>
      </c>
    </row>
    <row r="101" spans="1:13" x14ac:dyDescent="0.25">
      <c r="A101" s="6">
        <v>137001</v>
      </c>
      <c r="B101" s="6"/>
      <c r="C101" s="6" t="s">
        <v>105</v>
      </c>
      <c r="D101" s="8">
        <v>42346</v>
      </c>
      <c r="E101" s="4">
        <v>0.76787037037037031</v>
      </c>
      <c r="F101" s="7">
        <v>5555000048729</v>
      </c>
      <c r="G101" s="6"/>
      <c r="H101" s="6" t="s">
        <v>106</v>
      </c>
      <c r="I101" s="6">
        <v>15</v>
      </c>
      <c r="J101" s="6">
        <v>1</v>
      </c>
      <c r="K101" s="6">
        <v>15</v>
      </c>
      <c r="L101">
        <f>IF(ISERROR(SEARCH("Итог",F101)),F101,REPLACE(F101,13,6,""))</f>
        <v>5555000048729</v>
      </c>
      <c r="M101">
        <f>IFERROR(VLOOKUP(L101&amp;" "&amp;"Итог",$F$1:$K$10349,6,FALSE),K101)</f>
        <v>45</v>
      </c>
    </row>
    <row r="102" spans="1:13" x14ac:dyDescent="0.25">
      <c r="A102" s="6">
        <v>137001</v>
      </c>
      <c r="B102" s="6"/>
      <c r="C102" s="6" t="s">
        <v>105</v>
      </c>
      <c r="D102" s="8">
        <v>42346</v>
      </c>
      <c r="E102" s="4">
        <v>0.76787037037037031</v>
      </c>
      <c r="F102" s="7">
        <v>5555000048729</v>
      </c>
      <c r="G102" s="6"/>
      <c r="H102" s="6" t="s">
        <v>106</v>
      </c>
      <c r="I102" s="6">
        <v>15</v>
      </c>
      <c r="J102" s="6">
        <v>1</v>
      </c>
      <c r="K102" s="6">
        <v>15</v>
      </c>
      <c r="L102">
        <f>IF(ISERROR(SEARCH("Итог",F102)),F102,REPLACE(F102,13,6,""))</f>
        <v>5555000048729</v>
      </c>
      <c r="M102">
        <f>IFERROR(VLOOKUP(L102&amp;" "&amp;"Итог",$F$1:$K$10349,6,FALSE),K102)</f>
        <v>45</v>
      </c>
    </row>
    <row r="103" spans="1:13" x14ac:dyDescent="0.25">
      <c r="A103" s="6"/>
      <c r="B103" s="6"/>
      <c r="C103" s="6"/>
      <c r="D103" s="8"/>
      <c r="E103" s="4"/>
      <c r="F103" s="5" t="s">
        <v>107</v>
      </c>
      <c r="G103" s="6"/>
      <c r="H103" s="6"/>
      <c r="I103" s="6">
        <f>SUBTOTAL(9,I100:I102)</f>
        <v>45</v>
      </c>
      <c r="J103" s="6">
        <f>SUBTOTAL(9,J100:J102)</f>
        <v>3</v>
      </c>
      <c r="K103" s="6">
        <f>SUBTOTAL(9,K100:K102)</f>
        <v>45</v>
      </c>
      <c r="L103" t="str">
        <f>IF(ISERROR(SEARCH("Итог",F103)),F103,REPLACE(F103,13,6,""))</f>
        <v>555500004872</v>
      </c>
      <c r="M103">
        <f>IFERROR(VLOOKUP(L103&amp;" "&amp;"Итог",$F$1:$K$10349,6,FALSE),K103)</f>
        <v>45</v>
      </c>
    </row>
    <row r="104" spans="1:13" x14ac:dyDescent="0.25">
      <c r="A104" s="6">
        <v>137001</v>
      </c>
      <c r="B104" s="6"/>
      <c r="C104" s="6" t="s">
        <v>108</v>
      </c>
      <c r="D104" s="8">
        <v>42340</v>
      </c>
      <c r="E104" s="4">
        <v>0.80420138888888892</v>
      </c>
      <c r="F104" s="7">
        <v>5555000048699</v>
      </c>
      <c r="G104" s="6"/>
      <c r="H104" s="6" t="s">
        <v>109</v>
      </c>
      <c r="I104" s="6">
        <v>148</v>
      </c>
      <c r="J104" s="6">
        <v>1</v>
      </c>
      <c r="K104" s="6">
        <v>148</v>
      </c>
      <c r="L104">
        <f>IF(ISERROR(SEARCH("Итог",F104)),F104,REPLACE(F104,13,6,""))</f>
        <v>5555000048699</v>
      </c>
      <c r="M104">
        <f>IFERROR(VLOOKUP(L104&amp;" "&amp;"Итог",$F$1:$K$10349,6,FALSE),K104)</f>
        <v>687.5</v>
      </c>
    </row>
    <row r="105" spans="1:13" x14ac:dyDescent="0.25">
      <c r="A105" s="6">
        <v>137001</v>
      </c>
      <c r="B105" s="6"/>
      <c r="C105" s="6" t="s">
        <v>108</v>
      </c>
      <c r="D105" s="8">
        <v>42340</v>
      </c>
      <c r="E105" s="4">
        <v>0.80420138888888892</v>
      </c>
      <c r="F105" s="7">
        <v>5555000048699</v>
      </c>
      <c r="G105" s="6"/>
      <c r="H105" s="6" t="s">
        <v>110</v>
      </c>
      <c r="I105" s="6">
        <v>59</v>
      </c>
      <c r="J105" s="6">
        <v>1</v>
      </c>
      <c r="K105" s="6">
        <v>59</v>
      </c>
      <c r="L105">
        <f>IF(ISERROR(SEARCH("Итог",F105)),F105,REPLACE(F105,13,6,""))</f>
        <v>5555000048699</v>
      </c>
      <c r="M105">
        <f>IFERROR(VLOOKUP(L105&amp;" "&amp;"Итог",$F$1:$K$10349,6,FALSE),K105)</f>
        <v>687.5</v>
      </c>
    </row>
    <row r="106" spans="1:13" x14ac:dyDescent="0.25">
      <c r="A106" s="6">
        <v>137001</v>
      </c>
      <c r="B106" s="6"/>
      <c r="C106" s="6" t="s">
        <v>108</v>
      </c>
      <c r="D106" s="8">
        <v>42340</v>
      </c>
      <c r="E106" s="4">
        <v>0.80420138888888892</v>
      </c>
      <c r="F106" s="7">
        <v>5555000048699</v>
      </c>
      <c r="G106" s="6"/>
      <c r="H106" s="6" t="s">
        <v>111</v>
      </c>
      <c r="I106" s="6">
        <v>61.5</v>
      </c>
      <c r="J106" s="6">
        <v>1</v>
      </c>
      <c r="K106" s="6">
        <v>61.5</v>
      </c>
      <c r="L106">
        <f>IF(ISERROR(SEARCH("Итог",F106)),F106,REPLACE(F106,13,6,""))</f>
        <v>5555000048699</v>
      </c>
      <c r="M106">
        <f>IFERROR(VLOOKUP(L106&amp;" "&amp;"Итог",$F$1:$K$10349,6,FALSE),K106)</f>
        <v>687.5</v>
      </c>
    </row>
    <row r="107" spans="1:13" x14ac:dyDescent="0.25">
      <c r="A107" s="6">
        <v>137001</v>
      </c>
      <c r="B107" s="6"/>
      <c r="C107" s="6" t="s">
        <v>112</v>
      </c>
      <c r="D107" s="8">
        <v>42349</v>
      </c>
      <c r="E107" s="4">
        <v>0.8105902777777777</v>
      </c>
      <c r="F107" s="7">
        <v>5555000048699</v>
      </c>
      <c r="G107" s="6"/>
      <c r="H107" s="6" t="s">
        <v>113</v>
      </c>
      <c r="I107" s="6">
        <v>104</v>
      </c>
      <c r="J107" s="6">
        <v>1</v>
      </c>
      <c r="K107" s="6">
        <v>104</v>
      </c>
      <c r="L107">
        <f>IF(ISERROR(SEARCH("Итог",F107)),F107,REPLACE(F107,13,6,""))</f>
        <v>5555000048699</v>
      </c>
      <c r="M107">
        <f>IFERROR(VLOOKUP(L107&amp;" "&amp;"Итог",$F$1:$K$10349,6,FALSE),K107)</f>
        <v>687.5</v>
      </c>
    </row>
    <row r="108" spans="1:13" x14ac:dyDescent="0.25">
      <c r="A108" s="6">
        <v>137001</v>
      </c>
      <c r="B108" s="6"/>
      <c r="C108" s="6" t="s">
        <v>112</v>
      </c>
      <c r="D108" s="8">
        <v>42349</v>
      </c>
      <c r="E108" s="4">
        <v>0.8105902777777777</v>
      </c>
      <c r="F108" s="7">
        <v>5555000048699</v>
      </c>
      <c r="G108" s="6"/>
      <c r="H108" s="6" t="s">
        <v>114</v>
      </c>
      <c r="I108" s="6">
        <v>96</v>
      </c>
      <c r="J108" s="6">
        <v>1</v>
      </c>
      <c r="K108" s="6">
        <v>96</v>
      </c>
      <c r="L108">
        <f>IF(ISERROR(SEARCH("Итог",F108)),F108,REPLACE(F108,13,6,""))</f>
        <v>5555000048699</v>
      </c>
      <c r="M108">
        <f>IFERROR(VLOOKUP(L108&amp;" "&amp;"Итог",$F$1:$K$10349,6,FALSE),K108)</f>
        <v>687.5</v>
      </c>
    </row>
    <row r="109" spans="1:13" x14ac:dyDescent="0.25">
      <c r="A109" s="6">
        <v>137001</v>
      </c>
      <c r="B109" s="6"/>
      <c r="C109" s="6" t="s">
        <v>112</v>
      </c>
      <c r="D109" s="8">
        <v>42349</v>
      </c>
      <c r="E109" s="4">
        <v>0.8105902777777777</v>
      </c>
      <c r="F109" s="7">
        <v>5555000048699</v>
      </c>
      <c r="G109" s="6"/>
      <c r="H109" s="6" t="s">
        <v>115</v>
      </c>
      <c r="I109" s="6">
        <v>18</v>
      </c>
      <c r="J109" s="6">
        <v>1</v>
      </c>
      <c r="K109" s="6">
        <v>18</v>
      </c>
      <c r="L109">
        <f>IF(ISERROR(SEARCH("Итог",F109)),F109,REPLACE(F109,13,6,""))</f>
        <v>5555000048699</v>
      </c>
      <c r="M109">
        <f>IFERROR(VLOOKUP(L109&amp;" "&amp;"Итог",$F$1:$K$10349,6,FALSE),K109)</f>
        <v>687.5</v>
      </c>
    </row>
    <row r="110" spans="1:13" x14ac:dyDescent="0.25">
      <c r="A110" s="6">
        <v>137001</v>
      </c>
      <c r="B110" s="6"/>
      <c r="C110" s="6" t="s">
        <v>112</v>
      </c>
      <c r="D110" s="8">
        <v>42349</v>
      </c>
      <c r="E110" s="4">
        <v>0.8105902777777777</v>
      </c>
      <c r="F110" s="7">
        <v>5555000048699</v>
      </c>
      <c r="G110" s="6"/>
      <c r="H110" s="6" t="s">
        <v>116</v>
      </c>
      <c r="I110" s="6">
        <v>84</v>
      </c>
      <c r="J110" s="6">
        <v>1</v>
      </c>
      <c r="K110" s="6">
        <v>84</v>
      </c>
      <c r="L110">
        <f>IF(ISERROR(SEARCH("Итог",F110)),F110,REPLACE(F110,13,6,""))</f>
        <v>5555000048699</v>
      </c>
      <c r="M110">
        <f>IFERROR(VLOOKUP(L110&amp;" "&amp;"Итог",$F$1:$K$10349,6,FALSE),K110)</f>
        <v>687.5</v>
      </c>
    </row>
    <row r="111" spans="1:13" x14ac:dyDescent="0.25">
      <c r="A111" s="6">
        <v>137001</v>
      </c>
      <c r="B111" s="6"/>
      <c r="C111" s="6" t="s">
        <v>112</v>
      </c>
      <c r="D111" s="8">
        <v>42349</v>
      </c>
      <c r="E111" s="4">
        <v>0.8105902777777777</v>
      </c>
      <c r="F111" s="7">
        <v>5555000048699</v>
      </c>
      <c r="G111" s="6"/>
      <c r="H111" s="6" t="s">
        <v>117</v>
      </c>
      <c r="I111" s="6">
        <v>28</v>
      </c>
      <c r="J111" s="6">
        <v>1</v>
      </c>
      <c r="K111" s="6">
        <v>28</v>
      </c>
      <c r="L111">
        <f>IF(ISERROR(SEARCH("Итог",F111)),F111,REPLACE(F111,13,6,""))</f>
        <v>5555000048699</v>
      </c>
      <c r="M111">
        <f>IFERROR(VLOOKUP(L111&amp;" "&amp;"Итог",$F$1:$K$10349,6,FALSE),K111)</f>
        <v>687.5</v>
      </c>
    </row>
    <row r="112" spans="1:13" x14ac:dyDescent="0.25">
      <c r="A112" s="6">
        <v>137001</v>
      </c>
      <c r="B112" s="6"/>
      <c r="C112" s="6" t="s">
        <v>112</v>
      </c>
      <c r="D112" s="8">
        <v>42349</v>
      </c>
      <c r="E112" s="4">
        <v>0.8105902777777777</v>
      </c>
      <c r="F112" s="7">
        <v>5555000048699</v>
      </c>
      <c r="G112" s="6"/>
      <c r="H112" s="6" t="s">
        <v>118</v>
      </c>
      <c r="I112" s="6">
        <v>64</v>
      </c>
      <c r="J112" s="6">
        <v>1</v>
      </c>
      <c r="K112" s="6">
        <v>64</v>
      </c>
      <c r="L112">
        <f>IF(ISERROR(SEARCH("Итог",F112)),F112,REPLACE(F112,13,6,""))</f>
        <v>5555000048699</v>
      </c>
      <c r="M112">
        <f>IFERROR(VLOOKUP(L112&amp;" "&amp;"Итог",$F$1:$K$10349,6,FALSE),K112)</f>
        <v>687.5</v>
      </c>
    </row>
    <row r="113" spans="1:13" x14ac:dyDescent="0.25">
      <c r="A113" s="6">
        <v>137001</v>
      </c>
      <c r="B113" s="6"/>
      <c r="C113" s="6" t="s">
        <v>112</v>
      </c>
      <c r="D113" s="8">
        <v>42349</v>
      </c>
      <c r="E113" s="4">
        <v>0.8105902777777777</v>
      </c>
      <c r="F113" s="7">
        <v>5555000048699</v>
      </c>
      <c r="G113" s="6"/>
      <c r="H113" s="6" t="s">
        <v>119</v>
      </c>
      <c r="I113" s="6">
        <v>14</v>
      </c>
      <c r="J113" s="6">
        <v>1</v>
      </c>
      <c r="K113" s="6">
        <v>14</v>
      </c>
      <c r="L113">
        <f>IF(ISERROR(SEARCH("Итог",F113)),F113,REPLACE(F113,13,6,""))</f>
        <v>5555000048699</v>
      </c>
      <c r="M113">
        <f>IFERROR(VLOOKUP(L113&amp;" "&amp;"Итог",$F$1:$K$10349,6,FALSE),K113)</f>
        <v>687.5</v>
      </c>
    </row>
    <row r="114" spans="1:13" x14ac:dyDescent="0.25">
      <c r="A114" s="6">
        <v>137001</v>
      </c>
      <c r="B114" s="6"/>
      <c r="C114" s="6" t="s">
        <v>112</v>
      </c>
      <c r="D114" s="8">
        <v>42349</v>
      </c>
      <c r="E114" s="4">
        <v>0.8105902777777777</v>
      </c>
      <c r="F114" s="7">
        <v>5555000048699</v>
      </c>
      <c r="G114" s="6"/>
      <c r="H114" s="6" t="s">
        <v>120</v>
      </c>
      <c r="I114" s="6">
        <v>11</v>
      </c>
      <c r="J114" s="6">
        <v>1</v>
      </c>
      <c r="K114" s="6">
        <v>11</v>
      </c>
      <c r="L114">
        <f>IF(ISERROR(SEARCH("Итог",F114)),F114,REPLACE(F114,13,6,""))</f>
        <v>5555000048699</v>
      </c>
      <c r="M114">
        <f>IFERROR(VLOOKUP(L114&amp;" "&amp;"Итог",$F$1:$K$10349,6,FALSE),K114)</f>
        <v>687.5</v>
      </c>
    </row>
    <row r="115" spans="1:13" x14ac:dyDescent="0.25">
      <c r="A115" s="6"/>
      <c r="B115" s="6"/>
      <c r="C115" s="6"/>
      <c r="D115" s="8"/>
      <c r="E115" s="4"/>
      <c r="F115" s="5" t="s">
        <v>121</v>
      </c>
      <c r="G115" s="6"/>
      <c r="H115" s="6"/>
      <c r="I115" s="6">
        <f>SUBTOTAL(9,I104:I114)</f>
        <v>687.5</v>
      </c>
      <c r="J115" s="6">
        <f>SUBTOTAL(9,J104:J114)</f>
        <v>11</v>
      </c>
      <c r="K115" s="6">
        <f>SUBTOTAL(9,K104:K114)</f>
        <v>687.5</v>
      </c>
      <c r="L115" t="str">
        <f>IF(ISERROR(SEARCH("Итог",F115)),F115,REPLACE(F115,13,6,""))</f>
        <v>555500004869</v>
      </c>
      <c r="M115">
        <f>IFERROR(VLOOKUP(L115&amp;" "&amp;"Итог",$F$1:$K$10349,6,FALSE),K115)</f>
        <v>687.5</v>
      </c>
    </row>
    <row r="116" spans="1:13" x14ac:dyDescent="0.25">
      <c r="A116" s="6">
        <v>137001</v>
      </c>
      <c r="B116" s="6"/>
      <c r="C116" s="6" t="s">
        <v>122</v>
      </c>
      <c r="D116" s="8">
        <v>42342</v>
      </c>
      <c r="E116" s="4">
        <v>0.70556712962962964</v>
      </c>
      <c r="F116" s="7">
        <v>5555000048675</v>
      </c>
      <c r="G116" s="6"/>
      <c r="H116" s="6" t="s">
        <v>123</v>
      </c>
      <c r="I116" s="6">
        <v>137</v>
      </c>
      <c r="J116" s="6">
        <v>1</v>
      </c>
      <c r="K116" s="6">
        <v>137</v>
      </c>
      <c r="L116">
        <f>IF(ISERROR(SEARCH("Итог",F116)),F116,REPLACE(F116,13,6,""))</f>
        <v>5555000048675</v>
      </c>
      <c r="M116">
        <f>IFERROR(VLOOKUP(L116&amp;" "&amp;"Итог",$F$1:$K$10349,6,FALSE),K116)</f>
        <v>670</v>
      </c>
    </row>
    <row r="117" spans="1:13" x14ac:dyDescent="0.25">
      <c r="A117" s="6">
        <v>137001</v>
      </c>
      <c r="B117" s="6"/>
      <c r="C117" s="6" t="s">
        <v>122</v>
      </c>
      <c r="D117" s="8">
        <v>42342</v>
      </c>
      <c r="E117" s="4">
        <v>0.70556712962962964</v>
      </c>
      <c r="F117" s="7">
        <v>5555000048675</v>
      </c>
      <c r="G117" s="6"/>
      <c r="H117" s="6" t="s">
        <v>124</v>
      </c>
      <c r="I117" s="6">
        <v>137</v>
      </c>
      <c r="J117" s="6">
        <v>1</v>
      </c>
      <c r="K117" s="6">
        <v>137</v>
      </c>
      <c r="L117">
        <f>IF(ISERROR(SEARCH("Итог",F117)),F117,REPLACE(F117,13,6,""))</f>
        <v>5555000048675</v>
      </c>
      <c r="M117">
        <f>IFERROR(VLOOKUP(L117&amp;" "&amp;"Итог",$F$1:$K$10349,6,FALSE),K117)</f>
        <v>670</v>
      </c>
    </row>
    <row r="118" spans="1:13" x14ac:dyDescent="0.25">
      <c r="A118" s="6">
        <v>137001</v>
      </c>
      <c r="B118" s="6"/>
      <c r="C118" s="6" t="s">
        <v>122</v>
      </c>
      <c r="D118" s="8">
        <v>42342</v>
      </c>
      <c r="E118" s="4">
        <v>0.70556712962962964</v>
      </c>
      <c r="F118" s="7">
        <v>5555000048675</v>
      </c>
      <c r="G118" s="6"/>
      <c r="H118" s="6" t="s">
        <v>125</v>
      </c>
      <c r="I118" s="6">
        <v>259</v>
      </c>
      <c r="J118" s="6">
        <v>1</v>
      </c>
      <c r="K118" s="6">
        <v>259</v>
      </c>
      <c r="L118">
        <f>IF(ISERROR(SEARCH("Итог",F118)),F118,REPLACE(F118,13,6,""))</f>
        <v>5555000048675</v>
      </c>
      <c r="M118">
        <f>IFERROR(VLOOKUP(L118&amp;" "&amp;"Итог",$F$1:$K$10349,6,FALSE),K118)</f>
        <v>670</v>
      </c>
    </row>
    <row r="119" spans="1:13" x14ac:dyDescent="0.25">
      <c r="A119" s="6">
        <v>137001</v>
      </c>
      <c r="B119" s="6"/>
      <c r="C119" s="6" t="s">
        <v>122</v>
      </c>
      <c r="D119" s="8">
        <v>42342</v>
      </c>
      <c r="E119" s="4">
        <v>0.70556712962962964</v>
      </c>
      <c r="F119" s="7">
        <v>5555000048675</v>
      </c>
      <c r="G119" s="6"/>
      <c r="H119" s="6" t="s">
        <v>126</v>
      </c>
      <c r="I119" s="6">
        <v>137</v>
      </c>
      <c r="J119" s="6">
        <v>1</v>
      </c>
      <c r="K119" s="6">
        <v>137</v>
      </c>
      <c r="L119">
        <f>IF(ISERROR(SEARCH("Итог",F119)),F119,REPLACE(F119,13,6,""))</f>
        <v>5555000048675</v>
      </c>
      <c r="M119">
        <f>IFERROR(VLOOKUP(L119&amp;" "&amp;"Итог",$F$1:$K$10349,6,FALSE),K119)</f>
        <v>670</v>
      </c>
    </row>
    <row r="120" spans="1:13" x14ac:dyDescent="0.25">
      <c r="A120" s="6"/>
      <c r="B120" s="6"/>
      <c r="C120" s="6"/>
      <c r="D120" s="8"/>
      <c r="E120" s="4"/>
      <c r="F120" s="5" t="s">
        <v>127</v>
      </c>
      <c r="G120" s="6"/>
      <c r="H120" s="6"/>
      <c r="I120" s="6">
        <f>SUBTOTAL(9,I116:I119)</f>
        <v>670</v>
      </c>
      <c r="J120" s="6">
        <f>SUBTOTAL(9,J116:J119)</f>
        <v>4</v>
      </c>
      <c r="K120" s="6">
        <f>SUBTOTAL(9,K116:K119)</f>
        <v>670</v>
      </c>
      <c r="L120" t="str">
        <f>IF(ISERROR(SEARCH("Итог",F120)),F120,REPLACE(F120,13,6,""))</f>
        <v>555500004867</v>
      </c>
      <c r="M120">
        <f>IFERROR(VLOOKUP(L120&amp;" "&amp;"Итог",$F$1:$K$10349,6,FALSE),K120)</f>
        <v>670</v>
      </c>
    </row>
    <row r="121" spans="1:13" x14ac:dyDescent="0.25">
      <c r="A121" s="6">
        <v>137001</v>
      </c>
      <c r="B121" s="6"/>
      <c r="C121" s="6" t="s">
        <v>128</v>
      </c>
      <c r="D121" s="8">
        <v>42338</v>
      </c>
      <c r="E121" s="4">
        <v>0.68979166666666669</v>
      </c>
      <c r="F121" s="7">
        <v>5555000048668</v>
      </c>
      <c r="G121" s="6"/>
      <c r="H121" s="6" t="s">
        <v>129</v>
      </c>
      <c r="I121" s="6">
        <v>39</v>
      </c>
      <c r="J121" s="6">
        <v>1</v>
      </c>
      <c r="K121" s="6">
        <v>39</v>
      </c>
      <c r="L121">
        <f>IF(ISERROR(SEARCH("Итог",F121)),F121,REPLACE(F121,13,6,""))</f>
        <v>5555000048668</v>
      </c>
      <c r="M121">
        <f>IFERROR(VLOOKUP(L121&amp;" "&amp;"Итог",$F$1:$K$10349,6,FALSE),K121)</f>
        <v>342</v>
      </c>
    </row>
    <row r="122" spans="1:13" x14ac:dyDescent="0.25">
      <c r="A122" s="6">
        <v>137001</v>
      </c>
      <c r="B122" s="6"/>
      <c r="C122" s="6" t="s">
        <v>130</v>
      </c>
      <c r="D122" s="8">
        <v>42347</v>
      </c>
      <c r="E122" s="4">
        <v>0.4057291666666667</v>
      </c>
      <c r="F122" s="7">
        <v>5555000048668</v>
      </c>
      <c r="G122" s="6"/>
      <c r="H122" s="6" t="s">
        <v>131</v>
      </c>
      <c r="I122" s="6">
        <v>169</v>
      </c>
      <c r="J122" s="6">
        <v>1</v>
      </c>
      <c r="K122" s="6">
        <v>169</v>
      </c>
      <c r="L122">
        <f>IF(ISERROR(SEARCH("Итог",F122)),F122,REPLACE(F122,13,6,""))</f>
        <v>5555000048668</v>
      </c>
      <c r="M122">
        <f>IFERROR(VLOOKUP(L122&amp;" "&amp;"Итог",$F$1:$K$10349,6,FALSE),K122)</f>
        <v>342</v>
      </c>
    </row>
    <row r="123" spans="1:13" x14ac:dyDescent="0.25">
      <c r="A123" s="6">
        <v>137001</v>
      </c>
      <c r="B123" s="6"/>
      <c r="C123" s="6" t="s">
        <v>130</v>
      </c>
      <c r="D123" s="8">
        <v>42347</v>
      </c>
      <c r="E123" s="4">
        <v>0.4057291666666667</v>
      </c>
      <c r="F123" s="7">
        <v>5555000048668</v>
      </c>
      <c r="G123" s="6"/>
      <c r="H123" s="6" t="s">
        <v>132</v>
      </c>
      <c r="I123" s="6">
        <v>38</v>
      </c>
      <c r="J123" s="6">
        <v>1</v>
      </c>
      <c r="K123" s="6">
        <v>38</v>
      </c>
      <c r="L123">
        <f>IF(ISERROR(SEARCH("Итог",F123)),F123,REPLACE(F123,13,6,""))</f>
        <v>5555000048668</v>
      </c>
      <c r="M123">
        <f>IFERROR(VLOOKUP(L123&amp;" "&amp;"Итог",$F$1:$K$10349,6,FALSE),K123)</f>
        <v>342</v>
      </c>
    </row>
    <row r="124" spans="1:13" x14ac:dyDescent="0.25">
      <c r="A124" s="6">
        <v>137001</v>
      </c>
      <c r="B124" s="6"/>
      <c r="C124" s="6" t="s">
        <v>130</v>
      </c>
      <c r="D124" s="8">
        <v>42347</v>
      </c>
      <c r="E124" s="4">
        <v>0.4057291666666667</v>
      </c>
      <c r="F124" s="7">
        <v>5555000048668</v>
      </c>
      <c r="G124" s="6"/>
      <c r="H124" s="6" t="s">
        <v>114</v>
      </c>
      <c r="I124" s="6">
        <v>96</v>
      </c>
      <c r="J124" s="6">
        <v>1</v>
      </c>
      <c r="K124" s="6">
        <v>96</v>
      </c>
      <c r="L124">
        <f>IF(ISERROR(SEARCH("Итог",F124)),F124,REPLACE(F124,13,6,""))</f>
        <v>5555000048668</v>
      </c>
      <c r="M124">
        <f>IFERROR(VLOOKUP(L124&amp;" "&amp;"Итог",$F$1:$K$10349,6,FALSE),K124)</f>
        <v>342</v>
      </c>
    </row>
    <row r="125" spans="1:13" x14ac:dyDescent="0.25">
      <c r="A125" s="6"/>
      <c r="B125" s="6"/>
      <c r="C125" s="6"/>
      <c r="D125" s="8"/>
      <c r="E125" s="4"/>
      <c r="F125" s="5" t="s">
        <v>133</v>
      </c>
      <c r="G125" s="6"/>
      <c r="H125" s="6"/>
      <c r="I125" s="6">
        <f>SUBTOTAL(9,I121:I124)</f>
        <v>342</v>
      </c>
      <c r="J125" s="6">
        <f>SUBTOTAL(9,J121:J124)</f>
        <v>4</v>
      </c>
      <c r="K125" s="6">
        <f>SUBTOTAL(9,K121:K124)</f>
        <v>342</v>
      </c>
      <c r="L125" t="str">
        <f>IF(ISERROR(SEARCH("Итог",F125)),F125,REPLACE(F125,13,6,""))</f>
        <v>555500004866</v>
      </c>
      <c r="M125">
        <f>IFERROR(VLOOKUP(L125&amp;" "&amp;"Итог",$F$1:$K$10349,6,FALSE),K125)</f>
        <v>342</v>
      </c>
    </row>
    <row r="126" spans="1:13" x14ac:dyDescent="0.25">
      <c r="A126" s="6">
        <v>137001</v>
      </c>
      <c r="B126" s="6"/>
      <c r="C126" s="6" t="s">
        <v>134</v>
      </c>
      <c r="D126" s="8">
        <v>42345</v>
      </c>
      <c r="E126" s="4">
        <v>0.77476851851851858</v>
      </c>
      <c r="F126" s="7">
        <v>5555000048606</v>
      </c>
      <c r="G126" s="6"/>
      <c r="H126" s="6" t="s">
        <v>135</v>
      </c>
      <c r="I126" s="6">
        <v>320</v>
      </c>
      <c r="J126" s="6">
        <v>1</v>
      </c>
      <c r="K126" s="6">
        <v>320</v>
      </c>
      <c r="L126">
        <f>IF(ISERROR(SEARCH("Итог",F126)),F126,REPLACE(F126,13,6,""))</f>
        <v>5555000048606</v>
      </c>
      <c r="M126">
        <f>IFERROR(VLOOKUP(L126&amp;" "&amp;"Итог",$F$1:$K$10349,6,FALSE),K126)</f>
        <v>320</v>
      </c>
    </row>
    <row r="127" spans="1:13" x14ac:dyDescent="0.25">
      <c r="A127" s="6"/>
      <c r="B127" s="6"/>
      <c r="C127" s="6"/>
      <c r="D127" s="8"/>
      <c r="E127" s="4"/>
      <c r="F127" s="5" t="s">
        <v>136</v>
      </c>
      <c r="G127" s="6"/>
      <c r="H127" s="6"/>
      <c r="I127" s="6">
        <f>SUBTOTAL(9,I126:I126)</f>
        <v>320</v>
      </c>
      <c r="J127" s="6">
        <f>SUBTOTAL(9,J126:J126)</f>
        <v>1</v>
      </c>
      <c r="K127" s="6">
        <f>SUBTOTAL(9,K126:K126)</f>
        <v>320</v>
      </c>
      <c r="L127" t="str">
        <f>IF(ISERROR(SEARCH("Итог",F127)),F127,REPLACE(F127,13,6,""))</f>
        <v>555500004860</v>
      </c>
      <c r="M127">
        <f>IFERROR(VLOOKUP(L127&amp;" "&amp;"Итог",$F$1:$K$10349,6,FALSE),K127)</f>
        <v>320</v>
      </c>
    </row>
    <row r="128" spans="1:13" x14ac:dyDescent="0.25">
      <c r="A128" s="6">
        <v>137001</v>
      </c>
      <c r="B128" s="6"/>
      <c r="C128" s="6" t="s">
        <v>137</v>
      </c>
      <c r="D128" s="8">
        <v>42333</v>
      </c>
      <c r="E128" s="4">
        <v>0.73694444444444451</v>
      </c>
      <c r="F128" s="7">
        <v>5555000048590</v>
      </c>
      <c r="G128" s="6"/>
      <c r="H128" s="6" t="s">
        <v>115</v>
      </c>
      <c r="I128" s="6">
        <v>18</v>
      </c>
      <c r="J128" s="6">
        <v>1</v>
      </c>
      <c r="K128" s="6">
        <v>18</v>
      </c>
      <c r="L128">
        <f>IF(ISERROR(SEARCH("Итог",F128)),F128,REPLACE(F128,13,6,""))</f>
        <v>5555000048590</v>
      </c>
      <c r="M128">
        <f>IFERROR(VLOOKUP(L128&amp;" "&amp;"Итог",$F$1:$K$10349,6,FALSE),K128)</f>
        <v>18</v>
      </c>
    </row>
    <row r="129" spans="1:13" x14ac:dyDescent="0.25">
      <c r="A129" s="6">
        <v>137001</v>
      </c>
      <c r="B129" s="6"/>
      <c r="C129" s="6" t="s">
        <v>137</v>
      </c>
      <c r="D129" s="8">
        <v>42333</v>
      </c>
      <c r="E129" s="4">
        <v>0.73694444444444451</v>
      </c>
      <c r="F129" s="7">
        <v>5555000048590</v>
      </c>
      <c r="G129" s="6"/>
      <c r="H129" s="6" t="s">
        <v>115</v>
      </c>
      <c r="I129" s="6">
        <v>18</v>
      </c>
      <c r="J129" s="6">
        <v>1</v>
      </c>
      <c r="K129" s="6">
        <v>18</v>
      </c>
      <c r="L129">
        <f>IF(ISERROR(SEARCH("Итог",F129)),F129,REPLACE(F129,13,6,""))</f>
        <v>5555000048590</v>
      </c>
      <c r="M129">
        <f>IFERROR(VLOOKUP(L129&amp;" "&amp;"Итог",$F$1:$K$10349,6,FALSE),K129)</f>
        <v>18</v>
      </c>
    </row>
    <row r="130" spans="1:13" x14ac:dyDescent="0.25">
      <c r="A130" s="6">
        <v>137001</v>
      </c>
      <c r="B130" s="6"/>
      <c r="C130" s="6" t="s">
        <v>137</v>
      </c>
      <c r="D130" s="8">
        <v>42333</v>
      </c>
      <c r="E130" s="4">
        <v>0.73694444444444451</v>
      </c>
      <c r="F130" s="7">
        <v>5555000048590</v>
      </c>
      <c r="G130" s="6"/>
      <c r="H130" s="6" t="s">
        <v>1</v>
      </c>
      <c r="I130" s="6">
        <v>49</v>
      </c>
      <c r="J130" s="6">
        <v>1</v>
      </c>
      <c r="K130" s="6">
        <v>49</v>
      </c>
      <c r="L130">
        <f>IF(ISERROR(SEARCH("Итог",F130)),F130,REPLACE(F130,13,6,""))</f>
        <v>5555000048590</v>
      </c>
      <c r="M130">
        <f>IFERROR(VLOOKUP(L130&amp;" "&amp;"Итог",$F$1:$K$10349,6,FALSE),K130)</f>
        <v>49</v>
      </c>
    </row>
    <row r="131" spans="1:13" x14ac:dyDescent="0.25">
      <c r="D131" s="3"/>
      <c r="E131" s="1"/>
      <c r="F131" s="2"/>
    </row>
    <row r="132" spans="1:13" x14ac:dyDescent="0.25">
      <c r="D132" s="3"/>
      <c r="E132" s="1"/>
      <c r="F132" s="2"/>
    </row>
    <row r="133" spans="1:13" x14ac:dyDescent="0.25">
      <c r="D133" s="3"/>
      <c r="E133" s="1"/>
      <c r="F133" s="2"/>
    </row>
    <row r="134" spans="1:13" x14ac:dyDescent="0.25">
      <c r="D134" s="3"/>
      <c r="E134" s="1"/>
      <c r="F134" s="2"/>
    </row>
    <row r="135" spans="1:13" x14ac:dyDescent="0.25">
      <c r="D135" s="3"/>
      <c r="E135" s="1"/>
      <c r="F135" s="2"/>
    </row>
    <row r="136" spans="1:13" x14ac:dyDescent="0.25">
      <c r="D136" s="3"/>
      <c r="E136" s="1"/>
      <c r="F136" s="2"/>
    </row>
    <row r="137" spans="1:13" x14ac:dyDescent="0.25">
      <c r="D137" s="3"/>
      <c r="E137" s="1"/>
      <c r="F137" s="2"/>
    </row>
    <row r="138" spans="1:13" x14ac:dyDescent="0.25">
      <c r="D138" s="3"/>
      <c r="E138" s="1"/>
      <c r="F138" s="2"/>
    </row>
    <row r="139" spans="1:13" x14ac:dyDescent="0.25">
      <c r="D139" s="3"/>
      <c r="E139" s="1"/>
      <c r="F139" s="2"/>
    </row>
    <row r="140" spans="1:13" x14ac:dyDescent="0.25">
      <c r="D140" s="3"/>
      <c r="E140" s="1"/>
      <c r="F140" s="2"/>
    </row>
  </sheetData>
  <conditionalFormatting sqref="I1:I130">
    <cfRule type="expression" dxfId="9" priority="4" stopIfTrue="1">
      <formula>SEARCH(" итог "," "&amp;$F1&amp;" ")</formula>
    </cfRule>
    <cfRule type="expression" dxfId="8" priority="5" stopIfTrue="1">
      <formula>SEARCH(" итог "," "&amp;$A1&amp;" ")</formula>
    </cfRule>
    <cfRule type="expression" priority="6" stopIfTrue="1">
      <formula>SEARCH(" итог "," "&amp;$F1&amp;" ")</formula>
    </cfRule>
  </conditionalFormatting>
  <conditionalFormatting sqref="I1:K130">
    <cfRule type="expression" dxfId="5" priority="3" stopIfTrue="1">
      <formula>SEARCH(" итог "," "&amp;$F1&amp;" ")</formula>
    </cfRule>
  </conditionalFormatting>
  <conditionalFormatting sqref="F1:F130">
    <cfRule type="containsText" dxfId="3" priority="2" stopIfTrue="1" operator="containsText" text="Итог">
      <formula>NOT(ISERROR(SEARCH("Итог",F1)))</formula>
    </cfRule>
  </conditionalFormatting>
  <conditionalFormatting sqref="A1:K130">
    <cfRule type="expression" dxfId="1" priority="1" stopIfTrue="1">
      <formula>SEARCH(" итог "," "&amp;$F1&amp;" ")</formula>
    </cfRule>
  </conditionalFormatting>
  <conditionalFormatting sqref="I1:I7">
    <cfRule type="expression" priority="7" stopIfTrue="1">
      <formula>IF(ISNUMBER(SEARCH("Итог",F65530)),"Верно", "Неверно")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2015-12-18T07:55:57Z</dcterms:modified>
</cp:coreProperties>
</file>