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8800" windowHeight="12585"/>
  </bookViews>
  <sheets>
    <sheet name="TeileListeMenge3Jahre" sheetId="1" r:id="rId1"/>
    <sheet name="TDSheet" sheetId="2" r:id="rId2"/>
  </sheets>
  <definedNames>
    <definedName name="_xlnm._FilterDatabase" localSheetId="1" hidden="1">TDSheet!$A$7:$B$420</definedName>
    <definedName name="_xlnm._FilterDatabase" localSheetId="0" hidden="1">TeileListeMenge3Jahre!$A$5:$M$200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6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I31" i="1" l="1"/>
  <c r="J31" i="1" s="1"/>
  <c r="I52" i="1"/>
  <c r="J52" i="1" s="1"/>
  <c r="I54" i="1"/>
  <c r="J54" i="1" s="1"/>
  <c r="I47" i="1"/>
  <c r="J47" i="1" s="1"/>
  <c r="I77" i="1"/>
  <c r="J77" i="1" s="1"/>
  <c r="I19" i="1"/>
  <c r="J19" i="1" s="1"/>
  <c r="I33" i="1"/>
  <c r="J33" i="1" s="1"/>
  <c r="I21" i="1"/>
  <c r="J21" i="1" s="1"/>
  <c r="I25" i="1"/>
  <c r="J25" i="1" s="1"/>
  <c r="I66" i="1"/>
  <c r="J66" i="1" s="1"/>
  <c r="I55" i="1"/>
  <c r="J55" i="1" s="1"/>
  <c r="I14" i="1"/>
  <c r="J14" i="1" s="1"/>
  <c r="I11" i="1"/>
  <c r="J11" i="1" s="1"/>
  <c r="I29" i="1"/>
  <c r="J29" i="1" s="1"/>
  <c r="I65" i="1"/>
  <c r="J65" i="1" s="1"/>
  <c r="I45" i="1"/>
  <c r="J45" i="1" s="1"/>
  <c r="I18" i="1"/>
  <c r="J18" i="1" s="1"/>
  <c r="I28" i="1"/>
  <c r="J28" i="1" s="1"/>
  <c r="I43" i="1"/>
  <c r="J43" i="1" s="1"/>
  <c r="I73" i="1"/>
  <c r="J73" i="1" s="1"/>
  <c r="I79" i="1"/>
  <c r="J79" i="1" s="1"/>
  <c r="I8" i="1"/>
  <c r="J8" i="1" s="1"/>
  <c r="I61" i="1"/>
  <c r="J61" i="1" s="1"/>
  <c r="I75" i="1"/>
  <c r="J75" i="1" s="1"/>
  <c r="I48" i="1"/>
  <c r="J48" i="1" s="1"/>
  <c r="I85" i="1"/>
  <c r="J85" i="1" s="1"/>
  <c r="I63" i="1"/>
  <c r="J63" i="1" s="1"/>
  <c r="I71" i="1"/>
  <c r="J71" i="1" s="1"/>
  <c r="I161" i="1"/>
  <c r="J161" i="1" s="1"/>
  <c r="I27" i="1"/>
  <c r="J27" i="1" s="1"/>
  <c r="I126" i="1"/>
  <c r="J126" i="1" s="1"/>
  <c r="I82" i="1"/>
  <c r="J82" i="1" s="1"/>
  <c r="I167" i="1"/>
  <c r="J167" i="1" s="1"/>
  <c r="I134" i="1"/>
  <c r="J134" i="1" s="1"/>
  <c r="I7" i="1"/>
  <c r="J7" i="1" s="1"/>
  <c r="I165" i="1"/>
  <c r="J165" i="1" s="1"/>
  <c r="I129" i="1"/>
  <c r="J129" i="1" s="1"/>
  <c r="I145" i="1"/>
  <c r="J145" i="1" s="1"/>
  <c r="I148" i="1"/>
  <c r="J148" i="1" s="1"/>
  <c r="I12" i="1"/>
  <c r="J12" i="1" s="1"/>
  <c r="I183" i="1"/>
  <c r="J183" i="1" s="1"/>
  <c r="I121" i="1"/>
  <c r="J121" i="1" s="1"/>
  <c r="I123" i="1"/>
  <c r="J123" i="1" s="1"/>
  <c r="I88" i="1"/>
  <c r="J88" i="1" s="1"/>
  <c r="I144" i="1"/>
  <c r="J144" i="1" s="1"/>
  <c r="I150" i="1"/>
  <c r="J150" i="1" s="1"/>
  <c r="I191" i="1"/>
  <c r="J191" i="1" s="1"/>
  <c r="J111" i="1"/>
  <c r="J108" i="1"/>
  <c r="J96" i="1"/>
  <c r="J122" i="1"/>
  <c r="J114" i="1"/>
  <c r="J128" i="1"/>
  <c r="J143" i="1"/>
  <c r="J37" i="1"/>
  <c r="J109" i="1"/>
  <c r="J188" i="1"/>
  <c r="J117" i="1"/>
  <c r="J198" i="1"/>
  <c r="J64" i="1"/>
  <c r="J100" i="1"/>
  <c r="J107" i="1"/>
  <c r="J116" i="1"/>
  <c r="J162" i="1"/>
  <c r="J151" i="1"/>
  <c r="J90" i="1"/>
  <c r="J125" i="1"/>
  <c r="J110" i="1"/>
  <c r="J40" i="1"/>
  <c r="J186" i="1"/>
  <c r="J137" i="1"/>
  <c r="J140" i="1"/>
  <c r="J196" i="1"/>
  <c r="J86" i="1"/>
  <c r="J42" i="1"/>
  <c r="J17" i="1"/>
  <c r="J189" i="1"/>
  <c r="J124" i="1"/>
  <c r="J164" i="1"/>
  <c r="J180" i="1"/>
  <c r="J146" i="1"/>
  <c r="J23" i="1"/>
  <c r="J57" i="1"/>
  <c r="J160" i="1"/>
  <c r="J115" i="1"/>
  <c r="J178" i="1"/>
  <c r="J70" i="1"/>
  <c r="J68" i="1"/>
  <c r="J49" i="1"/>
  <c r="J39" i="1"/>
  <c r="J26" i="1"/>
  <c r="J46" i="1"/>
  <c r="J104" i="1"/>
  <c r="J98" i="1"/>
  <c r="J120" i="1"/>
  <c r="J158" i="1"/>
  <c r="J56" i="1"/>
  <c r="J130" i="1"/>
  <c r="J24" i="1"/>
  <c r="J91" i="1"/>
  <c r="J166" i="1"/>
  <c r="J50" i="1"/>
  <c r="J6" i="1"/>
  <c r="J136" i="1"/>
  <c r="J53" i="1"/>
  <c r="J81" i="1"/>
  <c r="J157" i="1"/>
  <c r="J156" i="1"/>
  <c r="J195" i="1"/>
  <c r="J141" i="1"/>
  <c r="J15" i="1"/>
  <c r="J101" i="1"/>
  <c r="J127" i="1"/>
  <c r="J76" i="1"/>
  <c r="J93" i="1"/>
  <c r="J99" i="1"/>
  <c r="J35" i="1"/>
  <c r="J113" i="1"/>
  <c r="J16" i="1"/>
  <c r="J153" i="1"/>
  <c r="J41" i="1"/>
  <c r="J168" i="1"/>
  <c r="J94" i="1"/>
  <c r="J67" i="1"/>
  <c r="J32" i="1"/>
  <c r="J172" i="1"/>
  <c r="J171" i="1"/>
  <c r="J22" i="1"/>
  <c r="J131" i="1"/>
  <c r="J95" i="1"/>
  <c r="J20" i="1"/>
  <c r="J185" i="1"/>
  <c r="J13" i="1"/>
  <c r="J102" i="1"/>
  <c r="J193" i="1"/>
  <c r="J74" i="1"/>
  <c r="J89" i="1"/>
  <c r="J78" i="1"/>
  <c r="J147" i="1"/>
  <c r="J132" i="1"/>
  <c r="J69" i="1"/>
  <c r="J133" i="1"/>
  <c r="J152" i="1"/>
  <c r="J184" i="1"/>
  <c r="J155" i="1"/>
  <c r="J135" i="1"/>
  <c r="J51" i="1"/>
  <c r="J194" i="1"/>
  <c r="J192" i="1"/>
  <c r="J163" i="1"/>
  <c r="J44" i="1"/>
  <c r="J197" i="1"/>
  <c r="J36" i="1"/>
  <c r="J84" i="1"/>
  <c r="J174" i="1"/>
  <c r="J175" i="1"/>
  <c r="J199" i="1"/>
  <c r="J176" i="1"/>
  <c r="J181" i="1"/>
  <c r="J30" i="1"/>
  <c r="J38" i="1"/>
  <c r="J92" i="1"/>
  <c r="J60" i="1"/>
  <c r="J34" i="1"/>
  <c r="J159" i="1"/>
  <c r="J105" i="1"/>
  <c r="J58" i="1"/>
  <c r="J179" i="1"/>
  <c r="J83" i="1"/>
  <c r="J139" i="1"/>
  <c r="J138" i="1"/>
  <c r="J177" i="1"/>
  <c r="J80" i="1"/>
  <c r="J173" i="1"/>
  <c r="J112" i="1"/>
  <c r="J200" i="1"/>
  <c r="J106" i="1"/>
  <c r="J97" i="1"/>
  <c r="J59" i="1"/>
  <c r="J72" i="1"/>
  <c r="J187" i="1"/>
  <c r="J149" i="1"/>
  <c r="J154" i="1"/>
  <c r="J103" i="1"/>
  <c r="J169" i="1"/>
  <c r="J182" i="1"/>
  <c r="J62" i="1"/>
  <c r="J142" i="1"/>
  <c r="J170" i="1"/>
  <c r="J87" i="1"/>
  <c r="J10" i="1"/>
  <c r="J9" i="1"/>
  <c r="J118" i="1"/>
  <c r="J119" i="1"/>
  <c r="J190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6" i="1"/>
  <c r="H7" i="1"/>
  <c r="H8" i="1"/>
  <c r="H9" i="1"/>
  <c r="H10" i="1"/>
  <c r="H11" i="1"/>
  <c r="H12" i="1"/>
  <c r="H13" i="1"/>
  <c r="H14" i="1"/>
  <c r="H15" i="1"/>
  <c r="H16" i="1"/>
  <c r="H17" i="1"/>
  <c r="H124" i="1"/>
  <c r="H18" i="1"/>
  <c r="H19" i="1"/>
  <c r="H20" i="1"/>
  <c r="H125" i="1"/>
  <c r="H21" i="1"/>
  <c r="H22" i="1"/>
  <c r="H126" i="1"/>
  <c r="H127" i="1"/>
  <c r="H23" i="1"/>
  <c r="H24" i="1"/>
  <c r="H25" i="1"/>
  <c r="H26" i="1"/>
  <c r="H128" i="1"/>
  <c r="H129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130" i="1"/>
  <c r="H48" i="1"/>
  <c r="H49" i="1"/>
  <c r="H50" i="1"/>
  <c r="H131" i="1"/>
  <c r="H51" i="1"/>
  <c r="H132" i="1"/>
  <c r="H133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34" i="1"/>
  <c r="H77" i="1"/>
  <c r="H135" i="1"/>
  <c r="H78" i="1"/>
  <c r="H79" i="1"/>
  <c r="H136" i="1"/>
  <c r="H137" i="1"/>
  <c r="H80" i="1"/>
  <c r="H81" i="1"/>
  <c r="H82" i="1"/>
  <c r="H83" i="1"/>
  <c r="H84" i="1"/>
  <c r="H85" i="1"/>
  <c r="H86" i="1"/>
  <c r="H138" i="1"/>
  <c r="H87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</calcChain>
</file>

<file path=xl/sharedStrings.xml><?xml version="1.0" encoding="utf-8"?>
<sst xmlns="http://schemas.openxmlformats.org/spreadsheetml/2006/main" count="643" uniqueCount="601">
  <si>
    <t xml:space="preserve">Handtmann Logistik        </t>
  </si>
  <si>
    <t>query:tdsls245b</t>
  </si>
  <si>
    <t xml:space="preserve">Summe der Ersatzteilkäufe von Matimex (Russland) Sventa u. Eurotrade 01.11.2012 bis 22.10.2015
ohne inaktive, aufbrauchen, verschrotten etc. </t>
  </si>
  <si>
    <t>Artikel</t>
  </si>
  <si>
    <t xml:space="preserve"> Artikelbezeichnung  </t>
  </si>
  <si>
    <t xml:space="preserve">Lie.Mnge  </t>
  </si>
  <si>
    <t xml:space="preserve"> DRUCKSTUECK         </t>
  </si>
  <si>
    <t xml:space="preserve"> DICHTUNG            </t>
  </si>
  <si>
    <t xml:space="preserve"> KU.LA.AUSGL.SCHEIBE </t>
  </si>
  <si>
    <t xml:space="preserve"> DICHTRING           </t>
  </si>
  <si>
    <t xml:space="preserve"> DISTANZRING         </t>
  </si>
  <si>
    <t xml:space="preserve"> KOLBEN              </t>
  </si>
  <si>
    <t xml:space="preserve"> DECKEL              </t>
  </si>
  <si>
    <t xml:space="preserve"> BETRIEBSSTUNDENZAEHL</t>
  </si>
  <si>
    <t xml:space="preserve"> FEDERPLATTE VOLLST. </t>
  </si>
  <si>
    <t xml:space="preserve"> DISTANZSCHEIBE      </t>
  </si>
  <si>
    <t xml:space="preserve"> ZUBRINGERKURVE VOLLS</t>
  </si>
  <si>
    <t xml:space="preserve"> GRIFF               </t>
  </si>
  <si>
    <t xml:space="preserve"> GABELWELLE          </t>
  </si>
  <si>
    <t xml:space="preserve"> RING                </t>
  </si>
  <si>
    <t xml:space="preserve"> DARMSCHIEBEHUELSE 10</t>
  </si>
  <si>
    <t xml:space="preserve"> DARMSCHIEBEHUELSE 12</t>
  </si>
  <si>
    <t xml:space="preserve"> PUMPENWELLE         </t>
  </si>
  <si>
    <t xml:space="preserve"> DRUCKFEDER          </t>
  </si>
  <si>
    <t xml:space="preserve"> BUNDSCHRAUBE        </t>
  </si>
  <si>
    <t xml:space="preserve"> FUEHRUNGSPLATTE     </t>
  </si>
  <si>
    <t xml:space="preserve"> PUMPENGEHAEUSE      </t>
  </si>
  <si>
    <t xml:space="preserve"> ACHSE               </t>
  </si>
  <si>
    <t xml:space="preserve"> KLEMMENABDECKUNG    </t>
  </si>
  <si>
    <t xml:space="preserve"> FESTHALTEEINR. 8-22 </t>
  </si>
  <si>
    <t xml:space="preserve"> ABDREHTUELLE 10-22, </t>
  </si>
  <si>
    <t xml:space="preserve"> DARMSCHIEBEHUELSE 8 </t>
  </si>
  <si>
    <t xml:space="preserve"> FUEHRUNGSROHR       </t>
  </si>
  <si>
    <t xml:space="preserve"> STELLRING           </t>
  </si>
  <si>
    <t xml:space="preserve"> TRANSPORTRIEMEN HALB</t>
  </si>
  <si>
    <t xml:space="preserve"> TRAGROHR MIT BELUEFT</t>
  </si>
  <si>
    <t xml:space="preserve"> TRANSPORTRIEMEN     </t>
  </si>
  <si>
    <t xml:space="preserve"> LASTWIDERSTAND      </t>
  </si>
  <si>
    <t xml:space="preserve"> PASSCHEIBE 22X32X00,</t>
  </si>
  <si>
    <t xml:space="preserve"> DICHTRING                      </t>
  </si>
  <si>
    <t xml:space="preserve"> TASTATUR-DISPLAY-INT</t>
  </si>
  <si>
    <t xml:space="preserve"> KU.LA.AUSGL.SCHEIBE 6005       </t>
  </si>
  <si>
    <t xml:space="preserve"> VAKUUMZYLINDER      </t>
  </si>
  <si>
    <t xml:space="preserve"> KUPPLUNGSWELLE KPL. </t>
  </si>
  <si>
    <t xml:space="preserve"> ZAHNRIEMEN 25T5/1075</t>
  </si>
  <si>
    <t xml:space="preserve"> LAUFBUCHSE          </t>
  </si>
  <si>
    <t xml:space="preserve"> O-RING 110X002,5    </t>
  </si>
  <si>
    <t xml:space="preserve"> ABDREHHUELSE, VORM. </t>
  </si>
  <si>
    <t xml:space="preserve"> SCHMIERNIPPEL VOLLST</t>
  </si>
  <si>
    <t xml:space="preserve"> LUFTENTÖLELEMENT R5 </t>
  </si>
  <si>
    <t xml:space="preserve"> RILLENKUGELLAGER 61811-Z15     </t>
  </si>
  <si>
    <t xml:space="preserve"> SERVOMOTOR (HR92)   </t>
  </si>
  <si>
    <t xml:space="preserve"> LICHTWELLENLEITER L=</t>
  </si>
  <si>
    <t xml:space="preserve"> VAKUUMSCHIEBER 2 VOL</t>
  </si>
  <si>
    <t xml:space="preserve"> HÜLSE M.2 RILLENKUKE</t>
  </si>
  <si>
    <t xml:space="preserve"> BLECHSCHRAUBE       </t>
  </si>
  <si>
    <t xml:space="preserve"> ABSTREIFER DA 17    </t>
  </si>
  <si>
    <t xml:space="preserve"> FLANSCH             </t>
  </si>
  <si>
    <t xml:space="preserve"> SCHEIBE 06,4X018X002</t>
  </si>
  <si>
    <t xml:space="preserve"> WASSERABSCHEIDER F. </t>
  </si>
  <si>
    <t xml:space="preserve"> HALTESTERN 12       </t>
  </si>
  <si>
    <t xml:space="preserve"> O-RING 072X002,5 NB </t>
  </si>
  <si>
    <t xml:space="preserve"> O-RING 019X002,5 NB </t>
  </si>
  <si>
    <t xml:space="preserve"> WELLENFEDER         </t>
  </si>
  <si>
    <t xml:space="preserve"> PUMPENGEH.KOMPL.VORB</t>
  </si>
  <si>
    <t xml:space="preserve"> RIEMENRADHUELSE     </t>
  </si>
  <si>
    <t xml:space="preserve"> ZAHNRIEMEN 120 MTS 8</t>
  </si>
  <si>
    <t xml:space="preserve"> ABDREHTUELLE 13 MIT </t>
  </si>
  <si>
    <t xml:space="preserve"> HALTEBUEGEL         </t>
  </si>
  <si>
    <t xml:space="preserve"> FUEHRUNG            </t>
  </si>
  <si>
    <t xml:space="preserve"> PUMPENGEH.KOMPL. O. </t>
  </si>
  <si>
    <t xml:space="preserve"> FOLIENTASTATUR, F.PC</t>
  </si>
  <si>
    <t xml:space="preserve"> DICHTUNGSTRAGRING ME</t>
  </si>
  <si>
    <t xml:space="preserve"> DICHTUNG 456X221    </t>
  </si>
  <si>
    <t xml:space="preserve"> SCHÜTZ+VARISTORMODUL</t>
  </si>
  <si>
    <t xml:space="preserve"> HALTESTERN 19       </t>
  </si>
  <si>
    <t xml:space="preserve"> ANSCHLAGSCHRAUBE               </t>
  </si>
  <si>
    <t xml:space="preserve"> VARISTOR-MODUL      </t>
  </si>
  <si>
    <t xml:space="preserve"> TRÄGER FÜR MOTORSCHU</t>
  </si>
  <si>
    <t xml:space="preserve"> NETZFILTER B84143-A3</t>
  </si>
  <si>
    <t xml:space="preserve"> POLYGONWELLE        </t>
  </si>
  <si>
    <t xml:space="preserve"> GEWINDESTIFT M016X07</t>
  </si>
  <si>
    <t xml:space="preserve"> HALTESTERN 8-9      </t>
  </si>
  <si>
    <t xml:space="preserve"> FILTER M. HALTER    </t>
  </si>
  <si>
    <t xml:space="preserve"> GESTRICKPACKUNG     </t>
  </si>
  <si>
    <t xml:space="preserve"> KETTENRADTRAEGER    </t>
  </si>
  <si>
    <t xml:space="preserve"> STAUBKAPPE GR.20 VOLLST. ALU   </t>
  </si>
  <si>
    <t xml:space="preserve"> O-RING 027X005      </t>
  </si>
  <si>
    <t xml:space="preserve"> EINGABEEINH.(WIN CE)</t>
  </si>
  <si>
    <t xml:space="preserve"> VERTEILEREINSATZ D=5</t>
  </si>
  <si>
    <t xml:space="preserve"> RAHMEN FÜR MODULE MC</t>
  </si>
  <si>
    <t xml:space="preserve"> ANBAUGEHÄUSE CONTACT</t>
  </si>
  <si>
    <t xml:space="preserve"> EXT. ANTRIEB NACHRÜS</t>
  </si>
  <si>
    <t xml:space="preserve"> ABDREHTUELLE 8-22, L</t>
  </si>
  <si>
    <t xml:space="preserve"> SPINDEL VOLLST.(TR16</t>
  </si>
  <si>
    <t xml:space="preserve"> O-RING 032X003,5    </t>
  </si>
  <si>
    <t xml:space="preserve"> FREMDGER.-STECKDOSE </t>
  </si>
  <si>
    <t xml:space="preserve"> COMPAKT FLASH WIN CE</t>
  </si>
  <si>
    <t xml:space="preserve"> VERLAENGERUNG       </t>
  </si>
  <si>
    <t xml:space="preserve"> PNEUMATIKFEDER 500N </t>
  </si>
  <si>
    <t xml:space="preserve"> VERSTELLKOPF        </t>
  </si>
  <si>
    <t xml:space="preserve"> VERBINDUNGSROHR                </t>
  </si>
  <si>
    <t xml:space="preserve"> FILTERFEDER         </t>
  </si>
  <si>
    <t xml:space="preserve"> ABSTREIFER FÜR BRÜHW</t>
  </si>
  <si>
    <t xml:space="preserve"> FÜLLROHREINSATZ D24 </t>
  </si>
  <si>
    <t xml:space="preserve"> FÜLLROHREINSATZ D18 </t>
  </si>
  <si>
    <t xml:space="preserve"> RIEMENRADHUELSE AT10</t>
  </si>
  <si>
    <t xml:space="preserve"> RIEMENRAD VOLLST. AT</t>
  </si>
  <si>
    <t xml:space="preserve"> SCHALTER VOLLSTÄNDIG</t>
  </si>
  <si>
    <t xml:space="preserve"> TRAEGER VOLLST.     </t>
  </si>
  <si>
    <t xml:space="preserve"> AUFNAHMELEISTE      </t>
  </si>
  <si>
    <t xml:space="preserve"> O-RING 042X5, FKM13-</t>
  </si>
  <si>
    <t xml:space="preserve"> PUMPENROTOR VOLLST. </t>
  </si>
  <si>
    <t xml:space="preserve"> MESSERWELLE 5-TLG.F.</t>
  </si>
  <si>
    <t xml:space="preserve"> AUSFÜHRUNG PCK2-VF  </t>
  </si>
  <si>
    <t xml:space="preserve"> BREMSRINGGETRIEBE   </t>
  </si>
  <si>
    <t xml:space="preserve"> DICHTUNG FÜR CLAMPSTUTZEN DN50 </t>
  </si>
  <si>
    <t xml:space="preserve"> WELLENDICHTRING 045X</t>
  </si>
  <si>
    <t xml:space="preserve"> ZAHNKRANZ VOLLST.   </t>
  </si>
  <si>
    <t xml:space="preserve"> STUETZSCHEIBE       </t>
  </si>
  <si>
    <t xml:space="preserve"> FUELLSTUECK         </t>
  </si>
  <si>
    <t xml:space="preserve"> MONTAGEHANDB. VF600 RUSS       </t>
  </si>
  <si>
    <t xml:space="preserve"> RIEMENRADHUELSE AT5 </t>
  </si>
  <si>
    <t xml:space="preserve"> DISTANZROHR                    </t>
  </si>
  <si>
    <t xml:space="preserve"> ZYL.SCHRAUBE M08X075</t>
  </si>
  <si>
    <t xml:space="preserve"> HALTESCHRAUBE       </t>
  </si>
  <si>
    <t xml:space="preserve"> FUSS VOLLST. (H=140)</t>
  </si>
  <si>
    <t xml:space="preserve"> KABEL MIT CAN/SERCOS</t>
  </si>
  <si>
    <t xml:space="preserve"> PNEUMATIKFEDER 600N </t>
  </si>
  <si>
    <t xml:space="preserve"> SYNCHROFLEX-ZAHNRIEM</t>
  </si>
  <si>
    <t xml:space="preserve"> KUNSTSTOFFKUGELLAGER</t>
  </si>
  <si>
    <t xml:space="preserve"> VERBINDUNGSROHR DM30</t>
  </si>
  <si>
    <t xml:space="preserve"> CLAMP-KLAMMER MASSIV DN50      </t>
  </si>
  <si>
    <t xml:space="preserve"> RIEMENRAD_S8M-Z18   </t>
  </si>
  <si>
    <t xml:space="preserve"> ARMABDECKUNG VOLLST.</t>
  </si>
  <si>
    <t xml:space="preserve"> FÜHRUNGSROHR, SATZ V</t>
  </si>
  <si>
    <t xml:space="preserve"> LAUFRING            </t>
  </si>
  <si>
    <t xml:space="preserve"> SCHRAUBE M10X30     </t>
  </si>
  <si>
    <t xml:space="preserve"> LAGERUNG KOMPLETT   </t>
  </si>
  <si>
    <t xml:space="preserve"> WELLE VORMONT.(LANG,</t>
  </si>
  <si>
    <t xml:space="preserve"> LAGERBUCHSE F. STÜTZ</t>
  </si>
  <si>
    <t xml:space="preserve"> VERSTAERKER 6A      </t>
  </si>
  <si>
    <t xml:space="preserve"> PASSCHEIBE 012X018X000.2       </t>
  </si>
  <si>
    <t xml:space="preserve"> TRANSPORTRIEMEN U175</t>
  </si>
  <si>
    <t xml:space="preserve"> VERSTAERKER 12A REV.</t>
  </si>
  <si>
    <t xml:space="preserve"> DRUCKSTUECK KOMPL.  </t>
  </si>
  <si>
    <t xml:space="preserve"> NIVEAUGEBER R5 0016/</t>
  </si>
  <si>
    <t xml:space="preserve"> REFLEXTASTER MIT KAB</t>
  </si>
  <si>
    <t xml:space="preserve"> WARTUNGSKIT VF620-63</t>
  </si>
  <si>
    <t xml:space="preserve"> STEUERLEITUNG AN X13</t>
  </si>
  <si>
    <t xml:space="preserve"> RESOLVERANSCHLUSSKAB</t>
  </si>
  <si>
    <t xml:space="preserve"> FUEHRUNGSGEHAEUSE VO</t>
  </si>
  <si>
    <t xml:space="preserve"> PCK3-EINGABE 10" FAR</t>
  </si>
  <si>
    <t xml:space="preserve"> TAST. DISPL. INTERFA</t>
  </si>
  <si>
    <t xml:space="preserve"> KABEL SERCOS-BUS    </t>
  </si>
  <si>
    <t xml:space="preserve"> KUPPLUNG M12X1  KB=4</t>
  </si>
  <si>
    <t xml:space="preserve"> SEITENSCHEIBE VOLL. </t>
  </si>
  <si>
    <t xml:space="preserve"> DARMSCHIEBEHÜLSE 12 </t>
  </si>
  <si>
    <t xml:space="preserve"> D-SCH-HUELSE 10 LANG</t>
  </si>
  <si>
    <t xml:space="preserve"> SCHALTBOLZEN VST. F.</t>
  </si>
  <si>
    <t xml:space="preserve"> SERVOMOT 50NM VST.  </t>
  </si>
  <si>
    <t xml:space="preserve"> METALLBALGKUPPL. STE</t>
  </si>
  <si>
    <t xml:space="preserve"> PUMPENW.DICHTUNGSTR.</t>
  </si>
  <si>
    <t xml:space="preserve"> WARTUNGSKIT 620-634,</t>
  </si>
  <si>
    <t xml:space="preserve"> WURSTH.BRE 414-416 G</t>
  </si>
  <si>
    <t xml:space="preserve"> ABDREHLAGERUNG F. TY</t>
  </si>
  <si>
    <t xml:space="preserve"> ZAHNRIEMEN 9000840 FÜR ERSATZ  </t>
  </si>
  <si>
    <t xml:space="preserve"> BREMSRING GR.13 WEIC</t>
  </si>
  <si>
    <t xml:space="preserve"> KUGELSTUECK DI30 VOL</t>
  </si>
  <si>
    <t xml:space="preserve"> UMBAUSATZ NEIGUNGSSC</t>
  </si>
  <si>
    <t xml:space="preserve"> KUPPLUNGSWELLE KL.H.</t>
  </si>
  <si>
    <t xml:space="preserve"> ABLENKROLLE GR. 02  </t>
  </si>
  <si>
    <t xml:space="preserve"> WELLENDICHTRING 35X5</t>
  </si>
  <si>
    <t xml:space="preserve"> UMBAUSATZ:PCK2 IN PC</t>
  </si>
  <si>
    <t xml:space="preserve"> GEWINDEHUELSE 12    </t>
  </si>
  <si>
    <t xml:space="preserve"> UMBAUSATZ AXIALDICHT</t>
  </si>
  <si>
    <t xml:space="preserve"> ANDRUECKSCHRAUBE 10-</t>
  </si>
  <si>
    <t xml:space="preserve"> ERSATZTEILE LÜFTERAU</t>
  </si>
  <si>
    <t xml:space="preserve"> VAKUUM-FILTERGEHAEUS</t>
  </si>
  <si>
    <t xml:space="preserve"> ABSTIMMSCHEIBE 61,5X</t>
  </si>
  <si>
    <t xml:space="preserve"> ZWEIHANDTASTER UMRUE</t>
  </si>
  <si>
    <t xml:space="preserve"> DRAHTKUGELLAGER M. K</t>
  </si>
  <si>
    <t>Preis lt. Preisliste</t>
  </si>
  <si>
    <t>vorgeschl. Menge</t>
  </si>
  <si>
    <t>Preis lt. Angepasst</t>
  </si>
  <si>
    <t>Lie.Mnge Angepasst</t>
  </si>
  <si>
    <t>UMBS KUPPLUNGSRITZEL U. WELLE / Соединительные шестерни (комплект переделки)</t>
  </si>
  <si>
    <t>KUPPLUNGSRITZEL VST. / Соединительная шестерня в сборе</t>
  </si>
  <si>
    <t>KUPPLUNGSWELLE / Соединительный вал</t>
  </si>
  <si>
    <t>HALTESTERN 17 / Опорная звезда с отв. 17 мм</t>
  </si>
  <si>
    <t>HALTESTERN 10 / Опорная звезда с отв. 10 мм</t>
  </si>
  <si>
    <t>FEDERKLAPPBOLZEN / Пружинный болт</t>
  </si>
  <si>
    <t>ERSATZTEILELUEFTERAUS / Вентилятор в сборе</t>
  </si>
  <si>
    <t xml:space="preserve">ANDRUECKSCHRAUBE 12-14 KOMPLET / Прижимной винт 12-14 </t>
  </si>
  <si>
    <t>PNEUMATIKFEDER / Пневмодемпфер</t>
  </si>
  <si>
    <t xml:space="preserve">GEWINDEHUELSE 12 / Гильза 12 с резьбой                               </t>
  </si>
  <si>
    <t>FILTERPATRONE C75 "POLYESTER" / Воздушный фильтр С75</t>
  </si>
  <si>
    <t xml:space="preserve">WELLENDICHTRING 35X50X12 / Манжета                                           </t>
  </si>
  <si>
    <t>HALTESTERN 19 / Опорная звезда с отв. 19 мм</t>
  </si>
  <si>
    <t>HALTESTERN 15 / Опорная звезда с отв. 15 мм</t>
  </si>
  <si>
    <t xml:space="preserve">OEL ISO VG 68 SYNTHETISCH - H1 / Синтетическое масло 1л (с пищевым допуском)                         </t>
  </si>
  <si>
    <t>BREMSRING GR: 11 / Тормозное кольцо 11 мм</t>
  </si>
  <si>
    <t>STUETZKREUZ E130,28+10,CODIERT / Опорный крест</t>
  </si>
  <si>
    <t>KUPPLUNGSWELLE KL.H. 7 MM / Соединительный вал</t>
  </si>
  <si>
    <t>HALTESTERN 22 / Опорная звезда с отв. 22 мм</t>
  </si>
  <si>
    <t>HALTESTERN 12 / Опорная звезда с отв. 12 мм</t>
  </si>
  <si>
    <t>AXIALDICHTUNG</t>
  </si>
  <si>
    <t xml:space="preserve">DISPLAY 10"  ERSATZTEILKIT / Дисплей 10'' в сборе для РСК3                             </t>
  </si>
  <si>
    <t>ZUBRINGERKURVE VOLLST. / Ворошитель</t>
  </si>
  <si>
    <t xml:space="preserve">KOMBIDICHTUNG KOMPL. / Комбиуплотнение                                   </t>
  </si>
  <si>
    <t>KOMBIDICHTUNG VOLLST. / Комбиуплотнение</t>
  </si>
  <si>
    <t>DISPLAY 10" FARBE NEC / Дисплей</t>
  </si>
  <si>
    <t xml:space="preserve">ABDREHHUELSE VOLLST. / Перекручивающая гильза в сборе                    </t>
  </si>
  <si>
    <t>WURSTHUELLENBREMSE 12</t>
  </si>
  <si>
    <t>ABDREHTUELLE KOMPL. GR.09</t>
  </si>
  <si>
    <t>WURSTH.BRE 412 GR 17 / Тормоз оболочки 17 для HV412 в сборе</t>
  </si>
  <si>
    <t>WURSTH.BRE 412 GR 09</t>
  </si>
  <si>
    <t xml:space="preserve">LAGERBUCHSE L 18,5 / Опорная втулка                                    </t>
  </si>
  <si>
    <t xml:space="preserve">BREMSRING GR.17 WEICH / Тормозное кольцо 17 мм, мягкое                     </t>
  </si>
  <si>
    <t xml:space="preserve">BREMSRING GR.10 WEICH / Тормозное кольцо 10 мм, мягкое                    </t>
  </si>
  <si>
    <t>PLANETENGETRIEBE I=9.25 / Планетарный редуктор I=9.25</t>
  </si>
  <si>
    <t xml:space="preserve">V24- STECKER 17-POL. VOLLST./V24- STECKER 17-POL. VOLLST.                      </t>
  </si>
  <si>
    <t>KOMBIDICHTUNG KOMPL. / Комбиуплотнение</t>
  </si>
  <si>
    <t xml:space="preserve">AUSGLEICHSSCHEIBE 0,5 / Настроечная шайба 0,5 мм                          </t>
  </si>
  <si>
    <t xml:space="preserve">AUSGLEICHSSCHEIBE 0,2 / Настроечная шайба 0,2 мм                          </t>
  </si>
  <si>
    <t xml:space="preserve">WELLENDICHTRING AB 35/47X7 / Сальниковое уплотнение АВ 35/47х7                 </t>
  </si>
  <si>
    <t xml:space="preserve">WELLENDICHTRING AB 32/45X7 / Сальниковое уплотнение АВ 32/45х7                 </t>
  </si>
  <si>
    <t>ABDREHTUELLE KOMPL. GR.17 / Цевка D17 мм, L=341 мм</t>
  </si>
  <si>
    <t xml:space="preserve">AUSGLEICHSSCHEIBE 0,1 / Настроечная шайба 0,1 мм                          </t>
  </si>
  <si>
    <t xml:space="preserve">ABWEISSCHEIBE / Пыльник                                           </t>
  </si>
  <si>
    <t xml:space="preserve">ZAHNRIEMEN 9000840 FUER ERSATZ / Зубчатый ремень 16T5/410 DL                       </t>
  </si>
  <si>
    <t>PCK3 STEUERUNG (AT) S16 / РСК3 -Управление (Восстановленное)</t>
  </si>
  <si>
    <t xml:space="preserve">LUFTMESSGER. M. ANL. / Прибор для измерения содержания воздуха в фарше   </t>
  </si>
  <si>
    <t>ABDREHLAGERUNG F. TYP 410 / Привод перекрутчика в сборе</t>
  </si>
  <si>
    <t xml:space="preserve">RING / Кольцо                                            </t>
  </si>
  <si>
    <t xml:space="preserve">WURSTH.BRE 414-416 GR19 / Тормоз оболочки 19 мм в сборе                     </t>
  </si>
  <si>
    <t xml:space="preserve">WURSTH.BRE 414-416 GR13 / Тормоз оболочки 13 мм в сборе                     </t>
  </si>
  <si>
    <t xml:space="preserve">WURSTH.BRE 414-416 GR15 / Тормоз оболочки 15 мм в сборе                     </t>
  </si>
  <si>
    <t xml:space="preserve">WURSTH.BRE 414-416 GR08 / Тормоз оболочки 8 мм в сборе                      </t>
  </si>
  <si>
    <t xml:space="preserve">WURSTH.BRE 414-416 GR09 / Тормоз оболочки 9 мм в сборе                      </t>
  </si>
  <si>
    <t xml:space="preserve">WURSTH.BRE 414-416 GR10 / Тормоз оболочки 10 мм в сборе                     </t>
  </si>
  <si>
    <t xml:space="preserve">WURSTH.BRE 414-416 GR17 / Тормоз оболочки 17 мм в сборе                     </t>
  </si>
  <si>
    <t xml:space="preserve">WURSTH.BRE 414-416 GR12 / Тормоз оболочки 12 мм в сборе                     </t>
  </si>
  <si>
    <t>FESTHALTEEINR 416 GR 10 / Цевка D10-22  мм, L=476 мм, усиленная, в сборе</t>
  </si>
  <si>
    <t>FESTHALTEEINR 416 GR 15 / Цевка D15 мм, L=476 мм, в сборе</t>
  </si>
  <si>
    <t xml:space="preserve">ROTORDICHTUNG / Уплотнение ротора                                 </t>
  </si>
  <si>
    <t>Haltevorrichtung  HV 416 (lang) / Поддерживающее устройство тип HV416 (длинное)</t>
  </si>
  <si>
    <t>9004054_416</t>
  </si>
  <si>
    <t xml:space="preserve">HAUPTSCHALTER M.KNAUF VF600-HV / Главный выключатель в сб. для VF6XX               </t>
  </si>
  <si>
    <t xml:space="preserve">WARTUNGSKIT 620-634,40M3\H VAK / Комплект уплотнений ТО-2000ч, VF 620-634,40м3     </t>
  </si>
  <si>
    <t xml:space="preserve">WARTUNGSKIT 620-634,16M3/H  VA/ Комплект уплотнений ТО-2000ч VF620/634, 16м3                  </t>
  </si>
  <si>
    <t xml:space="preserve">WARTUNGSKIT VF611-616 / Комплект уплотнений ТО-2000ч, VF611-616           </t>
  </si>
  <si>
    <t xml:space="preserve">WARTUNGSKIT 608-610 M.KOMBIDIC / Комплект уплотнений ТО-2000ч, VF 608-610                   </t>
  </si>
  <si>
    <t>PUMPENW.DICHTUNGSTR.DI=135 VOR / Держатель уплотнения, компл.</t>
  </si>
  <si>
    <t xml:space="preserve">PUMPENW.DICHTUNGSTR. DI=90 VOR / Держатель уплотнения в сборе                      </t>
  </si>
  <si>
    <t xml:space="preserve">PUMPENWELLENDICHTUNG DI=90 / Уплотнение вала  DI=90                            </t>
  </si>
  <si>
    <t xml:space="preserve">MC3 STEUERUNG NT / Блок управления МС3                                  </t>
  </si>
  <si>
    <t xml:space="preserve">METALLBALGKUPPL. STECKBAR / Сильфонная муфта                                  </t>
  </si>
  <si>
    <t>ABDREHGETRIEBE 410 / Перекрутчик тип. 410</t>
  </si>
  <si>
    <t xml:space="preserve">UMRUESTSATZ ZWEIHANDTASTER / Двуручное управление (компл. 2кнопки)    </t>
  </si>
  <si>
    <t xml:space="preserve">HAUPTSCHALTER / Главный выключатель                               </t>
  </si>
  <si>
    <t xml:space="preserve">ABWEISSCHEIBE / Отражательная шайба                               </t>
  </si>
  <si>
    <t xml:space="preserve">RIEMENRADHUELSE / Ременный шкив                                  </t>
  </si>
  <si>
    <t xml:space="preserve">SERVOMOT 40NM VST. / Серводвигатель 40 NM                              </t>
  </si>
  <si>
    <t>Уплотнительное кольцо</t>
  </si>
  <si>
    <t xml:space="preserve">STELLRING VST.F.ERS ./ Установочное кольцо в сборе                       </t>
  </si>
  <si>
    <t xml:space="preserve">PASSSCHEIBE 20X28X00,5/Регулировочная шайба 20х28х0,5                    </t>
  </si>
  <si>
    <t xml:space="preserve">PASSSCHEIBE 20X28X01/Регулировочная шайба 20х28х1                      </t>
  </si>
  <si>
    <t>Кольцо 147/155Х5.5</t>
  </si>
  <si>
    <t xml:space="preserve">NUTRING F.NUT 92/100X5.2 / Кольцо 92/100X5.2                          </t>
  </si>
  <si>
    <t xml:space="preserve">DREHSCHIEBER-VAKUUMPUMPE   NT / Вакуумный насос 16 м3                             </t>
  </si>
  <si>
    <t>ANTRIEBSWELLE / Приводной вал в комплекте</t>
  </si>
  <si>
    <t xml:space="preserve">Кнопка нажимная </t>
  </si>
  <si>
    <t xml:space="preserve">DRUCKSENSOR 0-600 BAR, P3297/DRUCKSENSOR 0-600 BAR, P3297                      </t>
  </si>
  <si>
    <t xml:space="preserve">FEDERPLATTE VST.DUENNFL.MASSEN / Пружинная пластина без отверстия                  </t>
  </si>
  <si>
    <t xml:space="preserve">FEDERPLATTE VOLLST. / Пружинная пластина с отверстием                   </t>
  </si>
  <si>
    <t xml:space="preserve">HALTESTERN 17 / Опорная звезда с отв. D17 мм                      </t>
  </si>
  <si>
    <t xml:space="preserve">HALTESTERN 15 / Опорная звезда с отв. D15 мм                      </t>
  </si>
  <si>
    <t xml:space="preserve">HALTESTERN 08-09 / Опорная звезда с отв. D9 мм                       </t>
  </si>
  <si>
    <t xml:space="preserve">SEITENSCHEIBE VOLLST. M.GK  4% / Прижимная плита                                   </t>
  </si>
  <si>
    <t xml:space="preserve">GLEITLAGER / Подшипник скольжения                              </t>
  </si>
  <si>
    <t>LAGERRING</t>
  </si>
  <si>
    <t xml:space="preserve">KUGELLAGERAUSGLEICHSSCH. 6003 / Пружинное кольцо                                  </t>
  </si>
  <si>
    <t xml:space="preserve">KUGELLAGERAUSGLEICHSSCH. 6006 / Пружинное кольцо                                  </t>
  </si>
  <si>
    <t xml:space="preserve">NV-SERVOVERSTAERKER NT / NV-Сервоусилитель                                 </t>
  </si>
  <si>
    <t xml:space="preserve">PUMPENROTOR VST. (14 SCHL.) / Ротор 14 шлицов                                  </t>
  </si>
  <si>
    <t xml:space="preserve">PUMPENROTOR VST. (12 SCHL.) / Ротор 12 шлицов                                   </t>
  </si>
  <si>
    <t xml:space="preserve">SEITENSCHEIBE / Плита прижимная                                   </t>
  </si>
  <si>
    <t xml:space="preserve">ACS40-REV.2 / АС-Сервоусилитель  ACS40                          </t>
  </si>
  <si>
    <t xml:space="preserve">ANTRIEBSWELLE VORMONT. / Приводной вал (комплект переделки)              </t>
  </si>
  <si>
    <t>ROTORDICHTUNG / Уплотнение ротора</t>
  </si>
  <si>
    <t xml:space="preserve">KUPPLUNG M12X1  KB=4-6 / Разъем М12х1                                       </t>
  </si>
  <si>
    <t>SONDERKUPPLUNG / Предохранительная муфта</t>
  </si>
  <si>
    <t xml:space="preserve">ANTRIEBSFLANSCH / Приводной фланец                                  </t>
  </si>
  <si>
    <t xml:space="preserve">VERSTAERKER 35A KOMPLETT / Усилитель 35А в комплекте                                    </t>
  </si>
  <si>
    <t xml:space="preserve">QUADR.164.47X5.33 NACHGEARB / Уплотнительное кольцо 164,47х5,33                                </t>
  </si>
  <si>
    <t xml:space="preserve">QUADRING AS568A 110.49X5.33 / Уплотнительное кольцо                       </t>
  </si>
  <si>
    <t>SPANNVORRICHTUNG / Зажимное приспособление</t>
  </si>
  <si>
    <t xml:space="preserve">INVERTER INVC 818 / Инвертер INVC 818                                 </t>
  </si>
  <si>
    <t xml:space="preserve">RADIALWELLENDICHTRING / Манжета           </t>
  </si>
  <si>
    <t>RADIALWELLENDICHTRING / Манжета</t>
  </si>
  <si>
    <t>ROTORFUEHLERLEHREN / Набор щупов</t>
  </si>
  <si>
    <t xml:space="preserve">RADIALWELLENDICHTRING F. ERS. / Манжета                                           </t>
  </si>
  <si>
    <t xml:space="preserve">DICHTUNG VOLLST. / Уплотнение                                        </t>
  </si>
  <si>
    <t xml:space="preserve">HDI-STICK USB KOMPLETT/Карта                                             </t>
  </si>
  <si>
    <t xml:space="preserve">KABEL FUER SIGNALBUS / Кабель                              </t>
  </si>
  <si>
    <t xml:space="preserve">NACHRUESTSATZ ABDECKUNG-EING. / Защитный экран монитора, компл.                   </t>
  </si>
  <si>
    <t xml:space="preserve">KU.LA.AUSGL.SCHEIBE EMO-X41 / Пружинное кольцо                      </t>
  </si>
  <si>
    <t xml:space="preserve">OEL TUNFLUID 500 ML FLASCHE / Смазка- спрей (500мл)                                    </t>
  </si>
  <si>
    <t xml:space="preserve">DARMSCHIEBEHUELSE 19 / Толкатель оболочки с отв. 19 мм в сб.                            </t>
  </si>
  <si>
    <t xml:space="preserve">DARMSCHIEBEHUELSE 17 / Толкатель оболочки с отв. 17 мм в сборе           </t>
  </si>
  <si>
    <t>DARMSCHIEBEHUELSE 15 / Толкатель оболочки с отв. 15 мм в сборе</t>
  </si>
  <si>
    <t xml:space="preserve">DARMSCHIEBEHUELSE 12 / Толкатель оболочки с отв. 12 мм в сборе           </t>
  </si>
  <si>
    <t xml:space="preserve">DARMSCHIEBEHUELSE 10 / Толкатель оболочки с отв. 10 мм в сборе           </t>
  </si>
  <si>
    <t xml:space="preserve">SCHALTELEMENT 1S+1ﾖ +UMBAUANL / Кнопка в сборе                   </t>
  </si>
  <si>
    <t xml:space="preserve">SCHALTELEMENT 2S + UMBAUANLEIT / Кнопка в сборе                                  </t>
  </si>
  <si>
    <t xml:space="preserve">VERSTAERKER 24A REV.S03 (AT) / Сервоусилитель 24А (Восстановленный)                          </t>
  </si>
  <si>
    <t xml:space="preserve">VERSTAERKER 24A REV. SO3 KOMPL. / Сервоусилитель 24А, S03, в компл.                      </t>
  </si>
  <si>
    <t xml:space="preserve">NIVEAUGEBER KB 0040/D VOLLST. / Датчик уровня для KB 0040/D                       </t>
  </si>
  <si>
    <t xml:space="preserve">NIVEAUGEBER R5 0016/D VOLLST. / Датчик уровня для R5 0016/D                       </t>
  </si>
  <si>
    <t xml:space="preserve">PCK3-EINGABE 10" FARBE (NT) / Пульт управления PCK3 в сборе                     </t>
  </si>
  <si>
    <t xml:space="preserve">KUPPLUNGSWELLE VOLLST. / Соединительный вал                                              </t>
  </si>
  <si>
    <t xml:space="preserve">PCK3 PROGRAM COMPACT-FLASH / Флэш-карта для РСК3                       </t>
  </si>
  <si>
    <t xml:space="preserve">ZAHNRIEMEN 10T5/280 / Зубчатый ремень 10Т5/280                          </t>
  </si>
  <si>
    <t xml:space="preserve">ZWISCH-LOCHSCH. E130 13 B=10/ZWISCH-LOCHSCH. E130 13 B=10                      </t>
  </si>
  <si>
    <t>STUETZKREUZ E130 28+10 CODIERT/ Опорный крест</t>
  </si>
  <si>
    <t xml:space="preserve">ENDLOCHSCHEIBE E130 5 CODIERT / Решётка конечная отв. 5 мм для волчка             </t>
  </si>
  <si>
    <t xml:space="preserve">ENDLOCHSCHEIBE E130 4 CODIERT/Сетка от волчка                                   </t>
  </si>
  <si>
    <t xml:space="preserve">ENDLOCHSCHEIBE E130 1.5 CODIER/Сетка от волчка                                   </t>
  </si>
  <si>
    <t xml:space="preserve">ZAHNRIEMEN SUPERTORQUE-S5MX500 / Зубчатый ремень S5Mх500                           </t>
  </si>
  <si>
    <t xml:space="preserve">PUMPENROTOR / Ротор 10 шлицов                                   </t>
  </si>
  <si>
    <t>Комбиуплотнение серпа фаршевой линии в вакуумном наполнителе фарша VF608-634 16 мм.</t>
  </si>
  <si>
    <t xml:space="preserve">DICHTUNG 26 MM VOLLST. / Уплотнение 26 мм                                  </t>
  </si>
  <si>
    <t xml:space="preserve">WARTUNGSKIT VF620-63/Комплект уплотнений ТО-2000ч VF 620/634, 40м3     </t>
  </si>
  <si>
    <t xml:space="preserve">WARTUNGSKIT "GROSS" / Комплект уплотнений ТО-2000ч VF 608/610           </t>
  </si>
  <si>
    <t xml:space="preserve">SORTIERMESSER 4 FLUEGEL / Нож сепарирующий, 4-х лучевой                     </t>
  </si>
  <si>
    <t xml:space="preserve">STELLRING VOLLST. F.E. / Установочное кольцо в сборе                       </t>
  </si>
  <si>
    <t xml:space="preserve">VERSORGUNGSSTECKER / Рзъём на 7 контактов                   </t>
  </si>
  <si>
    <t xml:space="preserve">MOTORSTECKER-PHOENIX / Разъём на 3 контакта                              </t>
  </si>
  <si>
    <t>PUMPENWELLE / Вал насоса</t>
  </si>
  <si>
    <t xml:space="preserve">DUENNRINGLAGER 61907 / Шарикоподшипник                                   </t>
  </si>
  <si>
    <t xml:space="preserve">KLEMMRING D=26/48X15 M.SCHRAU/KLEMMRING D=26/48X15 M.SCHRAU                     </t>
  </si>
  <si>
    <t xml:space="preserve">REINIGUNGSBUERSTE/ Ёршик чистящий                                   </t>
  </si>
  <si>
    <t xml:space="preserve">AUSHEBEVORRICHTUNG F.VF610 VST/AUSHEBEVORRICHTUNG F.VF610 VST                    </t>
  </si>
  <si>
    <t xml:space="preserve">ANTRIEBSWELLE_MITTEL / Приводной вал средний в сборе                     </t>
  </si>
  <si>
    <t>LAGERBUCHSE VORMONTIERT / Опорная втулка в сборе</t>
  </si>
  <si>
    <t xml:space="preserve">WELLENDICHT. AB 20/35X7 / Сальниковое уплотнение АВ 20/35х7                                          </t>
  </si>
  <si>
    <t xml:space="preserve">VAKUUMPRUEFSATZ / Комплект для измерения вакуума                                  </t>
  </si>
  <si>
    <t xml:space="preserve">VERDRAENGER C2 / Вытеснитель С2                                    </t>
  </si>
  <si>
    <t xml:space="preserve">VERDRAENGER C1 / Вытеснитель С1                                    </t>
  </si>
  <si>
    <t xml:space="preserve">VERDRAENGER A2 / Вытеснитель А2                                    </t>
  </si>
  <si>
    <t xml:space="preserve">VERDRAENGER A1 / Вытеснитель A1                                    </t>
  </si>
  <si>
    <t xml:space="preserve">RILLENKUGELLAGER 6005 2RS / Шарикоподшипник                                   </t>
  </si>
  <si>
    <t xml:space="preserve">SICHERUNGSRING 020X001,2-A2 / Стопорное кольцо 20х1,2                                 </t>
  </si>
  <si>
    <t xml:space="preserve">ABSTREIFER / Скребок для вареных колбас                                        </t>
  </si>
  <si>
    <t xml:space="preserve">HEBELWELLE KOMPL. ERSATZ / Вал рычага                                        </t>
  </si>
  <si>
    <t xml:space="preserve">SERCOS-PRUEFSTECKER/ Проверочный штекер                            </t>
  </si>
  <si>
    <t xml:space="preserve">CSK-PRUEFSTECKER / Проверочный штекер                                </t>
  </si>
  <si>
    <t xml:space="preserve">CSI2 CAN SERVOINTERFACE / CSI2 CAN сервоинтерфейс                           </t>
  </si>
  <si>
    <t xml:space="preserve">BUCHSE / Втулка с буртом                                   </t>
  </si>
  <si>
    <t xml:space="preserve">RADIALWELLENDICHTRING / Уплотнение вала                                   </t>
  </si>
  <si>
    <t>SEITENSCHEIBE M.GK.K=4% / Прижимная плита К=4% в сборе</t>
  </si>
  <si>
    <t xml:space="preserve">SEITENSCHEIBE M.GK.K=8,4% / Прижимная плита К=8,4% в сборе                           </t>
  </si>
  <si>
    <t xml:space="preserve">ABDREHTUELLE 10-22 / Цевка усиленная D10-22 мм, L=487 мм                 </t>
  </si>
  <si>
    <t xml:space="preserve">ABDREHTUELLE 11-22 / Цевка усиленная D11-22мм, L=487мм                 </t>
  </si>
  <si>
    <t xml:space="preserve">SCHUTZHAUBE ADE AUTOMATIK/SCHUTZHAUBE ADE AUTOM.                            </t>
  </si>
  <si>
    <t xml:space="preserve">ABDREHTUELLE 17-22 / Цевка усиленная D17-22мм, L=484мм                                          </t>
  </si>
  <si>
    <t xml:space="preserve">PUMPENGEH.KOMPL.VORBER.F.SENS. / Корпус фаршнасоса в компл.                        </t>
  </si>
  <si>
    <t>KABEL VF-5/POLYCLIP,RUND,12POL / Соединительный кабель VF-50-300 - POLYCLIP 12 Pol.</t>
  </si>
  <si>
    <t xml:space="preserve">KABEL VF600/POLYCLIP,RUND,12-P / Соединительный кабель VF6ХХ - Poly-clip           </t>
  </si>
  <si>
    <t xml:space="preserve">RIEMENRAD_S8M-Z18 / Ременный шкив S8M-Z18                           </t>
  </si>
  <si>
    <t xml:space="preserve">MANSCHETTE / Манжета                                           </t>
  </si>
  <si>
    <t>HANDTMANN FUNKTIONSMODUL (HMK) / Функциональный модуль HFM</t>
  </si>
  <si>
    <t>KOMBIDICHTUNG AXIAL / Аксиальное комбиуплотнение</t>
  </si>
  <si>
    <t xml:space="preserve">SYNCHROFLEX-ZAHNRIEMEN / Зубчатый ремень                                   </t>
  </si>
  <si>
    <t xml:space="preserve">TROCKENBUCHSE DU 4514 / Втулка DU 4514                                    </t>
  </si>
  <si>
    <t xml:space="preserve">TRANSPORTRIEMEN U1645 H7,3 / Транспортерный ремень L=1645мм, H=7,3мм           </t>
  </si>
  <si>
    <t xml:space="preserve">MONTAGEWERKZEUG/MONTAGEWERKZEUG                                   </t>
  </si>
  <si>
    <t xml:space="preserve">DRUCKFEDER 4X44X71 / Пружина 4х44х71                                   </t>
  </si>
  <si>
    <t xml:space="preserve">LAGERWELLE / Подшипниковый вал                                 </t>
  </si>
  <si>
    <t xml:space="preserve">STUETZSCHEIBE / Шайба опорная                                     </t>
  </si>
  <si>
    <t xml:space="preserve">ZAHNRIEMEN MTS8M 760G / Зубчатый ремень S8M 760G                          </t>
  </si>
  <si>
    <t xml:space="preserve">BREMSRIMGGETRIEBE-LAGERNG NT / Привод тормозного кольца в сборе                  </t>
  </si>
  <si>
    <t xml:space="preserve">SCHARNIERPLATTE FT/SCHARNIERPLATTE FT                                </t>
  </si>
  <si>
    <t xml:space="preserve">FUEHRUNGSPLATTE / Направляющая пластина                             </t>
  </si>
  <si>
    <t>MESSERWELLE 5-TLG.F.STUETZKREUZ / Ножевой вал на 5 инструментов</t>
  </si>
  <si>
    <t xml:space="preserve">PUMPENROTOR VOLLST. (10 SCHL.) / Ротор 10 шлицов                                   </t>
  </si>
  <si>
    <t xml:space="preserve">RIEMENRAD VOLLST. AT10 Z21 / Ременный шкив  AT10 Z21                         </t>
  </si>
  <si>
    <t xml:space="preserve">RIEMENRADHUELSE AT10 / Ременный шкив                             </t>
  </si>
  <si>
    <t xml:space="preserve">FUELLROHREINSATZ D16 / Пластиковый рассекатель D16 мм                   </t>
  </si>
  <si>
    <t xml:space="preserve">FUELLROHREINSATZ D18 / Пластиковый рассекатель D18 мм                   </t>
  </si>
  <si>
    <t xml:space="preserve">FUELLROHREINSATZ D24 / Пластиковый рассекатель D 24 мм                   </t>
  </si>
  <si>
    <t xml:space="preserve">ABSTREIFER FUER BRUEHWURST / Скребок для вареных колбас                        </t>
  </si>
  <si>
    <t xml:space="preserve">ZAHNRIEMEN S8M 712 / Зубчатый ремень S8M 712                           </t>
  </si>
  <si>
    <t xml:space="preserve">ZAHNRIEMEN 120 MTS 8 800 / Зубчатый ремень 120 MTS 8 800                     </t>
  </si>
  <si>
    <t xml:space="preserve">RIEMENRADWELLE VOLLST. / Блок ременных шкивов                               </t>
  </si>
  <si>
    <t xml:space="preserve">SCHEIBE 008,4X021X004/Шайба 8,4х21х4                                    </t>
  </si>
  <si>
    <t xml:space="preserve">ZAHNRIEMEN 16T10/530 / Зубчатый ремень 16T10/530                         </t>
  </si>
  <si>
    <t xml:space="preserve">RIEMENRAD VOLLST. / Ременный шкив                                   </t>
  </si>
  <si>
    <t>COMPAKT FLASH WIN CE/Программное обеспечение</t>
  </si>
  <si>
    <t>Рассекатель воздуха в колбасном фарше в вакуумном наполнителе фарша VF608-634</t>
  </si>
  <si>
    <t xml:space="preserve">ABDREHMOTOR KOMPLETT F. ERS. / Двигатель перекрутчика в сборе                    </t>
  </si>
  <si>
    <t xml:space="preserve">GEWINDEHUELSE 20-22 / Гильза 20/22 с резьбой                            </t>
  </si>
  <si>
    <t xml:space="preserve">VERTEILEREINSATZ D=52MM / Рассекатель D=52 мм                               </t>
  </si>
  <si>
    <t xml:space="preserve">DEMONTAGEWERKZEUG / Съёмник вала насоса                               </t>
  </si>
  <si>
    <t xml:space="preserve">KETTENRADTRAEGER VORMONTIERT / Держатель цепного колеса в сборе                  </t>
  </si>
  <si>
    <t xml:space="preserve">UMBAUSATZ-FUERDERKURVENANTRIEB / Ремкомплект вала привода ворошителя               </t>
  </si>
  <si>
    <t xml:space="preserve">VENTILLEISTE VF 616/VENTILLEISTE VF 616                               </t>
  </si>
  <si>
    <t xml:space="preserve">VENTILLEISTE VF 630 / Планка с клапанами                                </t>
  </si>
  <si>
    <t xml:space="preserve">Цевка D12-22 мм, усиленная, L=647,5 мм            </t>
  </si>
  <si>
    <t>LUFTENTOELELEMENT WARTUNGSSATZ / Фильтр маслоотделительный</t>
  </si>
  <si>
    <t xml:space="preserve">KLEMMVORRICHTUNG ARM/KLEMMVORRICHTUNG ARM                              </t>
  </si>
  <si>
    <t xml:space="preserve">KLEMMVORRICHTUNG/KLEMMVORRICHTUNG                                  </t>
  </si>
  <si>
    <t>MONTAGEDORN/Рым-болт</t>
  </si>
  <si>
    <t xml:space="preserve">UMBAUSATZ LAGERUNG KUPPLUNGSR./Комплект для переделки узла подшипника            </t>
  </si>
  <si>
    <t>LAGERBUCHSE / Подшипник скольжения</t>
  </si>
  <si>
    <t xml:space="preserve">POLYGONWELLE / Вал                                               </t>
  </si>
  <si>
    <t xml:space="preserve">SCHLUESSEL VOLLST. SPEZIAL / Специальный ключ                       </t>
  </si>
  <si>
    <t xml:space="preserve">NETZFILTER B84143-A36-R105 / Сетевой фильтр                                    </t>
  </si>
  <si>
    <t xml:space="preserve">NETZFILTER B84143-A16-R105 / Сетевой фильтр B84143-A16-R105                        </t>
  </si>
  <si>
    <t>EINSTELLWERKZEUG KLEMMBOLZEN/EINSTELLWERKZEUG KLEMMBOLZEN</t>
  </si>
  <si>
    <t>Обойма аксиального подшипника основного привода узла подачи фарша в вакуумном наполните фарша VF 608</t>
  </si>
  <si>
    <t>AXIAL-NADELKRANZ 120X155X004 / Аксиальный игольчатый подшипник</t>
  </si>
  <si>
    <t xml:space="preserve">PASSCHEIBE 16X22X1,0 / Шайба 16х22х1,0                                             </t>
  </si>
  <si>
    <t xml:space="preserve">POSITIONSSSCHALTER KPL. / Концевой выключатель                              </t>
  </si>
  <si>
    <t xml:space="preserve">FOLIENTASTATUR, F.PCK1, A2 / Пленочная клавиатура                              </t>
  </si>
  <si>
    <t>HUELSENFREILAUF 035X042X030 / Обгонная муфта 35х42х30</t>
  </si>
  <si>
    <t>DISTANZRING / Дистанционное кольцо</t>
  </si>
  <si>
    <t xml:space="preserve">STELLRING / Установочное кольцо                               </t>
  </si>
  <si>
    <t xml:space="preserve">ABDRﾜCKVORRICHTUNG VOLLST./ABDRﾜCKVORRICHTUNG VOLLST.                        </t>
  </si>
  <si>
    <t xml:space="preserve">DICHTUNG, RAHMEN 233X147.5/Уплотнение                                        </t>
  </si>
  <si>
    <t xml:space="preserve">WASSERABSCHEIDER-ABS / Влагоотделитель                              </t>
  </si>
  <si>
    <t xml:space="preserve">SPANNEXZENTER VOLLST. / Эксцентрик                                        </t>
  </si>
  <si>
    <t>SPANNEXZENTER VOLLST. / Эксцентрик</t>
  </si>
  <si>
    <t xml:space="preserve">AC-SERVOMOTOR HR115E6-88S / Серводвигатель                        </t>
  </si>
  <si>
    <t xml:space="preserve">STEUERBLOCK VOLLST. 165+5 BAR/ Клапан распределительный                         </t>
  </si>
  <si>
    <t xml:space="preserve">UMBAUSATZ LAGERKLOTZ / Петля в сборе                                     </t>
  </si>
  <si>
    <t xml:space="preserve">ZAHNRIEMEN 120 MTS 8 656 / Зубчатый ремень 120 MTS 8 656                     </t>
  </si>
  <si>
    <t xml:space="preserve">ZAHNRIEMEN 10T10/600 / Зубчатый ремень 10Т10/600                         </t>
  </si>
  <si>
    <t xml:space="preserve">WELLENDICHTRING BC 25X47X7 / Сальниковое уплотнение ВС 25х47х7                 </t>
  </si>
  <si>
    <t>PUMPENGEH.KOMPL.VORBER.F.SENS. / Корпус фаршнасоса для VF 630-634 в сборе</t>
  </si>
  <si>
    <t>Корпус узла подачи фарша VF 620-628 в сборе в вакуумном наполнителе фарша VF608-634</t>
  </si>
  <si>
    <t xml:space="preserve">AUSHEBEVORRICHTUNG / Съемник ротора                                    </t>
  </si>
  <si>
    <t xml:space="preserve">OELRUECKLAUFVENTIL FUER  R5/0016D / Обратный клапан для R5 0016/D                     </t>
  </si>
  <si>
    <t xml:space="preserve">OILRUECKLAUFSCHRAUBE F. KB/0040D/ Винт масловозвратный  для KB 0040/D              </t>
  </si>
  <si>
    <t xml:space="preserve">OELRUECKLAUFSCHRAUBE F. R5/0016D / Винт масловозвратный для R5 0016/D                </t>
  </si>
  <si>
    <t xml:space="preserve">GASBALLASTVENTIL KB 0040/D / Газобалластный клапан для KB 0040/D                        </t>
  </si>
  <si>
    <t xml:space="preserve">GASBALLASTVENTIL R5 0016/D / Газобалластный клапан для R5 0016/D                        </t>
  </si>
  <si>
    <t xml:space="preserve">NETZDROSSEL / Сетевой дроссель                                      </t>
  </si>
  <si>
    <t xml:space="preserve">MOTORSCHUTZSCHALTER GV2-ME21 / Атомат защиты двигателя GV2-ME21                      </t>
  </si>
  <si>
    <t xml:space="preserve">MOTORSCHUTZSCHALTER GV2-ME32 / Автомат защиты двигателя GV2-ME32                 </t>
  </si>
  <si>
    <t xml:space="preserve">SCHIEBER FUER R5/0016 D / Шибер для R5/0016 D                            </t>
  </si>
  <si>
    <t xml:space="preserve">HALTESTERN 12 / Опорная звезда с отв. 12 мм                       </t>
  </si>
  <si>
    <t xml:space="preserve">HALTESTERN 11 / Опорная звезда с отв. 11 мм                       </t>
  </si>
  <si>
    <t xml:space="preserve">HALTESTERN 10 / Опорная звезда с отв. 10 мм                                    </t>
  </si>
  <si>
    <t xml:space="preserve">WASSERABSCHEIDER F. ERSATZ / Влагоотделитель                                   </t>
  </si>
  <si>
    <t xml:space="preserve">O-RING 230X3B NB 75SH / О-кольцо 230х3                                    </t>
  </si>
  <si>
    <t xml:space="preserve">DICHTUNG 047X007X004 / Уплотнение 47х7х4                                 </t>
  </si>
  <si>
    <t xml:space="preserve">ZAHNRIEMEN 20AT5/390 / Зубчатый ремень 20AT5/390                         </t>
  </si>
  <si>
    <t xml:space="preserve">INDUKTIVER NAEHERUNGSSCHALTER / Индуктивный датчик                                </t>
  </si>
  <si>
    <t xml:space="preserve">UMBAUSATZ ABDR. NACHTR. SERVO / Комплект дооснащения приводом перекрутчика         </t>
  </si>
  <si>
    <t xml:space="preserve">RILLENKUGELLAGER 060X110X022 / Шарикоподшипник                                   </t>
  </si>
  <si>
    <t xml:space="preserve">ABSTREIFER DA 17/манжета                                           </t>
  </si>
  <si>
    <t xml:space="preserve">WELLENDICHTRING 060X080X007 / Манжета 60х80х7                                   </t>
  </si>
  <si>
    <t>Вал насоса</t>
  </si>
  <si>
    <t xml:space="preserve">KUPPLUNG GRﾖﾟE 1 / Соединительная муфта                                             </t>
  </si>
  <si>
    <t xml:space="preserve">MOTORSCHUTZSCHALTER GV2-ME08 / Автомат защиты двигателя GV2-ME08                 </t>
  </si>
  <si>
    <t xml:space="preserve">PASSSCHEIBE 35X45X00,5 / Регулировочная шайба 35х45х0,5                    </t>
  </si>
  <si>
    <t xml:space="preserve">PASSSCHEIBE 35X45X01 / Регулировочная шайба 35х45х1                              </t>
  </si>
  <si>
    <t>AC SERVOMOTOR- STD. / Серводвигатель</t>
  </si>
  <si>
    <t>VAKUUMSCHIEBER 2 VOLLST. / Вакуумная заслонка для VF630-634</t>
  </si>
  <si>
    <t>DICHTUNG / Уплотнение</t>
  </si>
  <si>
    <t>V-SEAL 090X006X011 / V-Уплотнение 90x6x11</t>
  </si>
  <si>
    <t xml:space="preserve">O-RING 080X005 / О-кольцо 80х5                                   </t>
  </si>
  <si>
    <t xml:space="preserve">FﾜHRUNGSBOLZEN/FﾜHRUNGSBOLZEN                                    </t>
  </si>
  <si>
    <t xml:space="preserve">ABSTIMMSCHEIBE 0,2 MM / Регулировочная пластина 0,2 мм                             </t>
  </si>
  <si>
    <t xml:space="preserve">ABSTIMMSCHEIBE 0,5 MM / Регулировочная пластина 0,5 мм                            </t>
  </si>
  <si>
    <t xml:space="preserve">LICHTWELLENLEITER L= 2 M / Оптический кабель L=2 м                           </t>
  </si>
  <si>
    <t xml:space="preserve">LICHTWELLENLEITER L= 0.25 / Оптический кабель L=0,25 м                        </t>
  </si>
  <si>
    <t xml:space="preserve">AXIAL-NADELKRANZ 075X100X004 / Аксиальный игольчатый подшипник                   </t>
  </si>
  <si>
    <t xml:space="preserve">AXIAL-LAGERSCHEIBE 075X100 / Обойма подшипника 75х100                          </t>
  </si>
  <si>
    <t>O-RING 035X003 / О-Кольцо 35х3</t>
  </si>
  <si>
    <t xml:space="preserve">SCHUETZ / Контактор                                           </t>
  </si>
  <si>
    <t xml:space="preserve">R-C-GLIED/R-C- Элемент                                      </t>
  </si>
  <si>
    <t xml:space="preserve">HILFSSCHALTER / Вспомогательный выключатель                                    </t>
  </si>
  <si>
    <t xml:space="preserve">SICHERUNGSRING 050X002 / Стопорное кольцо 50х2                             </t>
  </si>
  <si>
    <t xml:space="preserve">O-RING 225X5 / О-кольцо 225х5                                    </t>
  </si>
  <si>
    <t xml:space="preserve">AC-SERVOMOTOR HR 92 / AC- Серводвигатель HR 92                          </t>
  </si>
  <si>
    <t xml:space="preserve">RILLENKUGELLAGER 61812-2RS / Шарикоподшипник                                   </t>
  </si>
  <si>
    <t xml:space="preserve">O-RING 240X006 / О-кольцо 240х6                                    </t>
  </si>
  <si>
    <t xml:space="preserve">O-RING 011,6X002,4 NB 75SH / О-кольцо  11,6х2,4                                </t>
  </si>
  <si>
    <t xml:space="preserve">AC-SERVOMOTOR / АС-Серводвигатель                                 </t>
  </si>
  <si>
    <t xml:space="preserve">DICHTUNG / Уплотнение                                        </t>
  </si>
  <si>
    <t xml:space="preserve">SCHMIERNIPPEL VOLLST. / Смазочный ниппель                                 </t>
  </si>
  <si>
    <t xml:space="preserve">NADELLAGER O. I. 090X110X030 / Игольчатый подшипник                              </t>
  </si>
  <si>
    <t xml:space="preserve">KUPPLUNGSWELLE / Соединительный вал                                   </t>
  </si>
  <si>
    <t xml:space="preserve">FOLIENTASTATUR VST.S/W -DOS / Пленочная клавиатура (DOS)                          </t>
  </si>
  <si>
    <t xml:space="preserve">KUPPLUNGSWELLE KPL. / Муфта вала в сборе                                </t>
  </si>
  <si>
    <t xml:space="preserve">ZENTRIERFLANSCH / Центрирующий фланец                                            </t>
  </si>
  <si>
    <t xml:space="preserve">DISTANZBLECH / Дистанционная пластина                                      </t>
  </si>
  <si>
    <t xml:space="preserve">QUADRING / Уплотнительное кольцо                             </t>
  </si>
  <si>
    <t xml:space="preserve">DICHTRING / Уплотнительное кольцо                             </t>
  </si>
  <si>
    <t xml:space="preserve">O-RING 090X004,5 / О-кольцо 90х4,5                                   </t>
  </si>
  <si>
    <t xml:space="preserve">STOPFEN / Заглушка                                          </t>
  </si>
  <si>
    <t xml:space="preserve">VERBINDUNGSROHR DA24-16DICHTG. / Соединительная трубка                   </t>
  </si>
  <si>
    <t xml:space="preserve">WELLENDICHTRING BC 025/052X009 / Сальниковое уплотнение 25х52х9                    </t>
  </si>
  <si>
    <t xml:space="preserve">ABSTIMMSCHEIBE / Регулировочная шайба                              </t>
  </si>
  <si>
    <t xml:space="preserve">SCHRAEGKUGELLAGER / Упорный подшипник                                 </t>
  </si>
  <si>
    <t xml:space="preserve">DICHTUNGSELEMENT 16 MM VOLLST. / Уплотнительный элемент 16 мм                      </t>
  </si>
  <si>
    <t xml:space="preserve">SPANNEXZENTER FUER DUENNFL.MASSE / Эксцентрик для жидких продуктов                   </t>
  </si>
  <si>
    <t xml:space="preserve">RILLENKUGELLAGER 6200-2RS / Шарикоподшипник 6200-2RS                                  </t>
  </si>
  <si>
    <t xml:space="preserve">SICHERUNGSRING 015X001-A2 / Стопорное кольцо 15х1                                  </t>
  </si>
  <si>
    <t>Стопорное кольцо 35х1,5</t>
  </si>
  <si>
    <t xml:space="preserve">SEPARATOR MANUELL / Сепаратор ручной                                 </t>
  </si>
  <si>
    <t xml:space="preserve">EL.KONDENSATOR 4 mF / Конденсатор 4mF                              </t>
  </si>
  <si>
    <t xml:space="preserve">O-RING 345X6 / О-кольцо 345х6                                    </t>
  </si>
  <si>
    <t xml:space="preserve">KLEMMBOLZEN/Болт                                              </t>
  </si>
  <si>
    <t xml:space="preserve">TRANSPORTRIEMEN U1645 H5.8 / Транспортерный ремень L=1645мм, H=5,8мм           </t>
  </si>
  <si>
    <t xml:space="preserve">TRANSPORTRIEMEN U1645 H10,3 / Транспортерный ремень L=1645мм, H=10,3мм          </t>
  </si>
  <si>
    <t xml:space="preserve">SENSOR KAPAZITIV / Емкостной датчик                                  </t>
  </si>
  <si>
    <t xml:space="preserve">CLIPPERKABEL VF6XX-ALPINACLIPP / Соединительный кабель VF6XX-ALPINA                </t>
  </si>
  <si>
    <t xml:space="preserve">CLIPPERKABEL VF6XX- TECHNOPACK / Соединительный кабель VF6XX - TECHNOPACK                                   </t>
  </si>
  <si>
    <t xml:space="preserve">KABEL VF600/POLYCLIP,ECKIG,6-P / Соединительный кабель VF6ХХ/POLYCLIP              </t>
  </si>
  <si>
    <t xml:space="preserve">KABEL VF600/POLYCLIP,RUND,6-PO / Соединительный кабель VF6XX - POLYCLIP                            </t>
  </si>
  <si>
    <t xml:space="preserve">O-RING 026X002 / О-кольцо 26х2                                    </t>
  </si>
  <si>
    <t xml:space="preserve">FREMDGERAETESTECKER 14-POL ./ Разъем 14 пол.                                    </t>
  </si>
  <si>
    <t xml:space="preserve">TASTATUR-DISPLAY-INTERFACE TDI / Плата интерфейса                                  </t>
  </si>
  <si>
    <t xml:space="preserve">PUMPENFLUEGEL-S / Лопатка ротора тип. "S"                                  </t>
  </si>
  <si>
    <t xml:space="preserve">DICHTRING / Уплотнительное кольцо                                       </t>
  </si>
  <si>
    <t>ZAHNKRANZ MIT LAGERUNG / Зубчатый венец с подшипником</t>
  </si>
  <si>
    <t xml:space="preserve">ANTRIEB VON VAKUUMVERSCHLUSS / Привод вакуумной заслонки в сборе                 </t>
  </si>
  <si>
    <t xml:space="preserve">DISPLAY VOLLST. / Дисплей в комплекте с инвертером                                          </t>
  </si>
  <si>
    <t xml:space="preserve">NUTRING 050X059,44X007,1 / Уплотнительное кольцо 50х59,44х7,1                               </t>
  </si>
  <si>
    <t xml:space="preserve">O-RING 076X005 / О-кольцо 76х5                                     </t>
  </si>
  <si>
    <t xml:space="preserve">TROCKENBUCHSE DU4520 / Втулка DU4520                                     </t>
  </si>
  <si>
    <t xml:space="preserve">KABEL MIT FREMDGERAETEDOSE 14-P / Кабель с разъемом 4-POL.                    </t>
  </si>
  <si>
    <t xml:space="preserve">PHOENIXSTECKER 2-POL/PHOENIXSTECKER 2-POL                              </t>
  </si>
  <si>
    <t xml:space="preserve">LASTWIDERSTAND / Силовой резистор R1                           </t>
  </si>
  <si>
    <t xml:space="preserve">MOTORSCHUTZSCHALTER GV3-ME40 / Автомат защиты двигателя GV3-ME40                      </t>
  </si>
  <si>
    <t xml:space="preserve">MOTORSCHUTZSCHALTER GV2-RT07 / Автомат защиты двигателя GV2-RT07                 </t>
  </si>
  <si>
    <t xml:space="preserve">NETZDROSSEL / Сетевой дроссель                                  </t>
  </si>
  <si>
    <t>PASSSCHEIBE / Регулировочная шайба</t>
  </si>
  <si>
    <t xml:space="preserve">SCHUTZSCHLAUCH 012,6X003,4 / Защитный шланг                       </t>
  </si>
  <si>
    <t xml:space="preserve">SPLINT 3.2X25 A2 DIN 94 / Шплинт 3.2х25                                     </t>
  </si>
  <si>
    <t xml:space="preserve">VERBINDUNGSWELLE / Соединительный вал                                </t>
  </si>
  <si>
    <t xml:space="preserve">SPANNGABEL / Зажимная вилка                                    </t>
  </si>
  <si>
    <t xml:space="preserve">GEWINDEBUCHSE / Гильза с резьбой                                     </t>
  </si>
  <si>
    <t xml:space="preserve">RILLENKUGELLAGER 6010 2RS / Шарикоподшипник 6010 2RS                                  </t>
  </si>
  <si>
    <t>V-SEAL 078-082 X 006,8 X 011 / V-уплотнение 78х82х6,8х11</t>
  </si>
  <si>
    <t xml:space="preserve">EINLEGERING 38 MM / Проставочное кольцо 38 мм                                    </t>
  </si>
  <si>
    <t xml:space="preserve">LOCHSCHEIBE 10 MM GERADE / Решетка сотв. 10,0 мм                                        </t>
  </si>
  <si>
    <t xml:space="preserve">LOCHSCHEIBE 7,8 MM GERADE / Решетка с отв. 7,8 мм                                             </t>
  </si>
  <si>
    <t xml:space="preserve">LOCHSCHEIBE 5 MM GERADE / Решетка с отв. 5,0 мм                               </t>
  </si>
  <si>
    <t xml:space="preserve">LOCHSCHEIBE 4,5 MM GERADE / Решетка с отв. 4,5 мм                                            </t>
  </si>
  <si>
    <t xml:space="preserve">LOCHSCHEIBE 3,5 MM GERADE / Решетка с отв. 3,5 мм                                            </t>
  </si>
  <si>
    <t xml:space="preserve">LOCHSCHEIBE 2,5 MM GERADE / Решетка с отв. 2,5 мм                             </t>
  </si>
  <si>
    <t xml:space="preserve">LOCHSCHEIBE 2 MM GERADE / Решетка с отв. 2,0 мм                                            </t>
  </si>
  <si>
    <t xml:space="preserve">SORTIERMESSER 4 FLUEGEL / Нож сепараторный                                  </t>
  </si>
  <si>
    <t xml:space="preserve">STOPFEN/STOPFEN                                           </t>
  </si>
  <si>
    <t xml:space="preserve">STOPFEN D=11 / Заглушка отверстия D=11                           </t>
  </si>
  <si>
    <t xml:space="preserve">ANSCHLAG VOLLST. / Упор                                              </t>
  </si>
  <si>
    <t xml:space="preserve">POSITIONSSSCHALTER / Концевой выключатель                              </t>
  </si>
  <si>
    <t xml:space="preserve">ABSTIMMSCHEIBE 0,1 / Шайба 0,1 мм                                     </t>
  </si>
  <si>
    <t xml:space="preserve">WELLENDICHTUNG KOMPL. VERKLEBT / Уплотнение вала                                   </t>
  </si>
  <si>
    <t xml:space="preserve">RILLENKUGELLAGER 6004-2RSR A2 / Шарикоподшипник 6004-2RSR                                   </t>
  </si>
  <si>
    <t xml:space="preserve">HOCHDRUCK-KOLBENSTOSSF.  54/2 / Смазочный шприц                                   </t>
  </si>
  <si>
    <t>DARMSCHIEBEHUELSE 12 LANG / Толкатель оболочки 12, длинный</t>
  </si>
  <si>
    <t xml:space="preserve">SCHRAUBENFEDER VD-207 KK / Пружина                                           </t>
  </si>
  <si>
    <t>FREILAUF BWX 13252 / Обгонная муфта, усиленная</t>
  </si>
  <si>
    <t xml:space="preserve">DREHSCH.-VAKUUMPUMPE        NT / Вакуумный насос 40м3                              </t>
  </si>
  <si>
    <t xml:space="preserve">DISTANZRING / Дистанционное кольцо                                      </t>
  </si>
  <si>
    <t>Приводной зубчатый фланец привода перекрутки в вакуумном наполнителе фарша VF608-634</t>
  </si>
  <si>
    <t>WELLENFEDER 070,5 X 080 / Пружинное кольцо 70,5х80</t>
  </si>
  <si>
    <t xml:space="preserve">RUTSCHSICHERUNG RD80X9,5/Предохранитель                                    </t>
  </si>
  <si>
    <t xml:space="preserve">DREHBOLZEN VOLLST. / Поворотный палец                                  </t>
  </si>
  <si>
    <t>WELLENDICHTRING 050X080X010 / Манжета 50х80х10</t>
  </si>
  <si>
    <t xml:space="preserve">INDUKTIVSCHALTER / Индуктивный датчик                                </t>
  </si>
  <si>
    <t xml:space="preserve">GLEITLAGER-BUCHSE / Подшипник скольжения                              </t>
  </si>
  <si>
    <t xml:space="preserve">ZAHNRIEMEN 25 T10\6300PAZ / Зубчатый ремень 25 T10/6300PAZ                    </t>
  </si>
  <si>
    <t>Наименование</t>
  </si>
  <si>
    <t>Артикул</t>
  </si>
  <si>
    <t>Создан: 17.11.2015 18:36:07</t>
  </si>
  <si>
    <t>на дату: 17.11.2015</t>
  </si>
  <si>
    <t>Наименование Eng.</t>
  </si>
  <si>
    <t>Наименование Рус.</t>
  </si>
  <si>
    <t>Сортировка</t>
  </si>
  <si>
    <t>Опорная звезда(удерживающий диск) с отв.  12 мм.</t>
  </si>
  <si>
    <t xml:space="preserve">O-кольцо 032X003,5    </t>
  </si>
  <si>
    <t>O-кольцо 042X5, FKM13-</t>
  </si>
  <si>
    <t xml:space="preserve">O-кольцо 110X002,5  </t>
  </si>
  <si>
    <t>O-кольцо 072X002,5 NB</t>
  </si>
  <si>
    <t xml:space="preserve">O-кольцо 019X002,5 NB </t>
  </si>
  <si>
    <t xml:space="preserve">O-кольцо 027X005  </t>
  </si>
  <si>
    <t>Соеденитльная насадка с резьбой 10-22</t>
  </si>
  <si>
    <t>Соеденитльная насадка с резьбой 8-22 Long</t>
  </si>
  <si>
    <t xml:space="preserve">Корпус узла подачи фарша в сборе в
вакуумном наполнителе фарша </t>
  </si>
  <si>
    <t>Тормоз оболочки 13 GREY</t>
  </si>
  <si>
    <t>сравнить эти артикулы</t>
  </si>
  <si>
    <t>С этими</t>
  </si>
  <si>
    <t>И в случае совпадения записать ячейку из этого столбца</t>
  </si>
  <si>
    <t>В ЭТОТ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</si>
</sst>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.0"/>
  </numFmts>
  <fonts count="14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164" fontId="8" fillId="0" borderId="0" applyFont="0" applyFill="0" applyBorder="0" applyAlignment="0" applyProtection="0"/>
  </cellStyleXfs>
  <cellXfs count="36">
    <xf numFmtId="0" fontId="0" fillId="0" borderId="0" xfId="0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5" fillId="0" borderId="0" xfId="3" applyAlignment="1">
      <alignment horizontal="left"/>
    </xf>
    <xf numFmtId="0" fontId="0" fillId="0" borderId="0" xfId="0" applyAlignment="1">
      <alignment horizontal="right" vertical="top" wrapText="1"/>
    </xf>
    <xf numFmtId="165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right" vertical="top" wrapText="1"/>
    </xf>
    <xf numFmtId="164" fontId="0" fillId="0" borderId="0" xfId="4" applyFont="1"/>
    <xf numFmtId="164" fontId="0" fillId="0" borderId="0" xfId="4" applyFont="1" applyAlignment="1">
      <alignment vertical="top" wrapText="1"/>
    </xf>
    <xf numFmtId="164" fontId="0" fillId="3" borderId="0" xfId="4" applyFont="1" applyFill="1"/>
    <xf numFmtId="164" fontId="0" fillId="3" borderId="0" xfId="4" applyFont="1" applyFill="1" applyAlignment="1">
      <alignment horizontal="righ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horizontal="left" wrapText="1"/>
    </xf>
    <xf numFmtId="0" fontId="6" fillId="0" borderId="0" xfId="3" applyFont="1" applyBorder="1" applyAlignment="1">
      <alignment horizontal="left"/>
    </xf>
    <xf numFmtId="0" fontId="5" fillId="0" borderId="0" xfId="3" applyBorder="1" applyAlignment="1">
      <alignment horizontal="left"/>
    </xf>
    <xf numFmtId="0" fontId="7" fillId="4" borderId="0" xfId="3" applyFont="1" applyFill="1" applyBorder="1" applyAlignment="1">
      <alignment horizontal="center"/>
    </xf>
    <xf numFmtId="1" fontId="5" fillId="0" borderId="0" xfId="3" applyNumberFormat="1" applyFont="1" applyBorder="1" applyAlignment="1">
      <alignment horizontal="left"/>
    </xf>
    <xf numFmtId="0" fontId="5" fillId="0" borderId="0" xfId="3" applyFont="1" applyBorder="1" applyAlignment="1">
      <alignment horizontal="left"/>
    </xf>
    <xf numFmtId="0" fontId="11" fillId="5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4" borderId="0" xfId="0" applyFont="1" applyFill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/>
    </xf>
    <xf numFmtId="0" fontId="12" fillId="5" borderId="0" xfId="3" applyFont="1" applyFill="1" applyBorder="1" applyAlignment="1">
      <alignment horizontal="center" vertical="center" wrapText="1"/>
    </xf>
    <xf numFmtId="0" fontId="5" fillId="0" borderId="0" xfId="3" applyNumberFormat="1" applyFont="1" applyBorder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 wrapText="1"/>
    </xf>
  </cellXfs>
  <cellStyles count="5">
    <cellStyle name="Standard 2" xfId="2"/>
    <cellStyle name="Standard 2 2" xfId="1"/>
    <cellStyle name="Standard 3" xfId="3"/>
    <cellStyle name="Денежный" xfId="4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00"/>
  <sheetViews>
    <sheetView tabSelected="1" zoomScale="70" zoomScaleNormal="70" workbookViewId="0">
      <pane ySplit="5" topLeftCell="A813" activePane="bottomLeft" state="frozen"/>
      <selection pane="bottomLeft" activeCell="O858" sqref="O858"/>
    </sheetView>
  </sheetViews>
  <sheetFormatPr defaultColWidth="11.42578125" defaultRowHeight="15" x14ac:dyDescent="0.25"/>
  <cols>
    <col min="1" max="1" width="21.140625" customWidth="1"/>
    <col min="2" max="2" width="47.42578125" customWidth="1"/>
    <col min="3" max="3" width="53.5703125" style="17" customWidth="1"/>
    <col min="4" max="4" width="62.7109375" style="18" customWidth="1"/>
    <col min="5" max="5" width="50.42578125" style="16" customWidth="1"/>
    <col min="6" max="6" width="18.7109375" hidden="1" customWidth="1"/>
    <col min="7" max="7" width="11.42578125" style="11" hidden="1" customWidth="1"/>
    <col min="8" max="8" width="20.28515625" hidden="1" customWidth="1"/>
    <col min="9" max="9" width="15.28515625" hidden="1" customWidth="1"/>
    <col min="10" max="10" width="15.140625" hidden="1" customWidth="1"/>
    <col min="11" max="11" width="59" style="34" customWidth="1"/>
    <col min="12" max="12" width="11.42578125" style="9" customWidth="1"/>
    <col min="13" max="13" width="12.5703125" style="13" customWidth="1"/>
    <col min="14" max="14" width="15.7109375" customWidth="1"/>
  </cols>
  <sheetData>
    <row r="1" spans="1:15" ht="84.75" customHeight="1" x14ac:dyDescent="0.25">
      <c r="A1" s="28" t="s">
        <v>597</v>
      </c>
      <c r="B1" s="15"/>
      <c r="D1" s="30"/>
      <c r="E1" s="27" t="s">
        <v>600</v>
      </c>
    </row>
    <row r="2" spans="1:15" x14ac:dyDescent="0.25">
      <c r="A2" t="s">
        <v>0</v>
      </c>
      <c r="D2" s="30"/>
    </row>
    <row r="3" spans="1:15" x14ac:dyDescent="0.25">
      <c r="A3" t="s">
        <v>1</v>
      </c>
    </row>
    <row r="4" spans="1:15" ht="54" hidden="1" customHeight="1" x14ac:dyDescent="0.25">
      <c r="A4" s="29" t="s">
        <v>2</v>
      </c>
      <c r="B4" s="29"/>
      <c r="C4" s="29"/>
      <c r="D4" s="29"/>
      <c r="E4" s="29"/>
      <c r="F4" s="29"/>
      <c r="G4" s="29"/>
    </row>
    <row r="5" spans="1:15" s="2" customFormat="1" ht="33" customHeight="1" x14ac:dyDescent="0.25">
      <c r="A5" s="1" t="s">
        <v>3</v>
      </c>
      <c r="B5" s="2" t="s">
        <v>4</v>
      </c>
      <c r="C5" s="17" t="s">
        <v>583</v>
      </c>
      <c r="D5" s="18" t="s">
        <v>584</v>
      </c>
      <c r="E5" s="16" t="s">
        <v>585</v>
      </c>
      <c r="F5" s="2" t="s">
        <v>5</v>
      </c>
      <c r="G5" s="12" t="s">
        <v>182</v>
      </c>
      <c r="H5" s="4" t="s">
        <v>183</v>
      </c>
      <c r="I5" s="4" t="s">
        <v>185</v>
      </c>
      <c r="J5" s="5" t="s">
        <v>184</v>
      </c>
      <c r="K5" s="35"/>
      <c r="L5" s="10"/>
      <c r="M5" s="14"/>
      <c r="N5" s="7"/>
      <c r="O5" s="7"/>
    </row>
    <row r="6" spans="1:15" x14ac:dyDescent="0.25">
      <c r="A6" s="3">
        <v>863610</v>
      </c>
      <c r="B6" t="s">
        <v>33</v>
      </c>
      <c r="C6" s="18"/>
      <c r="E6" t="str">
        <f>IFERROR(INDEX(TDSheet!$B$8:$B$420,MATCH(A6,TDSheet!$A$8:$A$420,0)),"-")</f>
        <v xml:space="preserve">STELLRING / Установочное кольцо                               </v>
      </c>
      <c r="F6">
        <v>15</v>
      </c>
      <c r="G6" s="11">
        <v>24</v>
      </c>
      <c r="H6">
        <f t="shared" ref="H6:H57" si="0">F6*G6</f>
        <v>360</v>
      </c>
      <c r="I6">
        <v>4</v>
      </c>
      <c r="J6">
        <f t="shared" ref="J6:J57" si="1">I6*G6</f>
        <v>96</v>
      </c>
      <c r="K6" s="34" t="str">
        <f>IFERROR(LOOKUP(1,1/SEARCH($A6,TDSheet!$A$8:$A$420),TDSheet!$B$8:$B$420),"-")</f>
        <v xml:space="preserve">STELLRING / Установочное кольцо                               </v>
      </c>
      <c r="L6" s="8"/>
    </row>
    <row r="7" spans="1:15" x14ac:dyDescent="0.25">
      <c r="A7" s="3">
        <v>863612</v>
      </c>
      <c r="B7" t="s">
        <v>10</v>
      </c>
      <c r="C7" s="18"/>
      <c r="E7" t="str">
        <f>IFERROR(INDEX(TDSheet!$B$8:$B$420,MATCH(A7,TDSheet!$A$8:$A$420,0)),"-")</f>
        <v>DISTANZRING / Дистанционное кольцо</v>
      </c>
      <c r="F7">
        <v>12</v>
      </c>
      <c r="G7" s="11">
        <v>8.9</v>
      </c>
      <c r="H7">
        <f t="shared" si="0"/>
        <v>106.80000000000001</v>
      </c>
      <c r="I7">
        <f>F7/4</f>
        <v>3</v>
      </c>
      <c r="J7">
        <f t="shared" si="1"/>
        <v>26.700000000000003</v>
      </c>
      <c r="K7" s="34" t="str">
        <f>IFERROR(LOOKUP(1,1/SEARCH($A7,TDSheet!$A$8:$A$420),TDSheet!$B$8:$B$420),"-")</f>
        <v>DISTANZRING / Дистанционное кольцо</v>
      </c>
      <c r="L7" s="8"/>
    </row>
    <row r="8" spans="1:15" x14ac:dyDescent="0.25">
      <c r="A8" s="3">
        <v>863613</v>
      </c>
      <c r="B8" t="s">
        <v>69</v>
      </c>
      <c r="C8" s="18"/>
      <c r="D8" s="20"/>
      <c r="E8" t="str">
        <f>IFERROR(INDEX(TDSheet!$B$8:$B$420,MATCH(A8,TDSheet!$A$8:$A$420,0)),"-")</f>
        <v>-</v>
      </c>
      <c r="F8">
        <v>8</v>
      </c>
      <c r="G8" s="11">
        <v>39.5</v>
      </c>
      <c r="H8">
        <f t="shared" si="0"/>
        <v>316</v>
      </c>
      <c r="I8">
        <f>F8/4</f>
        <v>2</v>
      </c>
      <c r="J8">
        <f t="shared" si="1"/>
        <v>79</v>
      </c>
      <c r="K8" s="34" t="str">
        <f>IFERROR(LOOKUP(1,1/SEARCH($A8,TDSheet!$A$8:$A$420),TDSheet!$B$8:$B$420),"-")</f>
        <v>-</v>
      </c>
      <c r="L8" s="8"/>
    </row>
    <row r="9" spans="1:15" x14ac:dyDescent="0.25">
      <c r="A9" s="3">
        <v>863636</v>
      </c>
      <c r="B9" t="s">
        <v>64</v>
      </c>
      <c r="C9" s="18"/>
      <c r="D9" s="20"/>
      <c r="E9" t="str">
        <f>IFERROR(INDEX(TDSheet!$B$8:$B$420,MATCH(A9,TDSheet!$A$8:$A$420,0)),"-")</f>
        <v>-</v>
      </c>
      <c r="F9">
        <v>5</v>
      </c>
      <c r="G9" s="11">
        <v>2000</v>
      </c>
      <c r="H9">
        <f t="shared" si="0"/>
        <v>10000</v>
      </c>
      <c r="I9">
        <v>2</v>
      </c>
      <c r="J9">
        <f t="shared" si="1"/>
        <v>4000</v>
      </c>
      <c r="K9" s="34" t="str">
        <f>IFERROR(LOOKUP(1,1/SEARCH($A9,TDSheet!$A$8:$A$420),TDSheet!$B$8:$B$420),"-")</f>
        <v>-</v>
      </c>
      <c r="L9" s="8"/>
    </row>
    <row r="10" spans="1:15" x14ac:dyDescent="0.25">
      <c r="A10" s="3">
        <v>863646</v>
      </c>
      <c r="B10" t="s">
        <v>70</v>
      </c>
      <c r="C10" s="18"/>
      <c r="D10" s="20"/>
      <c r="E10" t="str">
        <f>IFERROR(INDEX(TDSheet!$B$8:$B$420,MATCH(A10,TDSheet!$A$8:$A$420,0)),"-")</f>
        <v>-</v>
      </c>
      <c r="F10">
        <v>4</v>
      </c>
      <c r="G10" s="11">
        <v>1810</v>
      </c>
      <c r="H10">
        <f t="shared" si="0"/>
        <v>7240</v>
      </c>
      <c r="I10">
        <v>2</v>
      </c>
      <c r="J10">
        <f t="shared" si="1"/>
        <v>3620</v>
      </c>
      <c r="K10" s="34" t="str">
        <f>IFERROR(LOOKUP(1,1/SEARCH($A10,TDSheet!$A$8:$A$420),TDSheet!$B$8:$B$420),"-")</f>
        <v>-</v>
      </c>
      <c r="L10" s="8"/>
    </row>
    <row r="11" spans="1:15" x14ac:dyDescent="0.25">
      <c r="A11" s="3">
        <v>863665</v>
      </c>
      <c r="B11" t="s">
        <v>11</v>
      </c>
      <c r="C11" s="18"/>
      <c r="D11" s="20"/>
      <c r="E11" t="str">
        <f>IFERROR(INDEX(TDSheet!$B$8:$B$420,MATCH(A11,TDSheet!$A$8:$A$420,0)),"-")</f>
        <v>-</v>
      </c>
      <c r="F11">
        <v>4</v>
      </c>
      <c r="G11" s="11">
        <v>20</v>
      </c>
      <c r="H11">
        <f t="shared" si="0"/>
        <v>80</v>
      </c>
      <c r="I11">
        <f>F11/4</f>
        <v>1</v>
      </c>
      <c r="J11">
        <f t="shared" si="1"/>
        <v>20</v>
      </c>
      <c r="K11" s="34" t="str">
        <f>IFERROR(LOOKUP(1,1/SEARCH($A11,TDSheet!$A$8:$A$420),TDSheet!$B$8:$B$420),"-")</f>
        <v>-</v>
      </c>
      <c r="L11" s="8"/>
    </row>
    <row r="12" spans="1:15" x14ac:dyDescent="0.25">
      <c r="A12" s="3">
        <v>863682</v>
      </c>
      <c r="B12" t="s">
        <v>71</v>
      </c>
      <c r="C12" s="18"/>
      <c r="E12" t="str">
        <f>IFERROR(INDEX(TDSheet!$B$8:$B$420,MATCH(A12,TDSheet!$A$8:$A$420,0)),"-")</f>
        <v xml:space="preserve">FOLIENTASTATUR, F.PCK1, A2 / Пленочная клавиатура                              </v>
      </c>
      <c r="F12">
        <v>16</v>
      </c>
      <c r="G12" s="11">
        <v>208</v>
      </c>
      <c r="H12">
        <f t="shared" si="0"/>
        <v>3328</v>
      </c>
      <c r="I12">
        <f>F12/4</f>
        <v>4</v>
      </c>
      <c r="J12">
        <f t="shared" si="1"/>
        <v>832</v>
      </c>
      <c r="K12" s="34" t="str">
        <f>IFERROR(LOOKUP(1,1/SEARCH($A12,TDSheet!$A$8:$A$420),TDSheet!$B$8:$B$420),"-")</f>
        <v xml:space="preserve">FOLIENTASTATUR, F.PCK1, A2 / Пленочная клавиатура                              </v>
      </c>
      <c r="L12" s="8"/>
    </row>
    <row r="13" spans="1:15" x14ac:dyDescent="0.25">
      <c r="A13" s="3">
        <v>863691</v>
      </c>
      <c r="B13" t="s">
        <v>72</v>
      </c>
      <c r="C13" s="18"/>
      <c r="D13" s="20"/>
      <c r="E13" t="str">
        <f>IFERROR(INDEX(TDSheet!$B$8:$B$420,MATCH(A13,TDSheet!$A$8:$A$420,0)),"-")</f>
        <v>-</v>
      </c>
      <c r="F13">
        <v>9</v>
      </c>
      <c r="G13" s="11">
        <v>91.5</v>
      </c>
      <c r="H13">
        <f t="shared" si="0"/>
        <v>823.5</v>
      </c>
      <c r="I13">
        <v>2</v>
      </c>
      <c r="J13">
        <f t="shared" si="1"/>
        <v>183</v>
      </c>
      <c r="K13" s="34" t="str">
        <f>IFERROR(LOOKUP(1,1/SEARCH($A13,TDSheet!$A$8:$A$420),TDSheet!$B$8:$B$420),"-")</f>
        <v>-</v>
      </c>
      <c r="L13" s="8"/>
    </row>
    <row r="14" spans="1:15" x14ac:dyDescent="0.25">
      <c r="A14" s="3">
        <v>863736</v>
      </c>
      <c r="B14" t="s">
        <v>73</v>
      </c>
      <c r="C14" s="18"/>
      <c r="D14" s="20"/>
      <c r="E14" t="str">
        <f>IFERROR(INDEX(TDSheet!$B$8:$B$420,MATCH(A14,TDSheet!$A$8:$A$420,0)),"-")</f>
        <v>-</v>
      </c>
      <c r="F14">
        <v>4</v>
      </c>
      <c r="G14" s="11">
        <v>23.5</v>
      </c>
      <c r="H14">
        <f t="shared" si="0"/>
        <v>94</v>
      </c>
      <c r="I14">
        <f>F14/4</f>
        <v>1</v>
      </c>
      <c r="J14">
        <f t="shared" si="1"/>
        <v>23.5</v>
      </c>
      <c r="K14" s="34" t="str">
        <f>IFERROR(LOOKUP(1,1/SEARCH($A14,TDSheet!$A$8:$A$420),TDSheet!$B$8:$B$420),"-")</f>
        <v>-</v>
      </c>
      <c r="L14" s="8"/>
    </row>
    <row r="15" spans="1:15" x14ac:dyDescent="0.25">
      <c r="A15" s="3">
        <v>863861</v>
      </c>
      <c r="B15" t="s">
        <v>74</v>
      </c>
      <c r="C15" s="18"/>
      <c r="D15" s="20"/>
      <c r="E15" t="str">
        <f>IFERROR(INDEX(TDSheet!$B$8:$B$420,MATCH(A15,TDSheet!$A$8:$A$420,0)),"-")</f>
        <v>-</v>
      </c>
      <c r="F15">
        <v>13</v>
      </c>
      <c r="G15" s="11">
        <v>35.5</v>
      </c>
      <c r="H15">
        <f t="shared" si="0"/>
        <v>461.5</v>
      </c>
      <c r="I15">
        <v>3</v>
      </c>
      <c r="J15">
        <f t="shared" si="1"/>
        <v>106.5</v>
      </c>
      <c r="K15" s="34" t="str">
        <f>IFERROR(LOOKUP(1,1/SEARCH($A15,TDSheet!$A$8:$A$420),TDSheet!$B$8:$B$420),"-")</f>
        <v>-</v>
      </c>
      <c r="L15" s="8"/>
    </row>
    <row r="16" spans="1:15" x14ac:dyDescent="0.25">
      <c r="A16" s="3">
        <v>863909</v>
      </c>
      <c r="B16" t="s">
        <v>75</v>
      </c>
      <c r="C16" s="18"/>
      <c r="D16" s="20"/>
      <c r="E16" t="str">
        <f>IFERROR(INDEX(TDSheet!$B$8:$B$420,MATCH(A16,TDSheet!$A$8:$A$420,0)),"-")</f>
        <v>-</v>
      </c>
      <c r="F16">
        <v>6</v>
      </c>
      <c r="G16" s="11">
        <v>54.5</v>
      </c>
      <c r="H16">
        <f t="shared" si="0"/>
        <v>327</v>
      </c>
      <c r="I16">
        <v>2</v>
      </c>
      <c r="J16">
        <f t="shared" si="1"/>
        <v>109</v>
      </c>
      <c r="K16" s="34" t="str">
        <f>IFERROR(LOOKUP(1,1/SEARCH($A16,TDSheet!$A$8:$A$420),TDSheet!$B$8:$B$420),"-")</f>
        <v>-</v>
      </c>
      <c r="L16" s="8"/>
    </row>
    <row r="17" spans="1:12" x14ac:dyDescent="0.25">
      <c r="A17" s="3">
        <v>863976</v>
      </c>
      <c r="B17" t="s">
        <v>76</v>
      </c>
      <c r="C17" s="18"/>
      <c r="D17" s="20"/>
      <c r="E17" t="str">
        <f>IFERROR(INDEX(TDSheet!$B$8:$B$420,MATCH(A17,TDSheet!$A$8:$A$420,0)),"-")</f>
        <v>-</v>
      </c>
      <c r="F17">
        <v>5</v>
      </c>
      <c r="G17" s="11">
        <v>6.8</v>
      </c>
      <c r="H17">
        <f t="shared" si="0"/>
        <v>34</v>
      </c>
      <c r="I17">
        <v>2</v>
      </c>
      <c r="J17">
        <f t="shared" si="1"/>
        <v>13.6</v>
      </c>
      <c r="K17" s="34" t="str">
        <f>IFERROR(LOOKUP(1,1/SEARCH($A17,TDSheet!$A$8:$A$420),TDSheet!$B$8:$B$420),"-")</f>
        <v>-</v>
      </c>
      <c r="L17" s="8"/>
    </row>
    <row r="18" spans="1:12" x14ac:dyDescent="0.25">
      <c r="A18" s="3">
        <v>864002</v>
      </c>
      <c r="B18" t="s">
        <v>78</v>
      </c>
      <c r="C18" s="18"/>
      <c r="D18" s="20"/>
      <c r="E18" t="str">
        <f>IFERROR(INDEX(TDSheet!$B$8:$B$420,MATCH(A18,TDSheet!$A$8:$A$420,0)),"-")</f>
        <v>-</v>
      </c>
      <c r="F18">
        <v>4</v>
      </c>
      <c r="G18" s="11">
        <v>8.1</v>
      </c>
      <c r="H18">
        <f t="shared" si="0"/>
        <v>32.4</v>
      </c>
      <c r="I18">
        <f>F18/4</f>
        <v>1</v>
      </c>
      <c r="J18">
        <f t="shared" si="1"/>
        <v>8.1</v>
      </c>
      <c r="K18" s="34" t="str">
        <f>IFERROR(LOOKUP(1,1/SEARCH($A18,TDSheet!$A$8:$A$420),TDSheet!$B$8:$B$420),"-")</f>
        <v>-</v>
      </c>
      <c r="L18" s="8"/>
    </row>
    <row r="19" spans="1:12" x14ac:dyDescent="0.25">
      <c r="A19" s="3">
        <v>864081</v>
      </c>
      <c r="B19" t="s">
        <v>79</v>
      </c>
      <c r="C19" s="18"/>
      <c r="D19" s="20"/>
      <c r="E19" t="str">
        <f>IFERROR(INDEX(TDSheet!$B$8:$B$420,MATCH(A19,TDSheet!$A$8:$A$420,0)),"-")</f>
        <v xml:space="preserve">NETZFILTER B84143-A36-R105 / Сетевой фильтр                                    </v>
      </c>
      <c r="F19">
        <v>4</v>
      </c>
      <c r="G19" s="11">
        <v>106</v>
      </c>
      <c r="H19">
        <f t="shared" si="0"/>
        <v>424</v>
      </c>
      <c r="I19">
        <f>F19/4</f>
        <v>1</v>
      </c>
      <c r="J19">
        <f t="shared" si="1"/>
        <v>106</v>
      </c>
      <c r="K19" s="34" t="str">
        <f>IFERROR(LOOKUP(1,1/SEARCH($A19,TDSheet!$A$8:$A$420),TDSheet!$B$8:$B$420),"-")</f>
        <v xml:space="preserve">NETZFILTER B84143-A36-R105 / Сетевой фильтр                                    </v>
      </c>
      <c r="L19" s="8"/>
    </row>
    <row r="20" spans="1:12" x14ac:dyDescent="0.25">
      <c r="A20" s="3">
        <v>864212</v>
      </c>
      <c r="B20" t="s">
        <v>80</v>
      </c>
      <c r="C20" s="18"/>
      <c r="E20" t="str">
        <f>IFERROR(INDEX(TDSheet!$B$8:$B$420,MATCH(A20,TDSheet!$A$8:$A$420,0)),"-")</f>
        <v xml:space="preserve">POLYGONWELLE / Вал                                               </v>
      </c>
      <c r="F20">
        <v>15</v>
      </c>
      <c r="G20" s="11">
        <v>80.5</v>
      </c>
      <c r="H20">
        <f t="shared" si="0"/>
        <v>1207.5</v>
      </c>
      <c r="I20">
        <v>4</v>
      </c>
      <c r="J20">
        <f t="shared" si="1"/>
        <v>322</v>
      </c>
      <c r="K20" s="34" t="str">
        <f>IFERROR(LOOKUP(1,1/SEARCH($A20,TDSheet!$A$8:$A$420),TDSheet!$B$8:$B$420),"-")</f>
        <v xml:space="preserve">POLYGONWELLE / Вал                                               </v>
      </c>
      <c r="L20" s="8"/>
    </row>
    <row r="21" spans="1:12" x14ac:dyDescent="0.25">
      <c r="A21" s="3">
        <v>864390</v>
      </c>
      <c r="B21" t="s">
        <v>82</v>
      </c>
      <c r="C21" s="18"/>
      <c r="D21" s="20"/>
      <c r="E21" t="str">
        <f>IFERROR(INDEX(TDSheet!$B$8:$B$420,MATCH(A21,TDSheet!$A$8:$A$420,0)),"-")</f>
        <v>-</v>
      </c>
      <c r="F21">
        <v>4</v>
      </c>
      <c r="G21" s="11">
        <v>56.5</v>
      </c>
      <c r="H21">
        <f t="shared" si="0"/>
        <v>226</v>
      </c>
      <c r="I21">
        <f>F21/4</f>
        <v>1</v>
      </c>
      <c r="J21">
        <f t="shared" si="1"/>
        <v>56.5</v>
      </c>
      <c r="K21" s="34" t="str">
        <f>IFERROR(LOOKUP(1,1/SEARCH($A21,TDSheet!$A$8:$A$420),TDSheet!$B$8:$B$420),"-")</f>
        <v>-</v>
      </c>
      <c r="L21" s="8"/>
    </row>
    <row r="22" spans="1:12" x14ac:dyDescent="0.25">
      <c r="A22" s="3">
        <v>864459</v>
      </c>
      <c r="B22" t="s">
        <v>30</v>
      </c>
      <c r="C22" s="18"/>
      <c r="D22" s="19" t="s">
        <v>593</v>
      </c>
      <c r="E22" t="str">
        <f>IFERROR(INDEX(TDSheet!$B$8:$B$420,MATCH(A22,TDSheet!$A$8:$A$420,0)),"-")</f>
        <v>-</v>
      </c>
      <c r="F22">
        <v>6</v>
      </c>
      <c r="G22" s="11">
        <v>73.5</v>
      </c>
      <c r="H22">
        <f t="shared" si="0"/>
        <v>441</v>
      </c>
      <c r="I22">
        <v>2</v>
      </c>
      <c r="J22">
        <f t="shared" si="1"/>
        <v>147</v>
      </c>
      <c r="K22" s="34" t="str">
        <f>IFERROR(LOOKUP(1,1/SEARCH($A22,TDSheet!$A$8:$A$420),TDSheet!$B$8:$B$420),"-")</f>
        <v>-</v>
      </c>
      <c r="L22" s="8"/>
    </row>
    <row r="23" spans="1:12" x14ac:dyDescent="0.25">
      <c r="A23" s="3">
        <v>864551</v>
      </c>
      <c r="B23" t="s">
        <v>23</v>
      </c>
      <c r="C23" s="18"/>
      <c r="D23" s="20"/>
      <c r="E23" t="str">
        <f>IFERROR(INDEX(TDSheet!$B$8:$B$420,MATCH(A23,TDSheet!$A$8:$A$420,0)),"-")</f>
        <v>-</v>
      </c>
      <c r="F23">
        <v>6</v>
      </c>
      <c r="G23" s="11">
        <v>7.7</v>
      </c>
      <c r="H23">
        <f t="shared" si="0"/>
        <v>46.2</v>
      </c>
      <c r="I23">
        <v>2</v>
      </c>
      <c r="J23">
        <f t="shared" si="1"/>
        <v>15.4</v>
      </c>
      <c r="K23" s="34" t="str">
        <f>IFERROR(LOOKUP(1,1/SEARCH($A23,TDSheet!$A$8:$A$420),TDSheet!$B$8:$B$420),"-")</f>
        <v>-</v>
      </c>
      <c r="L23" s="8"/>
    </row>
    <row r="24" spans="1:12" x14ac:dyDescent="0.25">
      <c r="A24" s="3">
        <v>864738</v>
      </c>
      <c r="B24" t="s">
        <v>84</v>
      </c>
      <c r="C24" s="18"/>
      <c r="D24" s="20"/>
      <c r="E24" t="str">
        <f>IFERROR(INDEX(TDSheet!$B$8:$B$420,MATCH(A24,TDSheet!$A$8:$A$420,0)),"-")</f>
        <v>-</v>
      </c>
      <c r="F24">
        <v>6</v>
      </c>
      <c r="G24" s="11">
        <v>18.5</v>
      </c>
      <c r="H24">
        <f t="shared" si="0"/>
        <v>111</v>
      </c>
      <c r="I24">
        <v>2</v>
      </c>
      <c r="J24">
        <f t="shared" si="1"/>
        <v>37</v>
      </c>
      <c r="K24" s="34" t="str">
        <f>IFERROR(LOOKUP(1,1/SEARCH($A24,TDSheet!$A$8:$A$420),TDSheet!$B$8:$B$420),"-")</f>
        <v>-</v>
      </c>
      <c r="L24" s="8"/>
    </row>
    <row r="25" spans="1:12" x14ac:dyDescent="0.25">
      <c r="A25" s="3">
        <v>864762</v>
      </c>
      <c r="B25" t="s">
        <v>85</v>
      </c>
      <c r="C25" s="18"/>
      <c r="D25" s="20"/>
      <c r="E25" t="str">
        <f>IFERROR(INDEX(TDSheet!$B$8:$B$420,MATCH(A25,TDSheet!$A$8:$A$420,0)),"-")</f>
        <v>-</v>
      </c>
      <c r="F25">
        <v>4</v>
      </c>
      <c r="G25" s="11">
        <v>54.5</v>
      </c>
      <c r="H25">
        <f t="shared" si="0"/>
        <v>218</v>
      </c>
      <c r="I25">
        <f>F25/4</f>
        <v>1</v>
      </c>
      <c r="J25">
        <f t="shared" si="1"/>
        <v>54.5</v>
      </c>
      <c r="K25" s="34" t="str">
        <f>IFERROR(LOOKUP(1,1/SEARCH($A25,TDSheet!$A$8:$A$420),TDSheet!$B$8:$B$420),"-")</f>
        <v>-</v>
      </c>
      <c r="L25" s="8"/>
    </row>
    <row r="26" spans="1:12" x14ac:dyDescent="0.25">
      <c r="A26" s="3">
        <v>864773</v>
      </c>
      <c r="B26" t="s">
        <v>86</v>
      </c>
      <c r="C26" s="18"/>
      <c r="D26" s="20"/>
      <c r="E26" t="str">
        <f>IFERROR(INDEX(TDSheet!$B$8:$B$420,MATCH(A26,TDSheet!$A$8:$A$420,0)),"-")</f>
        <v>-</v>
      </c>
      <c r="F26">
        <v>5</v>
      </c>
      <c r="G26" s="11">
        <v>11.5</v>
      </c>
      <c r="H26">
        <f t="shared" si="0"/>
        <v>57.5</v>
      </c>
      <c r="I26">
        <v>2</v>
      </c>
      <c r="J26">
        <f t="shared" si="1"/>
        <v>23</v>
      </c>
      <c r="K26" s="34" t="str">
        <f>IFERROR(LOOKUP(1,1/SEARCH($A26,TDSheet!$A$8:$A$420),TDSheet!$B$8:$B$420),"-")</f>
        <v>-</v>
      </c>
      <c r="L26" s="8"/>
    </row>
    <row r="27" spans="1:12" x14ac:dyDescent="0.25">
      <c r="A27" s="3">
        <v>864893</v>
      </c>
      <c r="B27" t="s">
        <v>89</v>
      </c>
      <c r="C27" s="18"/>
      <c r="E27" t="str">
        <f>IFERROR(INDEX(TDSheet!$B$8:$B$420,MATCH(A27,TDSheet!$A$8:$A$420,0)),"-")</f>
        <v xml:space="preserve">VERTEILEREINSATZ D=52MM / Рассекатель D=52 мм                               </v>
      </c>
      <c r="F27">
        <v>12</v>
      </c>
      <c r="G27" s="11">
        <v>159</v>
      </c>
      <c r="H27">
        <f t="shared" si="0"/>
        <v>1908</v>
      </c>
      <c r="I27">
        <f>F27/4</f>
        <v>3</v>
      </c>
      <c r="J27">
        <f t="shared" si="1"/>
        <v>477</v>
      </c>
      <c r="K27" s="34" t="str">
        <f>IFERROR(LOOKUP(1,1/SEARCH($A27,TDSheet!$A$8:$A$420),TDSheet!$B$8:$B$420),"-")</f>
        <v xml:space="preserve">VERTEILEREINSATZ D=52MM / Рассекатель D=52 мм                               </v>
      </c>
      <c r="L27" s="8"/>
    </row>
    <row r="28" spans="1:12" x14ac:dyDescent="0.25">
      <c r="A28" s="3">
        <v>864904</v>
      </c>
      <c r="B28" t="s">
        <v>90</v>
      </c>
      <c r="C28" s="18"/>
      <c r="D28" s="20"/>
      <c r="E28" t="str">
        <f>IFERROR(INDEX(TDSheet!$B$8:$B$420,MATCH(A28,TDSheet!$A$8:$A$420,0)),"-")</f>
        <v>-</v>
      </c>
      <c r="F28">
        <v>4</v>
      </c>
      <c r="G28" s="11">
        <v>6.2</v>
      </c>
      <c r="H28">
        <f t="shared" si="0"/>
        <v>24.8</v>
      </c>
      <c r="I28">
        <f>F28/4</f>
        <v>1</v>
      </c>
      <c r="J28">
        <f t="shared" si="1"/>
        <v>6.2</v>
      </c>
      <c r="K28" s="34" t="str">
        <f>IFERROR(LOOKUP(1,1/SEARCH($A28,TDSheet!$A$8:$A$420),TDSheet!$B$8:$B$420),"-")</f>
        <v>-</v>
      </c>
      <c r="L28" s="8"/>
    </row>
    <row r="29" spans="1:12" x14ac:dyDescent="0.25">
      <c r="A29" s="3">
        <v>864906</v>
      </c>
      <c r="B29" t="s">
        <v>91</v>
      </c>
      <c r="C29" s="18"/>
      <c r="D29" s="20"/>
      <c r="E29" t="str">
        <f>IFERROR(INDEX(TDSheet!$B$8:$B$420,MATCH(A29,TDSheet!$A$8:$A$420,0)),"-")</f>
        <v>-</v>
      </c>
      <c r="F29">
        <v>4</v>
      </c>
      <c r="G29" s="11">
        <v>18.5</v>
      </c>
      <c r="H29">
        <f t="shared" si="0"/>
        <v>74</v>
      </c>
      <c r="I29">
        <f>F29/4</f>
        <v>1</v>
      </c>
      <c r="J29">
        <f t="shared" si="1"/>
        <v>18.5</v>
      </c>
      <c r="K29" s="34" t="str">
        <f>IFERROR(LOOKUP(1,1/SEARCH($A29,TDSheet!$A$8:$A$420),TDSheet!$B$8:$B$420),"-")</f>
        <v>-</v>
      </c>
      <c r="L29" s="8"/>
    </row>
    <row r="30" spans="1:12" x14ac:dyDescent="0.25">
      <c r="A30" s="3">
        <v>864946</v>
      </c>
      <c r="B30" t="s">
        <v>65</v>
      </c>
      <c r="C30" s="18"/>
      <c r="D30" s="20"/>
      <c r="E30" t="str">
        <f>IFERROR(INDEX(TDSheet!$B$8:$B$420,MATCH(A30,TDSheet!$A$8:$A$420,0)),"-")</f>
        <v>-</v>
      </c>
      <c r="F30">
        <v>13</v>
      </c>
      <c r="G30" s="11">
        <v>169</v>
      </c>
      <c r="H30">
        <f t="shared" si="0"/>
        <v>2197</v>
      </c>
      <c r="I30">
        <v>2</v>
      </c>
      <c r="J30">
        <f t="shared" si="1"/>
        <v>338</v>
      </c>
      <c r="K30" s="34" t="str">
        <f>IFERROR(LOOKUP(1,1/SEARCH($A30,TDSheet!$A$8:$A$420),TDSheet!$B$8:$B$420),"-")</f>
        <v>-</v>
      </c>
      <c r="L30" s="8"/>
    </row>
    <row r="31" spans="1:12" x14ac:dyDescent="0.25">
      <c r="A31" s="3">
        <v>865008</v>
      </c>
      <c r="B31" t="s">
        <v>92</v>
      </c>
      <c r="C31" s="18"/>
      <c r="D31" s="20"/>
      <c r="E31" t="str">
        <f>IFERROR(INDEX(TDSheet!$B$8:$B$420,MATCH(A31,TDSheet!$A$8:$A$420,0)),"-")</f>
        <v>-</v>
      </c>
      <c r="F31">
        <v>4</v>
      </c>
      <c r="G31" s="11">
        <v>2300</v>
      </c>
      <c r="H31">
        <f t="shared" si="0"/>
        <v>9200</v>
      </c>
      <c r="I31">
        <f>F31/4</f>
        <v>1</v>
      </c>
      <c r="J31">
        <f t="shared" si="1"/>
        <v>2300</v>
      </c>
      <c r="K31" s="34" t="str">
        <f>IFERROR(LOOKUP(1,1/SEARCH($A31,TDSheet!$A$8:$A$420),TDSheet!$B$8:$B$420),"-")</f>
        <v>-</v>
      </c>
      <c r="L31" s="8"/>
    </row>
    <row r="32" spans="1:12" x14ac:dyDescent="0.25">
      <c r="A32" s="3">
        <v>865055</v>
      </c>
      <c r="B32" t="s">
        <v>93</v>
      </c>
      <c r="C32" s="18"/>
      <c r="D32" s="19" t="s">
        <v>594</v>
      </c>
      <c r="E32" t="str">
        <f>IFERROR(INDEX(TDSheet!$B$8:$B$420,MATCH(A32,TDSheet!$A$8:$A$420,0)),"-")</f>
        <v>-</v>
      </c>
      <c r="F32">
        <v>6</v>
      </c>
      <c r="G32" s="11">
        <v>71</v>
      </c>
      <c r="H32">
        <f t="shared" si="0"/>
        <v>426</v>
      </c>
      <c r="I32">
        <v>2</v>
      </c>
      <c r="J32">
        <f t="shared" si="1"/>
        <v>142</v>
      </c>
      <c r="K32" s="34" t="str">
        <f>IFERROR(LOOKUP(1,1/SEARCH($A32,TDSheet!$A$8:$A$420),TDSheet!$B$8:$B$420),"-")</f>
        <v>-</v>
      </c>
      <c r="L32" s="8"/>
    </row>
    <row r="33" spans="1:12" x14ac:dyDescent="0.25">
      <c r="A33" s="3">
        <v>865056</v>
      </c>
      <c r="B33" t="s">
        <v>93</v>
      </c>
      <c r="C33" s="18"/>
      <c r="D33" s="19" t="s">
        <v>594</v>
      </c>
      <c r="E33" t="str">
        <f>IFERROR(INDEX(TDSheet!$B$8:$B$420,MATCH(A33,TDSheet!$A$8:$A$420,0)),"-")</f>
        <v>-</v>
      </c>
      <c r="F33">
        <v>4</v>
      </c>
      <c r="G33" s="11">
        <v>57.5</v>
      </c>
      <c r="H33">
        <f t="shared" si="0"/>
        <v>230</v>
      </c>
      <c r="I33">
        <f>F33/4</f>
        <v>1</v>
      </c>
      <c r="J33">
        <f t="shared" si="1"/>
        <v>57.5</v>
      </c>
      <c r="K33" s="34" t="str">
        <f>IFERROR(LOOKUP(1,1/SEARCH($A33,TDSheet!$A$8:$A$420),TDSheet!$B$8:$B$420),"-")</f>
        <v>-</v>
      </c>
      <c r="L33" s="8"/>
    </row>
    <row r="34" spans="1:12" x14ac:dyDescent="0.25">
      <c r="A34" s="3">
        <v>865059</v>
      </c>
      <c r="B34" t="s">
        <v>29</v>
      </c>
      <c r="C34" s="18"/>
      <c r="D34" s="20"/>
      <c r="E34" t="str">
        <f>IFERROR(INDEX(TDSheet!$B$8:$B$420,MATCH(A34,TDSheet!$A$8:$A$420,0)),"-")</f>
        <v>-</v>
      </c>
      <c r="F34">
        <v>9</v>
      </c>
      <c r="G34" s="11">
        <v>190</v>
      </c>
      <c r="H34">
        <f t="shared" si="0"/>
        <v>1710</v>
      </c>
      <c r="I34">
        <v>2</v>
      </c>
      <c r="J34">
        <f t="shared" si="1"/>
        <v>380</v>
      </c>
      <c r="K34" s="34" t="str">
        <f>IFERROR(LOOKUP(1,1/SEARCH($A34,TDSheet!$A$8:$A$420),TDSheet!$B$8:$B$420),"-")</f>
        <v>-</v>
      </c>
      <c r="L34" s="8"/>
    </row>
    <row r="35" spans="1:12" x14ac:dyDescent="0.25">
      <c r="A35" s="3">
        <v>865142</v>
      </c>
      <c r="B35" t="s">
        <v>94</v>
      </c>
      <c r="C35" s="18"/>
      <c r="D35" s="20"/>
      <c r="E35" t="str">
        <f>IFERROR(INDEX(TDSheet!$B$8:$B$420,MATCH(A35,TDSheet!$A$8:$A$420,0)),"-")</f>
        <v>-</v>
      </c>
      <c r="F35">
        <v>7</v>
      </c>
      <c r="G35" s="11">
        <v>46.5</v>
      </c>
      <c r="H35">
        <f t="shared" si="0"/>
        <v>325.5</v>
      </c>
      <c r="I35">
        <v>2</v>
      </c>
      <c r="J35">
        <f t="shared" si="1"/>
        <v>93</v>
      </c>
      <c r="K35" s="34" t="str">
        <f>IFERROR(LOOKUP(1,1/SEARCH($A35,TDSheet!$A$8:$A$420),TDSheet!$B$8:$B$420),"-")</f>
        <v>-</v>
      </c>
      <c r="L35" s="8"/>
    </row>
    <row r="36" spans="1:12" x14ac:dyDescent="0.25">
      <c r="A36" s="3">
        <v>865206</v>
      </c>
      <c r="B36" t="s">
        <v>89</v>
      </c>
      <c r="C36" s="18"/>
      <c r="E36" t="str">
        <f>IFERROR(INDEX(TDSheet!$B$8:$B$420,MATCH(A36,TDSheet!$A$8:$A$420,0)),"-")</f>
        <v>Рассекатель воздуха в колбасном фарше в вакуумном наполнителе фарша VF608-634</v>
      </c>
      <c r="F36">
        <v>41</v>
      </c>
      <c r="G36" s="11">
        <v>161</v>
      </c>
      <c r="H36">
        <f t="shared" si="0"/>
        <v>6601</v>
      </c>
      <c r="I36">
        <v>10</v>
      </c>
      <c r="J36">
        <f t="shared" si="1"/>
        <v>1610</v>
      </c>
      <c r="K36" s="34" t="str">
        <f>IFERROR(LOOKUP(1,1/SEARCH($A36,TDSheet!$A$8:$A$420),TDSheet!$B$8:$B$420),"-")</f>
        <v>Рассекатель воздуха в колбасном фарше в вакуумном наполнителе фарша VF608-634</v>
      </c>
      <c r="L36" s="8"/>
    </row>
    <row r="37" spans="1:12" x14ac:dyDescent="0.25">
      <c r="A37" s="3">
        <v>865271</v>
      </c>
      <c r="B37" t="s">
        <v>95</v>
      </c>
      <c r="C37" s="18"/>
      <c r="D37" s="19" t="s">
        <v>587</v>
      </c>
      <c r="E37" t="str">
        <f>IFERROR(INDEX(TDSheet!$B$8:$B$420,MATCH(A37,TDSheet!$A$8:$A$420,0)),"-")</f>
        <v>-</v>
      </c>
      <c r="F37">
        <v>6</v>
      </c>
      <c r="G37" s="11">
        <v>0.95</v>
      </c>
      <c r="H37">
        <f t="shared" si="0"/>
        <v>5.6999999999999993</v>
      </c>
      <c r="I37">
        <v>2</v>
      </c>
      <c r="J37">
        <f t="shared" si="1"/>
        <v>1.9</v>
      </c>
      <c r="K37" s="34" t="str">
        <f>IFERROR(LOOKUP(1,1/SEARCH($A37,TDSheet!$A$8:$A$420),TDSheet!$B$8:$B$420),"-")</f>
        <v>-</v>
      </c>
      <c r="L37" s="8"/>
    </row>
    <row r="38" spans="1:12" x14ac:dyDescent="0.25">
      <c r="A38" s="3">
        <v>865309</v>
      </c>
      <c r="B38" t="s">
        <v>96</v>
      </c>
      <c r="C38" s="18"/>
      <c r="D38" s="20"/>
      <c r="E38" t="str">
        <f>IFERROR(INDEX(TDSheet!$B$8:$B$420,MATCH(A38,TDSheet!$A$8:$A$420,0)),"-")</f>
        <v>-</v>
      </c>
      <c r="F38">
        <v>5</v>
      </c>
      <c r="G38" s="11">
        <v>180</v>
      </c>
      <c r="H38">
        <f t="shared" si="0"/>
        <v>900</v>
      </c>
      <c r="I38">
        <v>2</v>
      </c>
      <c r="J38">
        <f t="shared" si="1"/>
        <v>360</v>
      </c>
      <c r="K38" s="34" t="str">
        <f>IFERROR(LOOKUP(1,1/SEARCH($A38,TDSheet!$A$8:$A$420),TDSheet!$B$8:$B$420),"-")</f>
        <v>-</v>
      </c>
      <c r="L38" s="8"/>
    </row>
    <row r="39" spans="1:12" x14ac:dyDescent="0.25">
      <c r="A39" s="3">
        <v>865322</v>
      </c>
      <c r="B39" t="s">
        <v>39</v>
      </c>
      <c r="C39" s="18"/>
      <c r="D39" s="20"/>
      <c r="E39" t="str">
        <f>IFERROR(INDEX(TDSheet!$B$8:$B$420,MATCH(A39,TDSheet!$A$8:$A$420,0)),"-")</f>
        <v>-</v>
      </c>
      <c r="F39">
        <v>6</v>
      </c>
      <c r="G39" s="11">
        <v>11.5</v>
      </c>
      <c r="H39">
        <f t="shared" si="0"/>
        <v>69</v>
      </c>
      <c r="I39">
        <v>2</v>
      </c>
      <c r="J39">
        <f t="shared" si="1"/>
        <v>23</v>
      </c>
      <c r="K39" s="34" t="str">
        <f>IFERROR(LOOKUP(1,1/SEARCH($A39,TDSheet!$A$8:$A$420),TDSheet!$B$8:$B$420),"-")</f>
        <v>-</v>
      </c>
      <c r="L39" s="8"/>
    </row>
    <row r="40" spans="1:12" x14ac:dyDescent="0.25">
      <c r="A40" s="3">
        <v>865349</v>
      </c>
      <c r="B40" t="s">
        <v>19</v>
      </c>
      <c r="C40" s="18"/>
      <c r="D40" s="20"/>
      <c r="E40" t="str">
        <f>IFERROR(INDEX(TDSheet!$B$8:$B$420,MATCH(A40,TDSheet!$A$8:$A$420,0)),"-")</f>
        <v>-</v>
      </c>
      <c r="F40">
        <v>5</v>
      </c>
      <c r="G40" s="11">
        <v>4.0999999999999996</v>
      </c>
      <c r="H40">
        <f t="shared" si="0"/>
        <v>20.5</v>
      </c>
      <c r="I40">
        <v>2</v>
      </c>
      <c r="J40">
        <f t="shared" si="1"/>
        <v>8.1999999999999993</v>
      </c>
      <c r="K40" s="34" t="str">
        <f>IFERROR(LOOKUP(1,1/SEARCH($A40,TDSheet!$A$8:$A$420),TDSheet!$B$8:$B$420),"-")</f>
        <v>-</v>
      </c>
      <c r="L40" s="8"/>
    </row>
    <row r="41" spans="1:12" x14ac:dyDescent="0.25">
      <c r="A41" s="3">
        <v>865370</v>
      </c>
      <c r="B41" t="s">
        <v>97</v>
      </c>
      <c r="C41" s="18"/>
      <c r="E41" t="str">
        <f>IFERROR(INDEX(TDSheet!$B$8:$B$420,MATCH(A41,TDSheet!$A$8:$A$420,0)),"-")</f>
        <v>COMPAKT FLASH WIN CE/Программное обеспечение</v>
      </c>
      <c r="F41">
        <v>21</v>
      </c>
      <c r="G41" s="11">
        <v>56.5</v>
      </c>
      <c r="H41">
        <f t="shared" si="0"/>
        <v>1186.5</v>
      </c>
      <c r="I41">
        <v>4</v>
      </c>
      <c r="J41">
        <f t="shared" si="1"/>
        <v>226</v>
      </c>
      <c r="K41" s="34" t="str">
        <f>IFERROR(LOOKUP(1,1/SEARCH($A41,TDSheet!$A$8:$A$420),TDSheet!$B$8:$B$420),"-")</f>
        <v>COMPAKT FLASH WIN CE/Программное обеспечение</v>
      </c>
      <c r="L41" s="8"/>
    </row>
    <row r="42" spans="1:12" x14ac:dyDescent="0.25">
      <c r="A42" s="3">
        <v>865377</v>
      </c>
      <c r="B42" t="s">
        <v>6</v>
      </c>
      <c r="C42" s="18"/>
      <c r="D42" s="20"/>
      <c r="E42" t="str">
        <f>IFERROR(INDEX(TDSheet!$B$8:$B$420,MATCH(A42,TDSheet!$A$8:$A$420,0)),"-")</f>
        <v>-</v>
      </c>
      <c r="F42">
        <v>11</v>
      </c>
      <c r="G42" s="11">
        <v>6.8</v>
      </c>
      <c r="H42">
        <f t="shared" si="0"/>
        <v>74.8</v>
      </c>
      <c r="I42">
        <v>2</v>
      </c>
      <c r="J42">
        <f t="shared" si="1"/>
        <v>13.6</v>
      </c>
      <c r="K42" s="34" t="str">
        <f>IFERROR(LOOKUP(1,1/SEARCH($A42,TDSheet!$A$8:$A$420),TDSheet!$B$8:$B$420),"-")</f>
        <v>-</v>
      </c>
      <c r="L42" s="8"/>
    </row>
    <row r="43" spans="1:12" x14ac:dyDescent="0.25">
      <c r="A43" s="3">
        <v>865378</v>
      </c>
      <c r="B43" t="s">
        <v>98</v>
      </c>
      <c r="C43" s="18"/>
      <c r="D43" s="20"/>
      <c r="E43" t="str">
        <f>IFERROR(INDEX(TDSheet!$B$8:$B$420,MATCH(A43,TDSheet!$A$8:$A$420,0)),"-")</f>
        <v>-</v>
      </c>
      <c r="F43">
        <v>4</v>
      </c>
      <c r="G43" s="11">
        <v>4.9000000000000004</v>
      </c>
      <c r="H43">
        <f t="shared" si="0"/>
        <v>19.600000000000001</v>
      </c>
      <c r="I43">
        <f>F43/4</f>
        <v>1</v>
      </c>
      <c r="J43">
        <f t="shared" si="1"/>
        <v>4.9000000000000004</v>
      </c>
      <c r="K43" s="34" t="str">
        <f>IFERROR(LOOKUP(1,1/SEARCH($A43,TDSheet!$A$8:$A$420),TDSheet!$B$8:$B$420),"-")</f>
        <v>-</v>
      </c>
      <c r="L43" s="8"/>
    </row>
    <row r="44" spans="1:12" x14ac:dyDescent="0.25">
      <c r="A44" s="3">
        <v>865420</v>
      </c>
      <c r="B44" t="s">
        <v>99</v>
      </c>
      <c r="C44" s="18"/>
      <c r="D44" s="20"/>
      <c r="E44" t="str">
        <f>IFERROR(INDEX(TDSheet!$B$8:$B$420,MATCH(A44,TDSheet!$A$8:$A$420,0)),"-")</f>
        <v>-</v>
      </c>
      <c r="F44">
        <v>10</v>
      </c>
      <c r="G44" s="11">
        <v>139</v>
      </c>
      <c r="H44">
        <f t="shared" si="0"/>
        <v>1390</v>
      </c>
      <c r="I44">
        <v>2</v>
      </c>
      <c r="J44">
        <f t="shared" si="1"/>
        <v>278</v>
      </c>
      <c r="K44" s="34" t="str">
        <f>IFERROR(LOOKUP(1,1/SEARCH($A44,TDSheet!$A$8:$A$420),TDSheet!$B$8:$B$420),"-")</f>
        <v>-</v>
      </c>
      <c r="L44" s="8"/>
    </row>
    <row r="45" spans="1:12" x14ac:dyDescent="0.25">
      <c r="A45" s="3">
        <v>865490</v>
      </c>
      <c r="B45" t="s">
        <v>17</v>
      </c>
      <c r="C45" s="18"/>
      <c r="D45" s="20"/>
      <c r="E45" t="str">
        <f>IFERROR(INDEX(TDSheet!$B$8:$B$420,MATCH(A45,TDSheet!$A$8:$A$420,0)),"-")</f>
        <v>-</v>
      </c>
      <c r="F45">
        <v>4</v>
      </c>
      <c r="G45" s="11">
        <v>14</v>
      </c>
      <c r="H45">
        <f t="shared" si="0"/>
        <v>56</v>
      </c>
      <c r="I45">
        <f>F45/4</f>
        <v>1</v>
      </c>
      <c r="J45">
        <f t="shared" si="1"/>
        <v>14</v>
      </c>
      <c r="K45" s="34" t="str">
        <f>IFERROR(LOOKUP(1,1/SEARCH($A45,TDSheet!$A$8:$A$420),TDSheet!$B$8:$B$420),"-")</f>
        <v>-</v>
      </c>
      <c r="L45" s="8"/>
    </row>
    <row r="46" spans="1:12" x14ac:dyDescent="0.25">
      <c r="A46" s="3">
        <v>865523</v>
      </c>
      <c r="B46" t="s">
        <v>100</v>
      </c>
      <c r="C46" s="18"/>
      <c r="D46" s="20"/>
      <c r="E46" t="str">
        <f>IFERROR(INDEX(TDSheet!$B$8:$B$420,MATCH(A46,TDSheet!$A$8:$A$420,0)),"-")</f>
        <v>-</v>
      </c>
      <c r="F46">
        <v>5</v>
      </c>
      <c r="G46" s="11">
        <v>12.5</v>
      </c>
      <c r="H46">
        <f t="shared" si="0"/>
        <v>62.5</v>
      </c>
      <c r="I46">
        <v>2</v>
      </c>
      <c r="J46">
        <f t="shared" si="1"/>
        <v>25</v>
      </c>
      <c r="K46" s="34" t="str">
        <f>IFERROR(LOOKUP(1,1/SEARCH($A46,TDSheet!$A$8:$A$420),TDSheet!$B$8:$B$420),"-")</f>
        <v>-</v>
      </c>
      <c r="L46" s="8"/>
    </row>
    <row r="47" spans="1:12" x14ac:dyDescent="0.25">
      <c r="A47" s="3">
        <v>865585</v>
      </c>
      <c r="B47" t="s">
        <v>34</v>
      </c>
      <c r="C47" s="18"/>
      <c r="D47" s="20"/>
      <c r="E47" t="str">
        <f>IFERROR(INDEX(TDSheet!$B$8:$B$420,MATCH(A47,TDSheet!$A$8:$A$420,0)),"-")</f>
        <v>-</v>
      </c>
      <c r="F47">
        <v>4</v>
      </c>
      <c r="G47" s="11">
        <v>259</v>
      </c>
      <c r="H47">
        <f t="shared" si="0"/>
        <v>1036</v>
      </c>
      <c r="I47">
        <f>F47/4</f>
        <v>1</v>
      </c>
      <c r="J47">
        <f t="shared" si="1"/>
        <v>259</v>
      </c>
      <c r="K47" s="34" t="str">
        <f>IFERROR(LOOKUP(1,1/SEARCH($A47,TDSheet!$A$8:$A$420),TDSheet!$B$8:$B$420),"-")</f>
        <v>-</v>
      </c>
      <c r="L47" s="8"/>
    </row>
    <row r="48" spans="1:12" x14ac:dyDescent="0.25">
      <c r="A48" s="3">
        <v>865631</v>
      </c>
      <c r="B48" t="s">
        <v>101</v>
      </c>
      <c r="C48" s="18"/>
      <c r="D48" s="20"/>
      <c r="E48" t="str">
        <f>IFERROR(INDEX(TDSheet!$B$8:$B$420,MATCH(A48,TDSheet!$A$8:$A$420,0)),"-")</f>
        <v>-</v>
      </c>
      <c r="F48">
        <v>8</v>
      </c>
      <c r="G48" s="11">
        <v>28.5</v>
      </c>
      <c r="H48">
        <f t="shared" si="0"/>
        <v>228</v>
      </c>
      <c r="I48">
        <f>F48/4</f>
        <v>2</v>
      </c>
      <c r="J48">
        <f t="shared" si="1"/>
        <v>57</v>
      </c>
      <c r="K48" s="34" t="str">
        <f>IFERROR(LOOKUP(1,1/SEARCH($A48,TDSheet!$A$8:$A$420),TDSheet!$B$8:$B$420),"-")</f>
        <v>-</v>
      </c>
      <c r="L48" s="8"/>
    </row>
    <row r="49" spans="1:12" x14ac:dyDescent="0.25">
      <c r="A49" s="3">
        <v>866150</v>
      </c>
      <c r="B49" t="s">
        <v>102</v>
      </c>
      <c r="C49" s="18"/>
      <c r="D49" s="20"/>
      <c r="E49" t="str">
        <f>IFERROR(INDEX(TDSheet!$B$8:$B$420,MATCH(A49,TDSheet!$A$8:$A$420,0)),"-")</f>
        <v>-</v>
      </c>
      <c r="F49">
        <v>7</v>
      </c>
      <c r="G49" s="11">
        <v>10.5</v>
      </c>
      <c r="H49">
        <f t="shared" si="0"/>
        <v>73.5</v>
      </c>
      <c r="I49">
        <v>2</v>
      </c>
      <c r="J49">
        <f t="shared" si="1"/>
        <v>21</v>
      </c>
      <c r="K49" s="34" t="str">
        <f>IFERROR(LOOKUP(1,1/SEARCH($A49,TDSheet!$A$8:$A$420),TDSheet!$B$8:$B$420),"-")</f>
        <v>-</v>
      </c>
      <c r="L49" s="8"/>
    </row>
    <row r="50" spans="1:12" x14ac:dyDescent="0.25">
      <c r="A50" s="3">
        <v>866216</v>
      </c>
      <c r="B50" t="s">
        <v>103</v>
      </c>
      <c r="C50" s="18"/>
      <c r="E50" t="str">
        <f>IFERROR(INDEX(TDSheet!$B$8:$B$420,MATCH(A50,TDSheet!$A$8:$A$420,0)),"-")</f>
        <v xml:space="preserve">ABSTREIFER FUER BRUEHWURST / Скребок для вареных колбас                        </v>
      </c>
      <c r="F50">
        <v>11</v>
      </c>
      <c r="G50" s="11">
        <v>22</v>
      </c>
      <c r="H50">
        <f t="shared" si="0"/>
        <v>242</v>
      </c>
      <c r="I50">
        <v>2</v>
      </c>
      <c r="J50">
        <f t="shared" si="1"/>
        <v>44</v>
      </c>
      <c r="K50" s="34" t="str">
        <f>IFERROR(LOOKUP(1,1/SEARCH($A50,TDSheet!$A$8:$A$420),TDSheet!$B$8:$B$420),"-")</f>
        <v xml:space="preserve">ABSTREIFER FUER BRUEHWURST / Скребок для вареных колбас                        </v>
      </c>
      <c r="L50" s="8"/>
    </row>
    <row r="51" spans="1:12" x14ac:dyDescent="0.25">
      <c r="A51" s="3">
        <v>866224</v>
      </c>
      <c r="B51" t="s">
        <v>105</v>
      </c>
      <c r="C51" s="18"/>
      <c r="E51" t="str">
        <f>IFERROR(INDEX(TDSheet!$B$8:$B$420,MATCH(A51,TDSheet!$A$8:$A$420,0)),"-")</f>
        <v xml:space="preserve">FUELLROHREINSATZ D18 / Пластиковый рассекатель D18 мм                   </v>
      </c>
      <c r="F51">
        <v>5</v>
      </c>
      <c r="G51" s="11">
        <v>131</v>
      </c>
      <c r="H51">
        <f t="shared" si="0"/>
        <v>655</v>
      </c>
      <c r="I51">
        <v>2</v>
      </c>
      <c r="J51">
        <f t="shared" si="1"/>
        <v>262</v>
      </c>
      <c r="K51" s="34" t="str">
        <f>IFERROR(LOOKUP(1,1/SEARCH($A51,TDSheet!$A$8:$A$420),TDSheet!$B$8:$B$420),"-")</f>
        <v xml:space="preserve">FUELLROHREINSATZ D18 / Пластиковый рассекатель D18 мм                   </v>
      </c>
      <c r="L51" s="8"/>
    </row>
    <row r="52" spans="1:12" x14ac:dyDescent="0.25">
      <c r="A52" s="3">
        <v>866267</v>
      </c>
      <c r="B52" t="s">
        <v>32</v>
      </c>
      <c r="C52" s="18"/>
      <c r="D52" s="20"/>
      <c r="E52" t="str">
        <f>IFERROR(INDEX(TDSheet!$B$8:$B$420,MATCH(A52,TDSheet!$A$8:$A$420,0)),"-")</f>
        <v>-</v>
      </c>
      <c r="F52">
        <v>4</v>
      </c>
      <c r="G52" s="11">
        <v>570</v>
      </c>
      <c r="H52">
        <f t="shared" si="0"/>
        <v>2280</v>
      </c>
      <c r="I52">
        <f>F52/4</f>
        <v>1</v>
      </c>
      <c r="J52">
        <f t="shared" si="1"/>
        <v>570</v>
      </c>
      <c r="K52" s="34" t="str">
        <f>IFERROR(LOOKUP(1,1/SEARCH($A52,TDSheet!$A$8:$A$420),TDSheet!$B$8:$B$420),"-")</f>
        <v>-</v>
      </c>
      <c r="L52" s="8"/>
    </row>
    <row r="53" spans="1:12" x14ac:dyDescent="0.25">
      <c r="A53" s="3">
        <v>866270</v>
      </c>
      <c r="B53" t="s">
        <v>108</v>
      </c>
      <c r="C53" s="18"/>
      <c r="D53" s="20"/>
      <c r="E53" t="str">
        <f>IFERROR(INDEX(TDSheet!$B$8:$B$420,MATCH(A53,TDSheet!$A$8:$A$420,0)),"-")</f>
        <v>-</v>
      </c>
      <c r="F53">
        <v>6</v>
      </c>
      <c r="G53" s="11">
        <v>25.5</v>
      </c>
      <c r="H53">
        <f t="shared" si="0"/>
        <v>153</v>
      </c>
      <c r="I53">
        <v>2</v>
      </c>
      <c r="J53">
        <f t="shared" si="1"/>
        <v>51</v>
      </c>
      <c r="K53" s="34" t="str">
        <f>IFERROR(LOOKUP(1,1/SEARCH($A53,TDSheet!$A$8:$A$420),TDSheet!$B$8:$B$420),"-")</f>
        <v>-</v>
      </c>
      <c r="L53" s="8"/>
    </row>
    <row r="54" spans="1:12" x14ac:dyDescent="0.25">
      <c r="A54" s="3">
        <v>866283</v>
      </c>
      <c r="B54" t="s">
        <v>109</v>
      </c>
      <c r="C54" s="18"/>
      <c r="D54" s="20"/>
      <c r="E54" t="str">
        <f>IFERROR(INDEX(TDSheet!$B$8:$B$420,MATCH(A54,TDSheet!$A$8:$A$420,0)),"-")</f>
        <v>-</v>
      </c>
      <c r="F54">
        <v>4</v>
      </c>
      <c r="G54" s="11">
        <v>295</v>
      </c>
      <c r="H54">
        <f t="shared" si="0"/>
        <v>1180</v>
      </c>
      <c r="I54">
        <f>F54/4</f>
        <v>1</v>
      </c>
      <c r="J54">
        <f t="shared" si="1"/>
        <v>295</v>
      </c>
      <c r="K54" s="34" t="str">
        <f>IFERROR(LOOKUP(1,1/SEARCH($A54,TDSheet!$A$8:$A$420),TDSheet!$B$8:$B$420),"-")</f>
        <v>-</v>
      </c>
      <c r="L54" s="8"/>
    </row>
    <row r="55" spans="1:12" x14ac:dyDescent="0.25">
      <c r="A55" s="3">
        <v>866368</v>
      </c>
      <c r="B55" t="s">
        <v>110</v>
      </c>
      <c r="C55" s="18"/>
      <c r="D55" s="20"/>
      <c r="E55" t="str">
        <f>IFERROR(INDEX(TDSheet!$B$8:$B$420,MATCH(A55,TDSheet!$A$8:$A$420,0)),"-")</f>
        <v>-</v>
      </c>
      <c r="F55">
        <v>4</v>
      </c>
      <c r="G55" s="11">
        <v>29</v>
      </c>
      <c r="H55">
        <f t="shared" si="0"/>
        <v>116</v>
      </c>
      <c r="I55">
        <f>F55/4</f>
        <v>1</v>
      </c>
      <c r="J55">
        <f t="shared" si="1"/>
        <v>29</v>
      </c>
      <c r="K55" s="34" t="str">
        <f>IFERROR(LOOKUP(1,1/SEARCH($A55,TDSheet!$A$8:$A$420),TDSheet!$B$8:$B$420),"-")</f>
        <v>-</v>
      </c>
      <c r="L55" s="8"/>
    </row>
    <row r="56" spans="1:12" x14ac:dyDescent="0.25">
      <c r="A56" s="3">
        <v>866397</v>
      </c>
      <c r="B56" t="s">
        <v>12</v>
      </c>
      <c r="C56" s="18"/>
      <c r="D56" s="20"/>
      <c r="E56" t="str">
        <f>IFERROR(INDEX(TDSheet!$B$8:$B$420,MATCH(A56,TDSheet!$A$8:$A$420,0)),"-")</f>
        <v>-</v>
      </c>
      <c r="F56">
        <v>9</v>
      </c>
      <c r="G56" s="11">
        <v>15.5</v>
      </c>
      <c r="H56">
        <f t="shared" si="0"/>
        <v>139.5</v>
      </c>
      <c r="I56">
        <v>3</v>
      </c>
      <c r="J56">
        <f t="shared" si="1"/>
        <v>46.5</v>
      </c>
      <c r="K56" s="34" t="str">
        <f>IFERROR(LOOKUP(1,1/SEARCH($A56,TDSheet!$A$8:$A$420),TDSheet!$B$8:$B$420),"-")</f>
        <v>-</v>
      </c>
      <c r="L56" s="8"/>
    </row>
    <row r="57" spans="1:12" x14ac:dyDescent="0.25">
      <c r="A57" s="3">
        <v>866419</v>
      </c>
      <c r="B57" t="s">
        <v>111</v>
      </c>
      <c r="C57" s="18"/>
      <c r="D57" s="19" t="s">
        <v>588</v>
      </c>
      <c r="E57" t="str">
        <f>IFERROR(INDEX(TDSheet!$B$8:$B$420,MATCH(A57,TDSheet!$A$8:$A$420,0)),"-")</f>
        <v>-</v>
      </c>
      <c r="F57">
        <v>6</v>
      </c>
      <c r="G57" s="11">
        <v>8</v>
      </c>
      <c r="H57">
        <f t="shared" si="0"/>
        <v>48</v>
      </c>
      <c r="I57">
        <v>2</v>
      </c>
      <c r="J57">
        <f t="shared" si="1"/>
        <v>16</v>
      </c>
      <c r="K57" s="34" t="str">
        <f>IFERROR(LOOKUP(1,1/SEARCH($A57,TDSheet!$A$8:$A$420),TDSheet!$B$8:$B$420),"-")</f>
        <v>-</v>
      </c>
      <c r="L57" s="8"/>
    </row>
    <row r="58" spans="1:12" x14ac:dyDescent="0.25">
      <c r="A58" s="3">
        <v>866505</v>
      </c>
      <c r="B58" t="s">
        <v>113</v>
      </c>
      <c r="C58" s="18"/>
      <c r="E58" t="str">
        <f>IFERROR(INDEX(TDSheet!$B$8:$B$420,MATCH(A58,TDSheet!$A$8:$A$420,0)),"-")</f>
        <v>MESSERWELLE 5-TLG.F.STUETZKREUZ / Ножевой вал на 5 инструментов</v>
      </c>
      <c r="F58">
        <v>34</v>
      </c>
      <c r="G58" s="11">
        <v>203</v>
      </c>
      <c r="H58">
        <f t="shared" ref="H58:H87" si="2">F58*G58</f>
        <v>6902</v>
      </c>
      <c r="I58">
        <v>6</v>
      </c>
      <c r="J58">
        <f t="shared" ref="J58:J87" si="3">I58*G58</f>
        <v>1218</v>
      </c>
      <c r="K58" s="34" t="str">
        <f>IFERROR(LOOKUP(1,1/SEARCH($A58,TDSheet!$A$8:$A$420),TDSheet!$B$8:$B$420),"-")</f>
        <v>MESSERWELLE 5-TLG.F.STUETZKREUZ / Ножевой вал на 5 инструментов</v>
      </c>
      <c r="L58" s="8"/>
    </row>
    <row r="59" spans="1:12" x14ac:dyDescent="0.25">
      <c r="A59" s="3">
        <v>866586</v>
      </c>
      <c r="B59" t="s">
        <v>114</v>
      </c>
      <c r="C59" s="18"/>
      <c r="D59" s="20"/>
      <c r="E59" t="str">
        <f>IFERROR(INDEX(TDSheet!$B$8:$B$420,MATCH(A59,TDSheet!$A$8:$A$420,0)),"-")</f>
        <v>-</v>
      </c>
      <c r="F59">
        <v>6</v>
      </c>
      <c r="G59" s="11">
        <v>375</v>
      </c>
      <c r="H59">
        <f t="shared" si="2"/>
        <v>2250</v>
      </c>
      <c r="I59">
        <v>2</v>
      </c>
      <c r="J59">
        <f t="shared" si="3"/>
        <v>750</v>
      </c>
      <c r="K59" s="34" t="str">
        <f>IFERROR(LOOKUP(1,1/SEARCH($A59,TDSheet!$A$8:$A$420),TDSheet!$B$8:$B$420),"-")</f>
        <v>-</v>
      </c>
      <c r="L59" s="8"/>
    </row>
    <row r="60" spans="1:12" x14ac:dyDescent="0.25">
      <c r="A60" s="3">
        <v>866614</v>
      </c>
      <c r="B60" t="s">
        <v>25</v>
      </c>
      <c r="C60" s="18"/>
      <c r="E60" t="str">
        <f>IFERROR(INDEX(TDSheet!$B$8:$B$420,MATCH(A60,TDSheet!$A$8:$A$420,0)),"-")</f>
        <v xml:space="preserve">FUEHRUNGSPLATTE / Направляющая пластина                             </v>
      </c>
      <c r="F60">
        <v>19</v>
      </c>
      <c r="G60" s="11">
        <v>183</v>
      </c>
      <c r="H60">
        <f t="shared" si="2"/>
        <v>3477</v>
      </c>
      <c r="I60">
        <v>3</v>
      </c>
      <c r="J60">
        <f t="shared" si="3"/>
        <v>549</v>
      </c>
      <c r="K60" s="34" t="str">
        <f>IFERROR(LOOKUP(1,1/SEARCH($A60,TDSheet!$A$8:$A$420),TDSheet!$B$8:$B$420),"-")</f>
        <v xml:space="preserve">FUEHRUNGSPLATTE / Направляющая пластина                             </v>
      </c>
      <c r="L60" s="8"/>
    </row>
    <row r="61" spans="1:12" x14ac:dyDescent="0.25">
      <c r="A61" s="3">
        <v>866645</v>
      </c>
      <c r="B61" t="s">
        <v>57</v>
      </c>
      <c r="C61" s="18"/>
      <c r="D61" s="20"/>
      <c r="E61" t="str">
        <f>IFERROR(INDEX(TDSheet!$B$8:$B$420,MATCH(A61,TDSheet!$A$8:$A$420,0)),"-")</f>
        <v>-</v>
      </c>
      <c r="F61">
        <v>8</v>
      </c>
      <c r="G61" s="11">
        <v>34.5</v>
      </c>
      <c r="H61">
        <f t="shared" si="2"/>
        <v>276</v>
      </c>
      <c r="I61">
        <f>F61/4</f>
        <v>2</v>
      </c>
      <c r="J61">
        <f t="shared" si="3"/>
        <v>69</v>
      </c>
      <c r="K61" s="34" t="str">
        <f>IFERROR(LOOKUP(1,1/SEARCH($A61,TDSheet!$A$8:$A$420),TDSheet!$B$8:$B$420),"-")</f>
        <v>-</v>
      </c>
      <c r="L61" s="8"/>
    </row>
    <row r="62" spans="1:12" x14ac:dyDescent="0.25">
      <c r="A62" s="3">
        <v>866669</v>
      </c>
      <c r="B62" t="s">
        <v>115</v>
      </c>
      <c r="C62" s="18"/>
      <c r="D62" s="20"/>
      <c r="E62" t="str">
        <f>IFERROR(INDEX(TDSheet!$B$8:$B$420,MATCH(A62,TDSheet!$A$8:$A$420,0)),"-")</f>
        <v>-</v>
      </c>
      <c r="F62">
        <v>5</v>
      </c>
      <c r="G62" s="11">
        <v>1020</v>
      </c>
      <c r="H62">
        <f t="shared" si="2"/>
        <v>5100</v>
      </c>
      <c r="I62">
        <v>1</v>
      </c>
      <c r="J62">
        <f t="shared" si="3"/>
        <v>1020</v>
      </c>
      <c r="K62" s="34" t="str">
        <f>IFERROR(LOOKUP(1,1/SEARCH($A62,TDSheet!$A$8:$A$420),TDSheet!$B$8:$B$420),"-")</f>
        <v>-</v>
      </c>
      <c r="L62" s="8"/>
    </row>
    <row r="63" spans="1:12" x14ac:dyDescent="0.25">
      <c r="A63" s="3">
        <v>866797</v>
      </c>
      <c r="B63" t="s">
        <v>7</v>
      </c>
      <c r="C63" s="18"/>
      <c r="D63" s="20"/>
      <c r="E63" t="str">
        <f>IFERROR(INDEX(TDSheet!$B$8:$B$420,MATCH(A63,TDSheet!$A$8:$A$420,0)),"-")</f>
        <v>-</v>
      </c>
      <c r="F63">
        <v>8</v>
      </c>
      <c r="G63" s="11">
        <v>6.4</v>
      </c>
      <c r="H63">
        <f t="shared" si="2"/>
        <v>51.2</v>
      </c>
      <c r="I63">
        <f>F63/4</f>
        <v>2</v>
      </c>
      <c r="J63">
        <f t="shared" si="3"/>
        <v>12.8</v>
      </c>
      <c r="K63" s="34" t="str">
        <f>IFERROR(LOOKUP(1,1/SEARCH($A63,TDSheet!$A$8:$A$420),TDSheet!$B$8:$B$420),"-")</f>
        <v>-</v>
      </c>
      <c r="L63" s="8"/>
    </row>
    <row r="64" spans="1:12" x14ac:dyDescent="0.25">
      <c r="A64" s="3">
        <v>866840</v>
      </c>
      <c r="B64" t="s">
        <v>116</v>
      </c>
      <c r="C64" s="18"/>
      <c r="D64" s="20"/>
      <c r="E64" t="str">
        <f>IFERROR(INDEX(TDSheet!$B$8:$B$420,MATCH(A64,TDSheet!$A$8:$A$420,0)),"-")</f>
        <v>-</v>
      </c>
      <c r="F64">
        <v>7</v>
      </c>
      <c r="G64" s="11">
        <v>2.1</v>
      </c>
      <c r="H64">
        <f t="shared" si="2"/>
        <v>14.700000000000001</v>
      </c>
      <c r="I64">
        <v>2</v>
      </c>
      <c r="J64">
        <f t="shared" si="3"/>
        <v>4.2</v>
      </c>
      <c r="K64" s="34" t="str">
        <f>IFERROR(LOOKUP(1,1/SEARCH($A64,TDSheet!$A$8:$A$420),TDSheet!$B$8:$B$420),"-")</f>
        <v>-</v>
      </c>
      <c r="L64" s="8"/>
    </row>
    <row r="65" spans="1:12" x14ac:dyDescent="0.25">
      <c r="A65" s="3">
        <v>866905</v>
      </c>
      <c r="B65" t="s">
        <v>117</v>
      </c>
      <c r="C65" s="18"/>
      <c r="D65" s="20"/>
      <c r="E65" t="str">
        <f>IFERROR(INDEX(TDSheet!$B$8:$B$420,MATCH(A65,TDSheet!$A$8:$A$420,0)),"-")</f>
        <v>-</v>
      </c>
      <c r="F65">
        <v>4</v>
      </c>
      <c r="G65" s="11">
        <v>17</v>
      </c>
      <c r="H65">
        <f t="shared" si="2"/>
        <v>68</v>
      </c>
      <c r="I65">
        <f>F65/4</f>
        <v>1</v>
      </c>
      <c r="J65">
        <f t="shared" si="3"/>
        <v>17</v>
      </c>
      <c r="K65" s="34" t="str">
        <f>IFERROR(LOOKUP(1,1/SEARCH($A65,TDSheet!$A$8:$A$420),TDSheet!$B$8:$B$420),"-")</f>
        <v>-</v>
      </c>
      <c r="L65" s="8"/>
    </row>
    <row r="66" spans="1:12" x14ac:dyDescent="0.25">
      <c r="A66" s="3">
        <v>867083</v>
      </c>
      <c r="B66" t="s">
        <v>7</v>
      </c>
      <c r="C66" s="18"/>
      <c r="D66" s="20"/>
      <c r="E66" t="str">
        <f>IFERROR(INDEX(TDSheet!$B$8:$B$420,MATCH(A66,TDSheet!$A$8:$A$420,0)),"-")</f>
        <v>-</v>
      </c>
      <c r="F66">
        <v>4</v>
      </c>
      <c r="G66" s="11">
        <v>47.5</v>
      </c>
      <c r="H66">
        <f t="shared" si="2"/>
        <v>190</v>
      </c>
      <c r="I66">
        <f>F66/4</f>
        <v>1</v>
      </c>
      <c r="J66">
        <f t="shared" si="3"/>
        <v>47.5</v>
      </c>
      <c r="K66" s="34" t="str">
        <f>IFERROR(LOOKUP(1,1/SEARCH($A66,TDSheet!$A$8:$A$420),TDSheet!$B$8:$B$420),"-")</f>
        <v>-</v>
      </c>
      <c r="L66" s="8"/>
    </row>
    <row r="67" spans="1:12" x14ac:dyDescent="0.25">
      <c r="A67" s="3">
        <v>867113</v>
      </c>
      <c r="B67" t="s">
        <v>120</v>
      </c>
      <c r="C67" s="18"/>
      <c r="D67" s="20"/>
      <c r="E67" t="str">
        <f>IFERROR(INDEX(TDSheet!$B$8:$B$420,MATCH(A67,TDSheet!$A$8:$A$420,0)),"-")</f>
        <v>-</v>
      </c>
      <c r="F67">
        <v>6</v>
      </c>
      <c r="G67" s="11">
        <v>70</v>
      </c>
      <c r="H67">
        <f t="shared" si="2"/>
        <v>420</v>
      </c>
      <c r="I67">
        <v>2</v>
      </c>
      <c r="J67">
        <f t="shared" si="3"/>
        <v>140</v>
      </c>
      <c r="K67" s="34" t="str">
        <f>IFERROR(LOOKUP(1,1/SEARCH($A67,TDSheet!$A$8:$A$420),TDSheet!$B$8:$B$420),"-")</f>
        <v>-</v>
      </c>
      <c r="L67" s="8"/>
    </row>
    <row r="68" spans="1:12" x14ac:dyDescent="0.25">
      <c r="A68" s="3">
        <v>890095</v>
      </c>
      <c r="B68" t="s">
        <v>121</v>
      </c>
      <c r="C68" s="18"/>
      <c r="D68" s="20"/>
      <c r="E68" t="str">
        <f>IFERROR(INDEX(TDSheet!$B$8:$B$420,MATCH(A68,TDSheet!$A$8:$A$420,0)),"-")</f>
        <v>-</v>
      </c>
      <c r="F68">
        <v>10</v>
      </c>
      <c r="G68" s="11">
        <v>10.5</v>
      </c>
      <c r="H68">
        <f t="shared" si="2"/>
        <v>105</v>
      </c>
      <c r="I68">
        <v>2</v>
      </c>
      <c r="J68">
        <f t="shared" si="3"/>
        <v>21</v>
      </c>
      <c r="K68" s="34" t="str">
        <f>IFERROR(LOOKUP(1,1/SEARCH($A68,TDSheet!$A$8:$A$420),TDSheet!$B$8:$B$420),"-")</f>
        <v>-</v>
      </c>
      <c r="L68" s="8"/>
    </row>
    <row r="69" spans="1:12" x14ac:dyDescent="0.25">
      <c r="A69" s="3">
        <v>890137</v>
      </c>
      <c r="B69" t="s">
        <v>122</v>
      </c>
      <c r="C69" s="18"/>
      <c r="D69" s="20"/>
      <c r="E69" t="str">
        <f>IFERROR(INDEX(TDSheet!$B$8:$B$420,MATCH(A69,TDSheet!$A$8:$A$420,0)),"-")</f>
        <v>-</v>
      </c>
      <c r="F69">
        <v>9</v>
      </c>
      <c r="G69" s="11">
        <v>118</v>
      </c>
      <c r="H69">
        <f t="shared" si="2"/>
        <v>1062</v>
      </c>
      <c r="I69">
        <v>2</v>
      </c>
      <c r="J69">
        <f t="shared" si="3"/>
        <v>236</v>
      </c>
      <c r="K69" s="34" t="str">
        <f>IFERROR(LOOKUP(1,1/SEARCH($A69,TDSheet!$A$8:$A$420),TDSheet!$B$8:$B$420),"-")</f>
        <v>-</v>
      </c>
      <c r="L69" s="8"/>
    </row>
    <row r="70" spans="1:12" x14ac:dyDescent="0.25">
      <c r="A70" s="3">
        <v>890143</v>
      </c>
      <c r="B70" t="s">
        <v>24</v>
      </c>
      <c r="C70" s="18"/>
      <c r="D70" s="20"/>
      <c r="E70" t="str">
        <f>IFERROR(INDEX(TDSheet!$B$8:$B$420,MATCH(A70,TDSheet!$A$8:$A$420,0)),"-")</f>
        <v>-</v>
      </c>
      <c r="F70">
        <v>11</v>
      </c>
      <c r="G70" s="11">
        <v>10.5</v>
      </c>
      <c r="H70">
        <f t="shared" si="2"/>
        <v>115.5</v>
      </c>
      <c r="I70">
        <v>3</v>
      </c>
      <c r="J70">
        <f t="shared" si="3"/>
        <v>31.5</v>
      </c>
      <c r="K70" s="34" t="str">
        <f>IFERROR(LOOKUP(1,1/SEARCH($A70,TDSheet!$A$8:$A$420),TDSheet!$B$8:$B$420),"-")</f>
        <v>-</v>
      </c>
      <c r="L70" s="8"/>
    </row>
    <row r="71" spans="1:12" x14ac:dyDescent="0.25">
      <c r="A71" s="3">
        <v>890146</v>
      </c>
      <c r="B71" t="s">
        <v>123</v>
      </c>
      <c r="C71" s="18"/>
      <c r="D71" s="20"/>
      <c r="E71" t="str">
        <f>IFERROR(INDEX(TDSheet!$B$8:$B$420,MATCH(A71,TDSheet!$A$8:$A$420,0)),"-")</f>
        <v>-</v>
      </c>
      <c r="F71">
        <v>8</v>
      </c>
      <c r="G71" s="11">
        <v>2.9</v>
      </c>
      <c r="H71">
        <f t="shared" si="2"/>
        <v>23.2</v>
      </c>
      <c r="I71">
        <f>F71/4</f>
        <v>2</v>
      </c>
      <c r="J71">
        <f t="shared" si="3"/>
        <v>5.8</v>
      </c>
      <c r="K71" s="34" t="str">
        <f>IFERROR(LOOKUP(1,1/SEARCH($A71,TDSheet!$A$8:$A$420),TDSheet!$B$8:$B$420),"-")</f>
        <v>-</v>
      </c>
      <c r="L71" s="8"/>
    </row>
    <row r="72" spans="1:12" x14ac:dyDescent="0.25">
      <c r="A72" s="3">
        <v>890148</v>
      </c>
      <c r="B72" t="s">
        <v>35</v>
      </c>
      <c r="C72" s="18"/>
      <c r="D72" s="20"/>
      <c r="E72" t="str">
        <f>IFERROR(INDEX(TDSheet!$B$8:$B$420,MATCH(A72,TDSheet!$A$8:$A$420,0)),"-")</f>
        <v>-</v>
      </c>
      <c r="F72">
        <v>5</v>
      </c>
      <c r="G72" s="11">
        <v>455</v>
      </c>
      <c r="H72">
        <f t="shared" si="2"/>
        <v>2275</v>
      </c>
      <c r="I72">
        <v>1</v>
      </c>
      <c r="J72">
        <f t="shared" si="3"/>
        <v>455</v>
      </c>
      <c r="K72" s="34" t="str">
        <f>IFERROR(LOOKUP(1,1/SEARCH($A72,TDSheet!$A$8:$A$420),TDSheet!$B$8:$B$420),"-")</f>
        <v>-</v>
      </c>
      <c r="L72" s="8"/>
    </row>
    <row r="73" spans="1:12" x14ac:dyDescent="0.25">
      <c r="A73" s="3">
        <v>890152</v>
      </c>
      <c r="B73" t="s">
        <v>124</v>
      </c>
      <c r="C73" s="18"/>
      <c r="D73" s="20"/>
      <c r="E73" t="str">
        <f>IFERROR(INDEX(TDSheet!$B$8:$B$420,MATCH(A73,TDSheet!$A$8:$A$420,0)),"-")</f>
        <v>-</v>
      </c>
      <c r="F73">
        <v>4</v>
      </c>
      <c r="G73" s="11">
        <v>1.5</v>
      </c>
      <c r="H73">
        <f t="shared" si="2"/>
        <v>6</v>
      </c>
      <c r="I73">
        <f>F73/4</f>
        <v>1</v>
      </c>
      <c r="J73">
        <f t="shared" si="3"/>
        <v>1.5</v>
      </c>
      <c r="K73" s="34" t="str">
        <f>IFERROR(LOOKUP(1,1/SEARCH($A73,TDSheet!$A$8:$A$420),TDSheet!$B$8:$B$420),"-")</f>
        <v>-</v>
      </c>
      <c r="L73" s="8"/>
    </row>
    <row r="74" spans="1:12" x14ac:dyDescent="0.25">
      <c r="A74" s="3">
        <v>890258</v>
      </c>
      <c r="B74" t="s">
        <v>18</v>
      </c>
      <c r="C74" s="18"/>
      <c r="D74" s="20"/>
      <c r="E74" t="str">
        <f>IFERROR(INDEX(TDSheet!$B$8:$B$420,MATCH(A74,TDSheet!$A$8:$A$420,0)),"-")</f>
        <v>-</v>
      </c>
      <c r="F74">
        <v>11</v>
      </c>
      <c r="G74" s="11">
        <v>105</v>
      </c>
      <c r="H74">
        <f t="shared" si="2"/>
        <v>1155</v>
      </c>
      <c r="I74">
        <v>2</v>
      </c>
      <c r="J74">
        <f t="shared" si="3"/>
        <v>210</v>
      </c>
      <c r="K74" s="34" t="str">
        <f>IFERROR(LOOKUP(1,1/SEARCH($A74,TDSheet!$A$8:$A$420),TDSheet!$B$8:$B$420),"-")</f>
        <v>-</v>
      </c>
      <c r="L74" s="8"/>
    </row>
    <row r="75" spans="1:12" x14ac:dyDescent="0.25">
      <c r="A75" s="3">
        <v>890312</v>
      </c>
      <c r="B75" t="s">
        <v>14</v>
      </c>
      <c r="C75" s="18"/>
      <c r="D75" s="20"/>
      <c r="E75" t="str">
        <f>IFERROR(INDEX(TDSheet!$B$8:$B$420,MATCH(A75,TDSheet!$A$8:$A$420,0)),"-")</f>
        <v>-</v>
      </c>
      <c r="F75">
        <v>8</v>
      </c>
      <c r="G75" s="11">
        <v>31</v>
      </c>
      <c r="H75">
        <f t="shared" si="2"/>
        <v>248</v>
      </c>
      <c r="I75">
        <f>F75/4</f>
        <v>2</v>
      </c>
      <c r="J75">
        <f t="shared" si="3"/>
        <v>62</v>
      </c>
      <c r="K75" s="34" t="str">
        <f>IFERROR(LOOKUP(1,1/SEARCH($A75,TDSheet!$A$8:$A$420),TDSheet!$B$8:$B$420),"-")</f>
        <v>-</v>
      </c>
      <c r="L75" s="8"/>
    </row>
    <row r="76" spans="1:12" x14ac:dyDescent="0.25">
      <c r="A76" s="3">
        <v>890333</v>
      </c>
      <c r="B76" t="s">
        <v>19</v>
      </c>
      <c r="C76" s="18"/>
      <c r="D76" s="20"/>
      <c r="E76" t="str">
        <f>IFERROR(INDEX(TDSheet!$B$8:$B$420,MATCH(A76,TDSheet!$A$8:$A$420,0)),"-")</f>
        <v>-</v>
      </c>
      <c r="F76">
        <v>5</v>
      </c>
      <c r="G76" s="11">
        <v>41</v>
      </c>
      <c r="H76">
        <f t="shared" si="2"/>
        <v>205</v>
      </c>
      <c r="I76">
        <v>2</v>
      </c>
      <c r="J76">
        <f t="shared" si="3"/>
        <v>82</v>
      </c>
      <c r="K76" s="34" t="str">
        <f>IFERROR(LOOKUP(1,1/SEARCH($A76,TDSheet!$A$8:$A$420),TDSheet!$B$8:$B$420),"-")</f>
        <v>-</v>
      </c>
      <c r="L76" s="8"/>
    </row>
    <row r="77" spans="1:12" x14ac:dyDescent="0.25">
      <c r="A77" s="3">
        <v>890521</v>
      </c>
      <c r="B77" t="s">
        <v>126</v>
      </c>
      <c r="C77" s="18"/>
      <c r="D77" s="20"/>
      <c r="E77" t="str">
        <f>IFERROR(INDEX(TDSheet!$B$8:$B$420,MATCH(A77,TDSheet!$A$8:$A$420,0)),"-")</f>
        <v>-</v>
      </c>
      <c r="F77">
        <v>4</v>
      </c>
      <c r="G77" s="11">
        <v>163</v>
      </c>
      <c r="H77">
        <f t="shared" si="2"/>
        <v>652</v>
      </c>
      <c r="I77">
        <f>F77/4</f>
        <v>1</v>
      </c>
      <c r="J77">
        <f t="shared" si="3"/>
        <v>163</v>
      </c>
      <c r="K77" s="34" t="str">
        <f>IFERROR(LOOKUP(1,1/SEARCH($A77,TDSheet!$A$8:$A$420),TDSheet!$B$8:$B$420),"-")</f>
        <v>-</v>
      </c>
      <c r="L77" s="8"/>
    </row>
    <row r="78" spans="1:12" x14ac:dyDescent="0.25">
      <c r="A78" s="3">
        <v>890735</v>
      </c>
      <c r="B78" t="s">
        <v>127</v>
      </c>
      <c r="C78" s="18"/>
      <c r="D78" s="20"/>
      <c r="E78" t="str">
        <f>IFERROR(INDEX(TDSheet!$B$8:$B$420,MATCH(A78,TDSheet!$A$8:$A$420,0)),"-")</f>
        <v>-</v>
      </c>
      <c r="F78">
        <v>15</v>
      </c>
      <c r="G78" s="11">
        <v>110</v>
      </c>
      <c r="H78">
        <f t="shared" si="2"/>
        <v>1650</v>
      </c>
      <c r="I78">
        <v>2</v>
      </c>
      <c r="J78">
        <f t="shared" si="3"/>
        <v>220</v>
      </c>
      <c r="K78" s="34" t="str">
        <f>IFERROR(LOOKUP(1,1/SEARCH($A78,TDSheet!$A$8:$A$420),TDSheet!$B$8:$B$420),"-")</f>
        <v>-</v>
      </c>
      <c r="L78" s="8"/>
    </row>
    <row r="79" spans="1:12" x14ac:dyDescent="0.25">
      <c r="A79" s="3">
        <v>890736</v>
      </c>
      <c r="B79" t="s">
        <v>128</v>
      </c>
      <c r="C79" s="18"/>
      <c r="D79" s="20"/>
      <c r="E79" t="str">
        <f>IFERROR(INDEX(TDSheet!$B$8:$B$420,MATCH(A79,TDSheet!$A$8:$A$420,0)),"-")</f>
        <v>-</v>
      </c>
      <c r="F79">
        <v>8</v>
      </c>
      <c r="G79" s="11">
        <v>82</v>
      </c>
      <c r="H79">
        <f t="shared" si="2"/>
        <v>656</v>
      </c>
      <c r="I79">
        <f>F79/4</f>
        <v>2</v>
      </c>
      <c r="J79">
        <f t="shared" si="3"/>
        <v>164</v>
      </c>
      <c r="K79" s="34" t="str">
        <f>IFERROR(LOOKUP(1,1/SEARCH($A79,TDSheet!$A$8:$A$420),TDSheet!$B$8:$B$420),"-")</f>
        <v>-</v>
      </c>
      <c r="L79" s="8"/>
    </row>
    <row r="80" spans="1:12" x14ac:dyDescent="0.25">
      <c r="A80" s="3">
        <v>890885</v>
      </c>
      <c r="B80" t="s">
        <v>131</v>
      </c>
      <c r="C80" s="18"/>
      <c r="D80" s="20"/>
      <c r="E80" t="str">
        <f>IFERROR(INDEX(TDSheet!$B$8:$B$420,MATCH(A80,TDSheet!$A$8:$A$420,0)),"-")</f>
        <v>-</v>
      </c>
      <c r="F80">
        <v>5</v>
      </c>
      <c r="G80" s="11">
        <v>223</v>
      </c>
      <c r="H80">
        <f t="shared" si="2"/>
        <v>1115</v>
      </c>
      <c r="I80">
        <v>2</v>
      </c>
      <c r="J80">
        <f t="shared" si="3"/>
        <v>446</v>
      </c>
      <c r="K80" s="34" t="str">
        <f>IFERROR(LOOKUP(1,1/SEARCH($A80,TDSheet!$A$8:$A$420),TDSheet!$B$8:$B$420),"-")</f>
        <v>-</v>
      </c>
      <c r="L80" s="8"/>
    </row>
    <row r="81" spans="1:12" x14ac:dyDescent="0.25">
      <c r="A81" s="3">
        <v>890907</v>
      </c>
      <c r="B81" t="s">
        <v>132</v>
      </c>
      <c r="C81" s="18"/>
      <c r="D81" s="20"/>
      <c r="E81" t="str">
        <f>IFERROR(INDEX(TDSheet!$B$8:$B$420,MATCH(A81,TDSheet!$A$8:$A$420,0)),"-")</f>
        <v>-</v>
      </c>
      <c r="F81">
        <v>7</v>
      </c>
      <c r="G81" s="11">
        <v>28.5</v>
      </c>
      <c r="H81">
        <f t="shared" si="2"/>
        <v>199.5</v>
      </c>
      <c r="I81">
        <v>2</v>
      </c>
      <c r="J81">
        <f t="shared" si="3"/>
        <v>57</v>
      </c>
      <c r="K81" s="34" t="str">
        <f>IFERROR(LOOKUP(1,1/SEARCH($A81,TDSheet!$A$8:$A$420),TDSheet!$B$8:$B$420),"-")</f>
        <v>-</v>
      </c>
      <c r="L81" s="8"/>
    </row>
    <row r="82" spans="1:12" x14ac:dyDescent="0.25">
      <c r="A82" s="3">
        <v>890961</v>
      </c>
      <c r="B82" t="s">
        <v>133</v>
      </c>
      <c r="C82" s="18"/>
      <c r="E82" t="str">
        <f>IFERROR(INDEX(TDSheet!$B$8:$B$420,MATCH(A82,TDSheet!$A$8:$A$420,0)),"-")</f>
        <v xml:space="preserve">RIEMENRAD_S8M-Z18 / Ременный шкив S8M-Z18                           </v>
      </c>
      <c r="F82">
        <v>12</v>
      </c>
      <c r="G82" s="11">
        <v>60.5</v>
      </c>
      <c r="H82">
        <f t="shared" si="2"/>
        <v>726</v>
      </c>
      <c r="I82">
        <f>F82/4</f>
        <v>3</v>
      </c>
      <c r="J82">
        <f t="shared" si="3"/>
        <v>181.5</v>
      </c>
      <c r="K82" s="34" t="str">
        <f>IFERROR(LOOKUP(1,1/SEARCH($A82,TDSheet!$A$8:$A$420),TDSheet!$B$8:$B$420),"-")</f>
        <v xml:space="preserve">RIEMENRAD_S8M-Z18 / Ременный шкив S8M-Z18                           </v>
      </c>
      <c r="L82" s="8"/>
    </row>
    <row r="83" spans="1:12" x14ac:dyDescent="0.25">
      <c r="A83" s="3">
        <v>890977</v>
      </c>
      <c r="B83" t="s">
        <v>134</v>
      </c>
      <c r="C83" s="18"/>
      <c r="D83" s="20"/>
      <c r="E83" t="str">
        <f>IFERROR(INDEX(TDSheet!$B$8:$B$420,MATCH(A83,TDSheet!$A$8:$A$420,0)),"-")</f>
        <v>-</v>
      </c>
      <c r="F83">
        <v>12</v>
      </c>
      <c r="G83" s="11">
        <v>208</v>
      </c>
      <c r="H83">
        <f t="shared" si="2"/>
        <v>2496</v>
      </c>
      <c r="I83">
        <v>2</v>
      </c>
      <c r="J83">
        <f t="shared" si="3"/>
        <v>416</v>
      </c>
      <c r="K83" s="34" t="str">
        <f>IFERROR(LOOKUP(1,1/SEARCH($A83,TDSheet!$A$8:$A$420),TDSheet!$B$8:$B$420),"-")</f>
        <v>-</v>
      </c>
      <c r="L83" s="8"/>
    </row>
    <row r="84" spans="1:12" x14ac:dyDescent="0.25">
      <c r="A84" s="3">
        <v>890989</v>
      </c>
      <c r="B84" t="s">
        <v>135</v>
      </c>
      <c r="C84" s="18"/>
      <c r="D84" s="20"/>
      <c r="E84" t="str">
        <f>IFERROR(INDEX(TDSheet!$B$8:$B$420,MATCH(A84,TDSheet!$A$8:$A$420,0)),"-")</f>
        <v>-</v>
      </c>
      <c r="F84">
        <v>16</v>
      </c>
      <c r="G84" s="11">
        <v>161</v>
      </c>
      <c r="H84">
        <f t="shared" si="2"/>
        <v>2576</v>
      </c>
      <c r="I84">
        <v>3</v>
      </c>
      <c r="J84">
        <f t="shared" si="3"/>
        <v>483</v>
      </c>
      <c r="K84" s="34" t="str">
        <f>IFERROR(LOOKUP(1,1/SEARCH($A84,TDSheet!$A$8:$A$420),TDSheet!$B$8:$B$420),"-")</f>
        <v>-</v>
      </c>
      <c r="L84" s="8"/>
    </row>
    <row r="85" spans="1:12" x14ac:dyDescent="0.25">
      <c r="A85" s="3">
        <v>891001</v>
      </c>
      <c r="B85" t="s">
        <v>136</v>
      </c>
      <c r="C85" s="18"/>
      <c r="D85" s="20"/>
      <c r="E85" t="str">
        <f>IFERROR(INDEX(TDSheet!$B$8:$B$420,MATCH(A85,TDSheet!$A$8:$A$420,0)),"-")</f>
        <v>-</v>
      </c>
      <c r="F85">
        <v>8</v>
      </c>
      <c r="G85" s="11">
        <v>9.3000000000000007</v>
      </c>
      <c r="H85">
        <f t="shared" si="2"/>
        <v>74.400000000000006</v>
      </c>
      <c r="I85">
        <f>F85/4</f>
        <v>2</v>
      </c>
      <c r="J85">
        <f t="shared" si="3"/>
        <v>18.600000000000001</v>
      </c>
      <c r="K85" s="34" t="str">
        <f>IFERROR(LOOKUP(1,1/SEARCH($A85,TDSheet!$A$8:$A$420),TDSheet!$B$8:$B$420),"-")</f>
        <v>-</v>
      </c>
      <c r="L85" s="8"/>
    </row>
    <row r="86" spans="1:12" x14ac:dyDescent="0.25">
      <c r="A86" s="3">
        <v>891004</v>
      </c>
      <c r="B86" t="s">
        <v>137</v>
      </c>
      <c r="C86" s="18"/>
      <c r="D86" s="20"/>
      <c r="E86" t="str">
        <f>IFERROR(INDEX(TDSheet!$B$8:$B$420,MATCH(A86,TDSheet!$A$8:$A$420,0)),"-")</f>
        <v>-</v>
      </c>
      <c r="F86">
        <v>6</v>
      </c>
      <c r="G86" s="11">
        <v>6.2</v>
      </c>
      <c r="H86">
        <f t="shared" si="2"/>
        <v>37.200000000000003</v>
      </c>
      <c r="I86">
        <v>2</v>
      </c>
      <c r="J86">
        <f t="shared" si="3"/>
        <v>12.4</v>
      </c>
      <c r="K86" s="34" t="str">
        <f>IFERROR(LOOKUP(1,1/SEARCH($A86,TDSheet!$A$8:$A$420),TDSheet!$B$8:$B$420),"-")</f>
        <v>-</v>
      </c>
      <c r="L86" s="8"/>
    </row>
    <row r="87" spans="1:12" x14ac:dyDescent="0.25">
      <c r="A87" s="3">
        <v>891021</v>
      </c>
      <c r="B87" t="s">
        <v>64</v>
      </c>
      <c r="C87" s="18"/>
      <c r="E87" t="str">
        <f>IFERROR(INDEX(TDSheet!$B$8:$B$420,MATCH(A87,TDSheet!$A$8:$A$420,0)),"-")</f>
        <v xml:space="preserve">PUMPENGEH.KOMPL.VORBER.F.SENS. / Корпус фаршнасоса в компл.                        </v>
      </c>
      <c r="F87">
        <v>17</v>
      </c>
      <c r="G87" s="11">
        <v>1790</v>
      </c>
      <c r="H87">
        <f t="shared" si="2"/>
        <v>30430</v>
      </c>
      <c r="I87">
        <v>2</v>
      </c>
      <c r="J87">
        <f t="shared" si="3"/>
        <v>3580</v>
      </c>
      <c r="K87" s="34" t="str">
        <f>IFERROR(LOOKUP(1,1/SEARCH($A87,TDSheet!$A$8:$A$420),TDSheet!$B$8:$B$420),"-")</f>
        <v xml:space="preserve">PUMPENGEH.KOMPL.VORBER.F.SENS. / Корпус фаршнасоса в компл.                        </v>
      </c>
      <c r="L87" s="8"/>
    </row>
    <row r="88" spans="1:12" x14ac:dyDescent="0.25">
      <c r="A88" s="3">
        <v>860502</v>
      </c>
      <c r="B88" t="s">
        <v>38</v>
      </c>
      <c r="C88" s="18"/>
      <c r="D88" s="20"/>
      <c r="E88" t="str">
        <f>IFERROR(INDEX(TDSheet!$B$8:$B$420,MATCH(A88,TDSheet!$A$8:$A$420,0)),"-")</f>
        <v>-</v>
      </c>
      <c r="F88">
        <v>16</v>
      </c>
      <c r="G88" s="11">
        <v>2.2000000000000002</v>
      </c>
      <c r="H88">
        <f t="shared" ref="H88:H108" si="4">F88*G88</f>
        <v>35.200000000000003</v>
      </c>
      <c r="I88">
        <f>F88/4</f>
        <v>4</v>
      </c>
      <c r="J88">
        <f t="shared" ref="J88:J108" si="5">I88*G88</f>
        <v>8.8000000000000007</v>
      </c>
      <c r="K88" s="34" t="str">
        <f>IFERROR(LOOKUP(1,1/SEARCH($A88,TDSheet!$A$8:$A$420),TDSheet!$B$8:$B$420),"-")</f>
        <v>-</v>
      </c>
      <c r="L88" s="8"/>
    </row>
    <row r="89" spans="1:12" x14ac:dyDescent="0.25">
      <c r="A89" s="3">
        <v>860722</v>
      </c>
      <c r="B89" t="s">
        <v>40</v>
      </c>
      <c r="C89" s="18"/>
      <c r="E89" t="str">
        <f>IFERROR(INDEX(TDSheet!$B$8:$B$420,MATCH(A89,TDSheet!$A$8:$A$420,0)),"-")</f>
        <v xml:space="preserve">TASTATUR-DISPLAY-INTERFACE TDI / Плата интерфейса                                  </v>
      </c>
      <c r="F89">
        <v>23</v>
      </c>
      <c r="G89" s="11">
        <v>106</v>
      </c>
      <c r="H89">
        <f t="shared" si="4"/>
        <v>2438</v>
      </c>
      <c r="I89">
        <v>4</v>
      </c>
      <c r="J89">
        <f t="shared" si="5"/>
        <v>424</v>
      </c>
      <c r="K89" s="34" t="str">
        <f>IFERROR(LOOKUP(1,1/SEARCH($A89,TDSheet!$A$8:$A$420),TDSheet!$B$8:$B$420),"-")</f>
        <v xml:space="preserve">TASTATUR-DISPLAY-INTERFACE TDI / Плата интерфейса                                  </v>
      </c>
      <c r="L89" s="8"/>
    </row>
    <row r="90" spans="1:12" x14ac:dyDescent="0.25">
      <c r="A90" s="3">
        <v>861211</v>
      </c>
      <c r="B90" t="s">
        <v>41</v>
      </c>
      <c r="C90" s="18"/>
      <c r="D90" s="20"/>
      <c r="E90" t="str">
        <f>IFERROR(INDEX(TDSheet!$B$8:$B$420,MATCH(A90,TDSheet!$A$8:$A$420,0)),"-")</f>
        <v>-</v>
      </c>
      <c r="F90">
        <v>9</v>
      </c>
      <c r="G90" s="11">
        <v>3.6</v>
      </c>
      <c r="H90">
        <f t="shared" si="4"/>
        <v>32.4</v>
      </c>
      <c r="I90">
        <v>3</v>
      </c>
      <c r="J90">
        <f t="shared" si="5"/>
        <v>10.8</v>
      </c>
      <c r="K90" s="34" t="str">
        <f>IFERROR(LOOKUP(1,1/SEARCH($A90,TDSheet!$A$8:$A$420),TDSheet!$B$8:$B$420),"-")</f>
        <v>-</v>
      </c>
      <c r="L90" s="8"/>
    </row>
    <row r="91" spans="1:12" x14ac:dyDescent="0.25">
      <c r="A91" s="3">
        <v>861235</v>
      </c>
      <c r="B91" t="s">
        <v>42</v>
      </c>
      <c r="C91" s="18"/>
      <c r="D91" s="20"/>
      <c r="E91" t="str">
        <f>IFERROR(INDEX(TDSheet!$B$8:$B$420,MATCH(A91,TDSheet!$A$8:$A$420,0)),"-")</f>
        <v>-</v>
      </c>
      <c r="F91">
        <v>11</v>
      </c>
      <c r="G91" s="11">
        <v>19</v>
      </c>
      <c r="H91">
        <f t="shared" si="4"/>
        <v>209</v>
      </c>
      <c r="I91">
        <v>3</v>
      </c>
      <c r="J91">
        <f t="shared" si="5"/>
        <v>57</v>
      </c>
      <c r="K91" s="34" t="str">
        <f>IFERROR(LOOKUP(1,1/SEARCH($A91,TDSheet!$A$8:$A$420),TDSheet!$B$8:$B$420),"-")</f>
        <v>-</v>
      </c>
      <c r="L91" s="8"/>
    </row>
    <row r="92" spans="1:12" x14ac:dyDescent="0.25">
      <c r="A92" s="3">
        <v>861313</v>
      </c>
      <c r="B92" t="s">
        <v>43</v>
      </c>
      <c r="C92" s="18"/>
      <c r="E92" t="str">
        <f>IFERROR(INDEX(TDSheet!$B$8:$B$420,MATCH(A92,TDSheet!$A$8:$A$420,0)),"-")</f>
        <v xml:space="preserve">KUPPLUNGSWELLE KPL. / Муфта вала в сборе                                </v>
      </c>
      <c r="F92">
        <v>35</v>
      </c>
      <c r="G92" s="11">
        <v>182</v>
      </c>
      <c r="H92">
        <f t="shared" si="4"/>
        <v>6370</v>
      </c>
      <c r="I92">
        <v>6</v>
      </c>
      <c r="J92">
        <f t="shared" si="5"/>
        <v>1092</v>
      </c>
      <c r="K92" s="34" t="str">
        <f>IFERROR(LOOKUP(1,1/SEARCH($A92,TDSheet!$A$8:$A$420),TDSheet!$B$8:$B$420),"-")</f>
        <v xml:space="preserve">KUPPLUNGSWELLE KPL. / Муфта вала в сборе                                </v>
      </c>
      <c r="L92" s="8"/>
    </row>
    <row r="93" spans="1:12" x14ac:dyDescent="0.25">
      <c r="A93" s="3">
        <v>861377</v>
      </c>
      <c r="B93" t="s">
        <v>44</v>
      </c>
      <c r="C93" s="18"/>
      <c r="D93" s="20"/>
      <c r="E93" t="str">
        <f>IFERROR(INDEX(TDSheet!$B$8:$B$420,MATCH(A93,TDSheet!$A$8:$A$420,0)),"-")</f>
        <v>-</v>
      </c>
      <c r="F93">
        <v>10</v>
      </c>
      <c r="G93" s="11">
        <v>42.5</v>
      </c>
      <c r="H93">
        <f t="shared" si="4"/>
        <v>425</v>
      </c>
      <c r="I93">
        <v>3</v>
      </c>
      <c r="J93">
        <f t="shared" si="5"/>
        <v>127.5</v>
      </c>
      <c r="K93" s="34" t="str">
        <f>IFERROR(LOOKUP(1,1/SEARCH($A93,TDSheet!$A$8:$A$420),TDSheet!$B$8:$B$420),"-")</f>
        <v>-</v>
      </c>
      <c r="L93" s="8"/>
    </row>
    <row r="94" spans="1:12" x14ac:dyDescent="0.25">
      <c r="A94" s="3">
        <v>861527</v>
      </c>
      <c r="B94" t="s">
        <v>45</v>
      </c>
      <c r="C94" s="18"/>
      <c r="D94" s="20"/>
      <c r="E94" t="str">
        <f>IFERROR(INDEX(TDSheet!$B$8:$B$420,MATCH(A94,TDSheet!$A$8:$A$420,0)),"-")</f>
        <v>-</v>
      </c>
      <c r="F94">
        <v>20</v>
      </c>
      <c r="G94" s="11">
        <v>66</v>
      </c>
      <c r="H94">
        <f t="shared" si="4"/>
        <v>1320</v>
      </c>
      <c r="I94">
        <v>4</v>
      </c>
      <c r="J94">
        <f t="shared" si="5"/>
        <v>264</v>
      </c>
      <c r="K94" s="34" t="str">
        <f>IFERROR(LOOKUP(1,1/SEARCH($A94,TDSheet!$A$8:$A$420),TDSheet!$B$8:$B$420),"-")</f>
        <v>-</v>
      </c>
      <c r="L94" s="8"/>
    </row>
    <row r="95" spans="1:12" x14ac:dyDescent="0.25">
      <c r="A95" s="3">
        <v>861528</v>
      </c>
      <c r="B95" t="s">
        <v>45</v>
      </c>
      <c r="C95" s="18"/>
      <c r="D95" s="20"/>
      <c r="E95" t="str">
        <f>IFERROR(INDEX(TDSheet!$B$8:$B$420,MATCH(A95,TDSheet!$A$8:$A$420,0)),"-")</f>
        <v>-</v>
      </c>
      <c r="F95">
        <v>18</v>
      </c>
      <c r="G95" s="11">
        <v>79.5</v>
      </c>
      <c r="H95">
        <f t="shared" si="4"/>
        <v>1431</v>
      </c>
      <c r="I95">
        <v>4</v>
      </c>
      <c r="J95">
        <f t="shared" si="5"/>
        <v>318</v>
      </c>
      <c r="K95" s="34" t="str">
        <f>IFERROR(LOOKUP(1,1/SEARCH($A95,TDSheet!$A$8:$A$420),TDSheet!$B$8:$B$420),"-")</f>
        <v>-</v>
      </c>
      <c r="L95" s="8"/>
    </row>
    <row r="96" spans="1:12" x14ac:dyDescent="0.25">
      <c r="A96" s="3">
        <v>861558</v>
      </c>
      <c r="B96" t="s">
        <v>46</v>
      </c>
      <c r="C96" s="18"/>
      <c r="D96" s="19" t="s">
        <v>589</v>
      </c>
      <c r="E96" t="str">
        <f>IFERROR(INDEX(TDSheet!$B$8:$B$420,MATCH(A96,TDSheet!$A$8:$A$420,0)),"-")</f>
        <v>-</v>
      </c>
      <c r="F96">
        <v>13</v>
      </c>
      <c r="G96" s="11">
        <v>0.3</v>
      </c>
      <c r="H96">
        <f t="shared" si="4"/>
        <v>3.9</v>
      </c>
      <c r="I96">
        <v>4</v>
      </c>
      <c r="J96">
        <f t="shared" si="5"/>
        <v>1.2</v>
      </c>
      <c r="K96" s="34" t="str">
        <f>IFERROR(LOOKUP(1,1/SEARCH($A96,TDSheet!$A$8:$A$420),TDSheet!$B$8:$B$420),"-")</f>
        <v>-</v>
      </c>
      <c r="L96" s="8"/>
    </row>
    <row r="97" spans="1:12" x14ac:dyDescent="0.25">
      <c r="A97" s="3">
        <v>861617</v>
      </c>
      <c r="B97" t="s">
        <v>47</v>
      </c>
      <c r="C97" s="18"/>
      <c r="D97" s="20"/>
      <c r="E97" t="str">
        <f>IFERROR(INDEX(TDSheet!$B$8:$B$420,MATCH(A97,TDSheet!$A$8:$A$420,0)),"-")</f>
        <v>-</v>
      </c>
      <c r="F97">
        <v>19</v>
      </c>
      <c r="G97" s="11">
        <v>355</v>
      </c>
      <c r="H97">
        <f t="shared" si="4"/>
        <v>6745</v>
      </c>
      <c r="I97">
        <v>4</v>
      </c>
      <c r="J97">
        <f t="shared" si="5"/>
        <v>1420</v>
      </c>
      <c r="K97" s="34" t="str">
        <f>IFERROR(LOOKUP(1,1/SEARCH($A97,TDSheet!$A$8:$A$420),TDSheet!$B$8:$B$420),"-")</f>
        <v>-</v>
      </c>
      <c r="L97" s="8"/>
    </row>
    <row r="98" spans="1:12" x14ac:dyDescent="0.25">
      <c r="A98" s="3">
        <v>861674</v>
      </c>
      <c r="B98" t="s">
        <v>48</v>
      </c>
      <c r="C98" s="18"/>
      <c r="D98" s="20"/>
      <c r="E98" t="str">
        <f>IFERROR(INDEX(TDSheet!$B$8:$B$420,MATCH(A98,TDSheet!$A$8:$A$420,0)),"-")</f>
        <v xml:space="preserve">SCHMIERNIPPEL VOLLST. / Смазочный ниппель                                 </v>
      </c>
      <c r="F98">
        <v>13</v>
      </c>
      <c r="G98" s="11">
        <v>14.5</v>
      </c>
      <c r="H98">
        <f t="shared" si="4"/>
        <v>188.5</v>
      </c>
      <c r="I98">
        <v>3</v>
      </c>
      <c r="J98">
        <f t="shared" si="5"/>
        <v>43.5</v>
      </c>
      <c r="K98" s="34" t="str">
        <f>IFERROR(LOOKUP(1,1/SEARCH($A98,TDSheet!$A$8:$A$420),TDSheet!$B$8:$B$420),"-")</f>
        <v xml:space="preserve">SCHMIERNIPPEL VOLLST. / Смазочный ниппель                                 </v>
      </c>
      <c r="L98" s="8"/>
    </row>
    <row r="99" spans="1:12" x14ac:dyDescent="0.25">
      <c r="A99" s="3">
        <v>861676</v>
      </c>
      <c r="B99" t="s">
        <v>49</v>
      </c>
      <c r="C99" s="18"/>
      <c r="D99" s="20"/>
      <c r="E99" t="str">
        <f>IFERROR(INDEX(TDSheet!$B$8:$B$420,MATCH(A99,TDSheet!$A$8:$A$420,0)),"-")</f>
        <v>-</v>
      </c>
      <c r="F99">
        <v>23</v>
      </c>
      <c r="G99" s="11">
        <v>46.5</v>
      </c>
      <c r="H99">
        <f t="shared" si="4"/>
        <v>1069.5</v>
      </c>
      <c r="I99">
        <v>4</v>
      </c>
      <c r="J99">
        <f t="shared" si="5"/>
        <v>186</v>
      </c>
      <c r="K99" s="34" t="str">
        <f>IFERROR(LOOKUP(1,1/SEARCH($A99,TDSheet!$A$8:$A$420),TDSheet!$B$8:$B$420),"-")</f>
        <v>-</v>
      </c>
      <c r="L99" s="8"/>
    </row>
    <row r="100" spans="1:12" x14ac:dyDescent="0.25">
      <c r="A100" s="3">
        <v>861677</v>
      </c>
      <c r="B100" t="s">
        <v>15</v>
      </c>
      <c r="C100" s="18"/>
      <c r="D100" s="20"/>
      <c r="E100" t="str">
        <f>IFERROR(INDEX(TDSheet!$B$8:$B$420,MATCH(A100,TDSheet!$A$8:$A$420,0)),"-")</f>
        <v>-</v>
      </c>
      <c r="F100">
        <v>10</v>
      </c>
      <c r="G100" s="11">
        <v>2.2000000000000002</v>
      </c>
      <c r="H100">
        <f t="shared" si="4"/>
        <v>22</v>
      </c>
      <c r="I100">
        <v>3</v>
      </c>
      <c r="J100">
        <f t="shared" si="5"/>
        <v>6.6000000000000005</v>
      </c>
      <c r="K100" s="34" t="str">
        <f>IFERROR(LOOKUP(1,1/SEARCH($A100,TDSheet!$A$8:$A$420),TDSheet!$B$8:$B$420),"-")</f>
        <v>-</v>
      </c>
      <c r="L100" s="8"/>
    </row>
    <row r="101" spans="1:12" x14ac:dyDescent="0.25">
      <c r="A101" s="3">
        <v>861718</v>
      </c>
      <c r="B101" t="s">
        <v>7</v>
      </c>
      <c r="C101" s="18"/>
      <c r="E101" t="str">
        <f>IFERROR(INDEX(TDSheet!$B$8:$B$420,MATCH(A101,TDSheet!$A$8:$A$420,0)),"-")</f>
        <v xml:space="preserve">DICHTUNG / Уплотнение                                        </v>
      </c>
      <c r="F101">
        <v>110</v>
      </c>
      <c r="G101" s="11">
        <v>39.5</v>
      </c>
      <c r="H101">
        <f t="shared" si="4"/>
        <v>4345</v>
      </c>
      <c r="I101">
        <v>10</v>
      </c>
      <c r="J101">
        <f t="shared" si="5"/>
        <v>395</v>
      </c>
      <c r="K101" s="34" t="str">
        <f>IFERROR(LOOKUP(1,1/SEARCH($A101,TDSheet!$A$8:$A$420),TDSheet!$B$8:$B$420),"-")</f>
        <v xml:space="preserve">DICHTUNG / Уплотнение                                        </v>
      </c>
      <c r="L101" s="8"/>
    </row>
    <row r="102" spans="1:12" x14ac:dyDescent="0.25">
      <c r="A102" s="3">
        <v>861945</v>
      </c>
      <c r="B102" t="s">
        <v>50</v>
      </c>
      <c r="C102" s="18"/>
      <c r="D102" s="20"/>
      <c r="E102" t="str">
        <f>IFERROR(INDEX(TDSheet!$B$8:$B$420,MATCH(A102,TDSheet!$A$8:$A$420,0)),"-")</f>
        <v>-</v>
      </c>
      <c r="F102">
        <v>21</v>
      </c>
      <c r="G102" s="11">
        <v>98</v>
      </c>
      <c r="H102">
        <f t="shared" si="4"/>
        <v>2058</v>
      </c>
      <c r="I102">
        <v>5</v>
      </c>
      <c r="J102">
        <f t="shared" si="5"/>
        <v>490</v>
      </c>
      <c r="K102" s="34" t="str">
        <f>IFERROR(LOOKUP(1,1/SEARCH($A102,TDSheet!$A$8:$A$420),TDSheet!$B$8:$B$420),"-")</f>
        <v>-</v>
      </c>
      <c r="L102" s="8"/>
    </row>
    <row r="103" spans="1:12" x14ac:dyDescent="0.25">
      <c r="A103" s="3">
        <v>862007</v>
      </c>
      <c r="B103" t="s">
        <v>51</v>
      </c>
      <c r="C103" s="18"/>
      <c r="D103" s="20"/>
      <c r="E103" t="str">
        <f>IFERROR(INDEX(TDSheet!$B$8:$B$420,MATCH(A103,TDSheet!$A$8:$A$420,0)),"-")</f>
        <v xml:space="preserve">AC-SERVOMOTOR HR 92 / AC- Серводвигатель HR 92                          </v>
      </c>
      <c r="F103">
        <v>23</v>
      </c>
      <c r="G103" s="11">
        <v>735</v>
      </c>
      <c r="H103">
        <f t="shared" si="4"/>
        <v>16905</v>
      </c>
      <c r="I103">
        <v>4</v>
      </c>
      <c r="J103">
        <f t="shared" si="5"/>
        <v>2940</v>
      </c>
      <c r="K103" s="34" t="str">
        <f>IFERROR(LOOKUP(1,1/SEARCH($A103,TDSheet!$A$8:$A$420),TDSheet!$B$8:$B$420),"-")</f>
        <v xml:space="preserve">AC-SERVOMOTOR HR 92 / AC- Серводвигатель HR 92                          </v>
      </c>
      <c r="L103" s="8"/>
    </row>
    <row r="104" spans="1:12" x14ac:dyDescent="0.25">
      <c r="A104" s="3">
        <v>862176</v>
      </c>
      <c r="B104" t="s">
        <v>52</v>
      </c>
      <c r="C104" s="18"/>
      <c r="E104" t="str">
        <f>IFERROR(INDEX(TDSheet!$B$8:$B$420,MATCH(A104,TDSheet!$A$8:$A$420,0)),"-")</f>
        <v xml:space="preserve">LICHTWELLENLEITER L= 0.25 / Оптический кабель L=0,25 м                        </v>
      </c>
      <c r="F104">
        <v>45</v>
      </c>
      <c r="G104" s="11">
        <v>13</v>
      </c>
      <c r="H104">
        <f t="shared" si="4"/>
        <v>585</v>
      </c>
      <c r="I104">
        <v>8</v>
      </c>
      <c r="J104">
        <f t="shared" si="5"/>
        <v>104</v>
      </c>
      <c r="K104" s="34" t="str">
        <f>IFERROR(LOOKUP(1,1/SEARCH($A104,TDSheet!$A$8:$A$420),TDSheet!$B$8:$B$420),"-")</f>
        <v xml:space="preserve">LICHTWELLENLEITER L= 0.25 / Оптический кабель L=0,25 м                        </v>
      </c>
      <c r="L104" s="8"/>
    </row>
    <row r="105" spans="1:12" x14ac:dyDescent="0.25">
      <c r="A105" s="3">
        <v>862391</v>
      </c>
      <c r="B105" t="s">
        <v>53</v>
      </c>
      <c r="C105" s="18"/>
      <c r="E105" t="str">
        <f>IFERROR(INDEX(TDSheet!$B$8:$B$420,MATCH(A105,TDSheet!$A$8:$A$420,0)),"-")</f>
        <v>VAKUUMSCHIEBER 2 VOLLST. / Вакуумная заслонка для VF630-634</v>
      </c>
      <c r="F105">
        <v>28</v>
      </c>
      <c r="G105" s="11">
        <v>192</v>
      </c>
      <c r="H105">
        <f t="shared" si="4"/>
        <v>5376</v>
      </c>
      <c r="I105">
        <v>6</v>
      </c>
      <c r="J105">
        <f t="shared" si="5"/>
        <v>1152</v>
      </c>
      <c r="K105" s="34" t="str">
        <f>IFERROR(LOOKUP(1,1/SEARCH($A105,TDSheet!$A$8:$A$420),TDSheet!$B$8:$B$420),"-")</f>
        <v>VAKUUMSCHIEBER 2 VOLLST. / Вакуумная заслонка для VF630-634</v>
      </c>
      <c r="L105" s="8"/>
    </row>
    <row r="106" spans="1:12" x14ac:dyDescent="0.25">
      <c r="A106" s="3">
        <v>862469</v>
      </c>
      <c r="B106" t="s">
        <v>54</v>
      </c>
      <c r="C106" s="18"/>
      <c r="D106" s="20"/>
      <c r="E106" t="str">
        <f>IFERROR(INDEX(TDSheet!$B$8:$B$420,MATCH(A106,TDSheet!$A$8:$A$420,0)),"-")</f>
        <v>-</v>
      </c>
      <c r="F106">
        <v>29</v>
      </c>
      <c r="G106" s="11">
        <v>330</v>
      </c>
      <c r="H106">
        <f t="shared" si="4"/>
        <v>9570</v>
      </c>
      <c r="I106">
        <v>5</v>
      </c>
      <c r="J106">
        <f t="shared" si="5"/>
        <v>1650</v>
      </c>
      <c r="K106" s="34" t="str">
        <f>IFERROR(LOOKUP(1,1/SEARCH($A106,TDSheet!$A$8:$A$420),TDSheet!$B$8:$B$420),"-")</f>
        <v>-</v>
      </c>
      <c r="L106" s="8"/>
    </row>
    <row r="107" spans="1:12" x14ac:dyDescent="0.25">
      <c r="A107" s="3">
        <v>862561</v>
      </c>
      <c r="B107" t="s">
        <v>28</v>
      </c>
      <c r="C107" s="18"/>
      <c r="D107" s="20"/>
      <c r="E107" t="str">
        <f>IFERROR(INDEX(TDSheet!$B$8:$B$420,MATCH(A107,TDSheet!$A$8:$A$420,0)),"-")</f>
        <v>-</v>
      </c>
      <c r="F107">
        <v>10</v>
      </c>
      <c r="G107" s="11">
        <v>2.8</v>
      </c>
      <c r="H107">
        <f t="shared" si="4"/>
        <v>28</v>
      </c>
      <c r="I107">
        <v>3</v>
      </c>
      <c r="J107">
        <f t="shared" si="5"/>
        <v>8.3999999999999986</v>
      </c>
      <c r="K107" s="34" t="str">
        <f>IFERROR(LOOKUP(1,1/SEARCH($A107,TDSheet!$A$8:$A$420),TDSheet!$B$8:$B$420),"-")</f>
        <v>-</v>
      </c>
      <c r="L107" s="8"/>
    </row>
    <row r="108" spans="1:12" x14ac:dyDescent="0.25">
      <c r="A108" s="3">
        <v>862569</v>
      </c>
      <c r="B108" t="s">
        <v>55</v>
      </c>
      <c r="C108" s="18"/>
      <c r="D108" s="20"/>
      <c r="E108" t="str">
        <f>IFERROR(INDEX(TDSheet!$B$8:$B$420,MATCH(A108,TDSheet!$A$8:$A$420,0)),"-")</f>
        <v>-</v>
      </c>
      <c r="F108">
        <v>9</v>
      </c>
      <c r="G108" s="11">
        <v>0.2</v>
      </c>
      <c r="H108">
        <f t="shared" si="4"/>
        <v>1.8</v>
      </c>
      <c r="I108">
        <v>3</v>
      </c>
      <c r="J108">
        <f t="shared" si="5"/>
        <v>0.60000000000000009</v>
      </c>
      <c r="K108" s="34" t="str">
        <f>IFERROR(LOOKUP(1,1/SEARCH($A108,TDSheet!$A$8:$A$420),TDSheet!$B$8:$B$420),"-")</f>
        <v>-</v>
      </c>
      <c r="L108" s="8"/>
    </row>
    <row r="109" spans="1:12" x14ac:dyDescent="0.25">
      <c r="A109" s="3">
        <v>862586</v>
      </c>
      <c r="B109" t="s">
        <v>56</v>
      </c>
      <c r="C109" s="18"/>
      <c r="D109" s="20"/>
      <c r="E109" t="str">
        <f>IFERROR(INDEX(TDSheet!$B$8:$B$420,MATCH(A109,TDSheet!$A$8:$A$420,0)),"-")</f>
        <v xml:space="preserve">ABSTREIFER DA 17/манжета                                           </v>
      </c>
      <c r="F109">
        <v>11</v>
      </c>
      <c r="G109" s="11">
        <v>1.3</v>
      </c>
      <c r="H109">
        <f t="shared" ref="H109:H172" si="6">F109*G109</f>
        <v>14.3</v>
      </c>
      <c r="I109">
        <v>3</v>
      </c>
      <c r="J109">
        <f t="shared" ref="J109:J172" si="7">I109*G109</f>
        <v>3.9000000000000004</v>
      </c>
      <c r="K109" s="34" t="str">
        <f>IFERROR(LOOKUP(1,1/SEARCH($A109,TDSheet!$A$8:$A$420),TDSheet!$B$8:$B$420),"-")</f>
        <v xml:space="preserve">ABSTREIFER DA 17/манжета                                           </v>
      </c>
      <c r="L109" s="8"/>
    </row>
    <row r="110" spans="1:12" x14ac:dyDescent="0.25">
      <c r="A110" s="3">
        <v>862617</v>
      </c>
      <c r="B110" t="s">
        <v>15</v>
      </c>
      <c r="C110" s="18"/>
      <c r="D110" s="20"/>
      <c r="E110" t="str">
        <f>IFERROR(INDEX(TDSheet!$B$8:$B$420,MATCH(A110,TDSheet!$A$8:$A$420,0)),"-")</f>
        <v>-</v>
      </c>
      <c r="F110">
        <v>10</v>
      </c>
      <c r="G110" s="11">
        <v>3.8</v>
      </c>
      <c r="H110">
        <f t="shared" si="6"/>
        <v>38</v>
      </c>
      <c r="I110">
        <v>3</v>
      </c>
      <c r="J110">
        <f t="shared" si="7"/>
        <v>11.399999999999999</v>
      </c>
      <c r="K110" s="34" t="str">
        <f>IFERROR(LOOKUP(1,1/SEARCH($A110,TDSheet!$A$8:$A$420),TDSheet!$B$8:$B$420),"-")</f>
        <v>-</v>
      </c>
      <c r="L110" s="8"/>
    </row>
    <row r="111" spans="1:12" x14ac:dyDescent="0.25">
      <c r="A111" s="3">
        <v>862713</v>
      </c>
      <c r="B111" t="s">
        <v>58</v>
      </c>
      <c r="C111" s="18"/>
      <c r="D111" s="20"/>
      <c r="E111" t="str">
        <f>IFERROR(INDEX(TDSheet!$B$8:$B$420,MATCH(A111,TDSheet!$A$8:$A$420,0)),"-")</f>
        <v>-</v>
      </c>
      <c r="F111">
        <v>9</v>
      </c>
      <c r="G111" s="11">
        <v>0.1</v>
      </c>
      <c r="H111">
        <f t="shared" si="6"/>
        <v>0.9</v>
      </c>
      <c r="I111">
        <v>3</v>
      </c>
      <c r="J111">
        <f t="shared" si="7"/>
        <v>0.30000000000000004</v>
      </c>
      <c r="K111" s="34" t="str">
        <f>IFERROR(LOOKUP(1,1/SEARCH($A111,TDSheet!$A$8:$A$420),TDSheet!$B$8:$B$420),"-")</f>
        <v>-</v>
      </c>
      <c r="L111" s="8"/>
    </row>
    <row r="112" spans="1:12" x14ac:dyDescent="0.25">
      <c r="A112" s="3">
        <v>862882</v>
      </c>
      <c r="B112" t="s">
        <v>59</v>
      </c>
      <c r="C112" s="18"/>
      <c r="D112" s="20"/>
      <c r="E112" t="str">
        <f>IFERROR(INDEX(TDSheet!$B$8:$B$420,MATCH(A112,TDSheet!$A$8:$A$420,0)),"-")</f>
        <v xml:space="preserve">WASSERABSCHEIDER F. ERSATZ / Влагоотделитель                                   </v>
      </c>
      <c r="F112">
        <v>27</v>
      </c>
      <c r="G112" s="11">
        <v>259</v>
      </c>
      <c r="H112">
        <f t="shared" si="6"/>
        <v>6993</v>
      </c>
      <c r="I112">
        <v>5</v>
      </c>
      <c r="J112">
        <f t="shared" si="7"/>
        <v>1295</v>
      </c>
      <c r="K112" s="34" t="str">
        <f>IFERROR(LOOKUP(1,1/SEARCH($A112,TDSheet!$A$8:$A$420),TDSheet!$B$8:$B$420),"-")</f>
        <v xml:space="preserve">WASSERABSCHEIDER F. ERSATZ / Влагоотделитель                                   </v>
      </c>
      <c r="L112" s="8"/>
    </row>
    <row r="113" spans="1:12" x14ac:dyDescent="0.25">
      <c r="A113" s="3">
        <v>862899</v>
      </c>
      <c r="B113" t="s">
        <v>60</v>
      </c>
      <c r="C113" s="18"/>
      <c r="D113" s="19" t="s">
        <v>586</v>
      </c>
      <c r="E113" t="str">
        <f>IFERROR(INDEX(TDSheet!$B$8:$B$420,MATCH(A113,TDSheet!$A$8:$A$420,0)),"-")</f>
        <v xml:space="preserve">HALTESTERN 12 / Опорная звезда с отв. 12 мм                       </v>
      </c>
      <c r="F113">
        <v>29</v>
      </c>
      <c r="G113" s="11">
        <v>54.5</v>
      </c>
      <c r="H113">
        <f t="shared" si="6"/>
        <v>1580.5</v>
      </c>
      <c r="I113">
        <v>6</v>
      </c>
      <c r="J113">
        <f t="shared" si="7"/>
        <v>327</v>
      </c>
      <c r="K113" s="34" t="str">
        <f>IFERROR(LOOKUP(1,1/SEARCH($A113,TDSheet!$A$8:$A$420),TDSheet!$B$8:$B$420),"-")</f>
        <v xml:space="preserve">HALTESTERN 12 / Опорная звезда с отв. 12 мм                       </v>
      </c>
      <c r="L113" s="8"/>
    </row>
    <row r="114" spans="1:12" x14ac:dyDescent="0.25">
      <c r="A114" s="3">
        <v>862931</v>
      </c>
      <c r="B114" t="s">
        <v>39</v>
      </c>
      <c r="C114" s="18"/>
      <c r="D114" s="20"/>
      <c r="E114" t="str">
        <f>IFERROR(INDEX(TDSheet!$B$8:$B$420,MATCH(A114,TDSheet!$A$8:$A$420,0)),"-")</f>
        <v>-</v>
      </c>
      <c r="F114">
        <v>17</v>
      </c>
      <c r="G114" s="11">
        <v>0.5</v>
      </c>
      <c r="H114">
        <f t="shared" si="6"/>
        <v>8.5</v>
      </c>
      <c r="I114">
        <v>4</v>
      </c>
      <c r="J114">
        <f t="shared" si="7"/>
        <v>2</v>
      </c>
      <c r="K114" s="34" t="str">
        <f>IFERROR(LOOKUP(1,1/SEARCH($A114,TDSheet!$A$8:$A$420),TDSheet!$B$8:$B$420),"-")</f>
        <v>-</v>
      </c>
      <c r="L114" s="8"/>
    </row>
    <row r="115" spans="1:12" x14ac:dyDescent="0.25">
      <c r="A115" s="3">
        <v>862937</v>
      </c>
      <c r="B115" t="s">
        <v>61</v>
      </c>
      <c r="C115" s="18"/>
      <c r="D115" s="19" t="s">
        <v>590</v>
      </c>
      <c r="E115" t="str">
        <f>IFERROR(INDEX(TDSheet!$B$8:$B$420,MATCH(A115,TDSheet!$A$8:$A$420,0)),"-")</f>
        <v>-</v>
      </c>
      <c r="F115">
        <v>11</v>
      </c>
      <c r="G115" s="11">
        <v>9.1999999999999993</v>
      </c>
      <c r="H115">
        <f t="shared" si="6"/>
        <v>101.19999999999999</v>
      </c>
      <c r="I115">
        <v>4</v>
      </c>
      <c r="J115">
        <f t="shared" si="7"/>
        <v>36.799999999999997</v>
      </c>
      <c r="K115" s="34" t="str">
        <f>IFERROR(LOOKUP(1,1/SEARCH($A115,TDSheet!$A$8:$A$420),TDSheet!$B$8:$B$420),"-")</f>
        <v>-</v>
      </c>
      <c r="L115" s="8"/>
    </row>
    <row r="116" spans="1:12" x14ac:dyDescent="0.25">
      <c r="A116" s="3">
        <v>862940</v>
      </c>
      <c r="B116" t="s">
        <v>62</v>
      </c>
      <c r="C116" s="18"/>
      <c r="D116" s="19" t="s">
        <v>591</v>
      </c>
      <c r="E116" t="str">
        <f>IFERROR(INDEX(TDSheet!$B$8:$B$420,MATCH(A116,TDSheet!$A$8:$A$420,0)),"-")</f>
        <v>-</v>
      </c>
      <c r="F116">
        <v>10</v>
      </c>
      <c r="G116" s="11">
        <v>3</v>
      </c>
      <c r="H116">
        <f t="shared" si="6"/>
        <v>30</v>
      </c>
      <c r="I116">
        <v>3</v>
      </c>
      <c r="J116">
        <f t="shared" si="7"/>
        <v>9</v>
      </c>
      <c r="K116" s="34" t="str">
        <f>IFERROR(LOOKUP(1,1/SEARCH($A116,TDSheet!$A$8:$A$420),TDSheet!$B$8:$B$420),"-")</f>
        <v>-</v>
      </c>
      <c r="L116" s="8"/>
    </row>
    <row r="117" spans="1:12" x14ac:dyDescent="0.25">
      <c r="A117" s="3">
        <v>863094</v>
      </c>
      <c r="B117" t="s">
        <v>63</v>
      </c>
      <c r="C117" s="18"/>
      <c r="D117" s="20"/>
      <c r="E117" t="str">
        <f>IFERROR(INDEX(TDSheet!$B$8:$B$420,MATCH(A117,TDSheet!$A$8:$A$420,0)),"-")</f>
        <v>-</v>
      </c>
      <c r="F117">
        <v>9</v>
      </c>
      <c r="G117" s="11">
        <v>1.8</v>
      </c>
      <c r="H117">
        <f t="shared" si="6"/>
        <v>16.2</v>
      </c>
      <c r="I117">
        <v>3</v>
      </c>
      <c r="J117">
        <f t="shared" si="7"/>
        <v>5.4</v>
      </c>
      <c r="K117" s="34" t="str">
        <f>IFERROR(LOOKUP(1,1/SEARCH($A117,TDSheet!$A$8:$A$420),TDSheet!$B$8:$B$420),"-")</f>
        <v>-</v>
      </c>
      <c r="L117" s="8"/>
    </row>
    <row r="118" spans="1:12" ht="30" x14ac:dyDescent="0.25">
      <c r="A118" s="3">
        <v>863120</v>
      </c>
      <c r="B118" t="s">
        <v>64</v>
      </c>
      <c r="C118" s="18"/>
      <c r="D118" s="21" t="s">
        <v>595</v>
      </c>
      <c r="E118" t="str">
        <f>IFERROR(INDEX(TDSheet!$B$8:$B$420,MATCH(A118,TDSheet!$A$8:$A$420,0)),"-")</f>
        <v>Корпус узла подачи фарша VF 620-628 в сборе в вакуумном наполнителе фарша VF608-634</v>
      </c>
      <c r="F118">
        <v>222</v>
      </c>
      <c r="G118" s="11">
        <v>2260</v>
      </c>
      <c r="H118">
        <f t="shared" si="6"/>
        <v>501720</v>
      </c>
      <c r="I118">
        <v>5</v>
      </c>
      <c r="J118">
        <f t="shared" si="7"/>
        <v>11300</v>
      </c>
      <c r="K118" s="34" t="str">
        <f>IFERROR(LOOKUP(1,1/SEARCH($A118,TDSheet!$A$8:$A$420),TDSheet!$B$8:$B$420),"-")</f>
        <v>Корпус узла подачи фарша VF 620-628 в сборе в вакуумном наполнителе фарша VF608-634</v>
      </c>
      <c r="L118" s="8"/>
    </row>
    <row r="119" spans="1:12" ht="30" x14ac:dyDescent="0.25">
      <c r="A119" s="3">
        <v>863121</v>
      </c>
      <c r="B119" t="s">
        <v>64</v>
      </c>
      <c r="C119" s="18"/>
      <c r="D119" s="21" t="s">
        <v>595</v>
      </c>
      <c r="E119" t="str">
        <f>IFERROR(INDEX(TDSheet!$B$8:$B$420,MATCH(A119,TDSheet!$A$8:$A$420,0)),"-")</f>
        <v>PUMPENGEH.KOMPL.VORBER.F.SENS. / Корпус фаршнасоса для VF 630-634 в сборе</v>
      </c>
      <c r="F119">
        <v>53</v>
      </c>
      <c r="G119" s="11">
        <v>2740</v>
      </c>
      <c r="H119">
        <f t="shared" si="6"/>
        <v>145220</v>
      </c>
      <c r="I119">
        <v>5</v>
      </c>
      <c r="J119">
        <f t="shared" si="7"/>
        <v>13700</v>
      </c>
      <c r="K119" s="34" t="str">
        <f>IFERROR(LOOKUP(1,1/SEARCH($A119,TDSheet!$A$8:$A$420),TDSheet!$B$8:$B$420),"-")</f>
        <v>PUMPENGEH.KOMPL.VORBER.F.SENS. / Корпус фаршнасоса для VF 630-634 в сборе</v>
      </c>
      <c r="L119" s="8"/>
    </row>
    <row r="120" spans="1:12" x14ac:dyDescent="0.25">
      <c r="A120" s="3">
        <v>863217</v>
      </c>
      <c r="B120" t="s">
        <v>66</v>
      </c>
      <c r="C120" s="18"/>
      <c r="E120" t="str">
        <f>IFERROR(INDEX(TDSheet!$B$8:$B$420,MATCH(A120,TDSheet!$A$8:$A$420,0)),"-")</f>
        <v xml:space="preserve">ZAHNRIEMEN 120 MTS 8 656 / Зубчатый ремень 120 MTS 8 656                     </v>
      </c>
      <c r="F120">
        <v>60</v>
      </c>
      <c r="G120" s="11">
        <v>15</v>
      </c>
      <c r="H120">
        <f t="shared" si="6"/>
        <v>900</v>
      </c>
      <c r="I120">
        <v>10</v>
      </c>
      <c r="J120">
        <f t="shared" si="7"/>
        <v>150</v>
      </c>
      <c r="K120" s="34" t="str">
        <f>IFERROR(LOOKUP(1,1/SEARCH($A120,TDSheet!$A$8:$A$420),TDSheet!$B$8:$B$420),"-")</f>
        <v xml:space="preserve">ZAHNRIEMEN 120 MTS 8 656 / Зубчатый ремень 120 MTS 8 656                     </v>
      </c>
      <c r="L120" s="8"/>
    </row>
    <row r="121" spans="1:12" x14ac:dyDescent="0.25">
      <c r="A121" s="3">
        <v>863241</v>
      </c>
      <c r="B121" t="s">
        <v>67</v>
      </c>
      <c r="C121" s="18"/>
      <c r="D121" s="20"/>
      <c r="E121" t="str">
        <f>IFERROR(INDEX(TDSheet!$B$8:$B$420,MATCH(A121,TDSheet!$A$8:$A$420,0)),"-")</f>
        <v>-</v>
      </c>
      <c r="F121">
        <v>16</v>
      </c>
      <c r="G121" s="11">
        <v>56</v>
      </c>
      <c r="H121">
        <f t="shared" si="6"/>
        <v>896</v>
      </c>
      <c r="I121">
        <f>F121/4</f>
        <v>4</v>
      </c>
      <c r="J121">
        <f t="shared" si="7"/>
        <v>224</v>
      </c>
      <c r="K121" s="34" t="str">
        <f>IFERROR(LOOKUP(1,1/SEARCH($A121,TDSheet!$A$8:$A$420),TDSheet!$B$8:$B$420),"-")</f>
        <v>-</v>
      </c>
      <c r="L121" s="8"/>
    </row>
    <row r="122" spans="1:12" x14ac:dyDescent="0.25">
      <c r="A122" s="3">
        <v>863263</v>
      </c>
      <c r="B122" t="s">
        <v>68</v>
      </c>
      <c r="C122" s="18"/>
      <c r="D122" s="20"/>
      <c r="E122" t="str">
        <f>IFERROR(INDEX(TDSheet!$B$8:$B$420,MATCH(A122,TDSheet!$A$8:$A$420,0)),"-")</f>
        <v>-</v>
      </c>
      <c r="F122">
        <v>5</v>
      </c>
      <c r="G122" s="11">
        <v>0.3</v>
      </c>
      <c r="H122">
        <f t="shared" si="6"/>
        <v>1.5</v>
      </c>
      <c r="I122">
        <v>4</v>
      </c>
      <c r="J122">
        <f t="shared" si="7"/>
        <v>1.2</v>
      </c>
      <c r="K122" s="34" t="str">
        <f>IFERROR(LOOKUP(1,1/SEARCH($A122,TDSheet!$A$8:$A$420),TDSheet!$B$8:$B$420),"-")</f>
        <v>-</v>
      </c>
      <c r="L122" s="8"/>
    </row>
    <row r="123" spans="1:12" x14ac:dyDescent="0.25">
      <c r="A123" s="3">
        <v>863486</v>
      </c>
      <c r="B123" t="s">
        <v>37</v>
      </c>
      <c r="C123" s="18"/>
      <c r="D123" s="20"/>
      <c r="E123" t="str">
        <f>IFERROR(INDEX(TDSheet!$B$8:$B$420,MATCH(A123,TDSheet!$A$8:$A$420,0)),"-")</f>
        <v>-</v>
      </c>
      <c r="F123">
        <v>16</v>
      </c>
      <c r="G123" s="11">
        <v>21.5</v>
      </c>
      <c r="H123">
        <f t="shared" si="6"/>
        <v>344</v>
      </c>
      <c r="I123">
        <f>F123/4</f>
        <v>4</v>
      </c>
      <c r="J123">
        <f t="shared" si="7"/>
        <v>86</v>
      </c>
      <c r="K123" s="34" t="str">
        <f>IFERROR(LOOKUP(1,1/SEARCH($A123,TDSheet!$A$8:$A$420),TDSheet!$B$8:$B$420),"-")</f>
        <v>-</v>
      </c>
      <c r="L123" s="8"/>
    </row>
    <row r="124" spans="1:12" x14ac:dyDescent="0.25">
      <c r="A124" s="3">
        <v>863994</v>
      </c>
      <c r="B124" t="s">
        <v>77</v>
      </c>
      <c r="C124" s="18"/>
      <c r="D124" s="20"/>
      <c r="E124" t="str">
        <f>IFERROR(INDEX(TDSheet!$B$8:$B$420,MATCH(A124,TDSheet!$A$8:$A$420,0)),"-")</f>
        <v>-</v>
      </c>
      <c r="F124">
        <v>13</v>
      </c>
      <c r="G124" s="11">
        <v>7.1</v>
      </c>
      <c r="H124">
        <f t="shared" si="6"/>
        <v>92.3</v>
      </c>
      <c r="I124">
        <v>4</v>
      </c>
      <c r="J124">
        <f t="shared" si="7"/>
        <v>28.4</v>
      </c>
      <c r="K124" s="34" t="str">
        <f>IFERROR(LOOKUP(1,1/SEARCH($A124,TDSheet!$A$8:$A$420),TDSheet!$B$8:$B$420),"-")</f>
        <v>-</v>
      </c>
      <c r="L124" s="8"/>
    </row>
    <row r="125" spans="1:12" x14ac:dyDescent="0.25">
      <c r="A125" s="3">
        <v>864218</v>
      </c>
      <c r="B125" t="s">
        <v>81</v>
      </c>
      <c r="C125" s="18"/>
      <c r="D125" s="20"/>
      <c r="E125" t="str">
        <f>IFERROR(INDEX(TDSheet!$B$8:$B$420,MATCH(A125,TDSheet!$A$8:$A$420,0)),"-")</f>
        <v>-</v>
      </c>
      <c r="F125">
        <v>9</v>
      </c>
      <c r="G125" s="11">
        <v>3.6</v>
      </c>
      <c r="H125">
        <f t="shared" si="6"/>
        <v>32.4</v>
      </c>
      <c r="I125">
        <v>3</v>
      </c>
      <c r="J125">
        <f t="shared" si="7"/>
        <v>10.8</v>
      </c>
      <c r="K125" s="34" t="str">
        <f>IFERROR(LOOKUP(1,1/SEARCH($A125,TDSheet!$A$8:$A$420),TDSheet!$B$8:$B$420),"-")</f>
        <v>-</v>
      </c>
      <c r="L125" s="8"/>
    </row>
    <row r="126" spans="1:12" x14ac:dyDescent="0.25">
      <c r="A126" s="3">
        <v>864508</v>
      </c>
      <c r="B126" t="s">
        <v>83</v>
      </c>
      <c r="C126" s="18"/>
      <c r="D126" s="20"/>
      <c r="E126" t="str">
        <f>IFERROR(INDEX(TDSheet!$B$8:$B$420,MATCH(A126,TDSheet!$A$8:$A$420,0)),"-")</f>
        <v>-</v>
      </c>
      <c r="F126">
        <v>12</v>
      </c>
      <c r="G126" s="11">
        <v>65.5</v>
      </c>
      <c r="H126">
        <f t="shared" si="6"/>
        <v>786</v>
      </c>
      <c r="I126">
        <f>F126/4</f>
        <v>3</v>
      </c>
      <c r="J126">
        <f t="shared" si="7"/>
        <v>196.5</v>
      </c>
      <c r="K126" s="34" t="str">
        <f>IFERROR(LOOKUP(1,1/SEARCH($A126,TDSheet!$A$8:$A$420),TDSheet!$B$8:$B$420),"-")</f>
        <v>-</v>
      </c>
      <c r="L126" s="8"/>
    </row>
    <row r="127" spans="1:12" x14ac:dyDescent="0.25">
      <c r="A127" s="3">
        <v>864517</v>
      </c>
      <c r="B127" t="s">
        <v>13</v>
      </c>
      <c r="C127" s="18"/>
      <c r="D127" s="20"/>
      <c r="E127" t="str">
        <f>IFERROR(INDEX(TDSheet!$B$8:$B$420,MATCH(A127,TDSheet!$A$8:$A$420,0)),"-")</f>
        <v>-</v>
      </c>
      <c r="F127">
        <v>13</v>
      </c>
      <c r="G127" s="11">
        <v>41</v>
      </c>
      <c r="H127">
        <f t="shared" si="6"/>
        <v>533</v>
      </c>
      <c r="I127">
        <v>4</v>
      </c>
      <c r="J127">
        <f t="shared" si="7"/>
        <v>164</v>
      </c>
      <c r="K127" s="34" t="str">
        <f>IFERROR(LOOKUP(1,1/SEARCH($A127,TDSheet!$A$8:$A$420),TDSheet!$B$8:$B$420),"-")</f>
        <v>-</v>
      </c>
      <c r="L127" s="8"/>
    </row>
    <row r="128" spans="1:12" x14ac:dyDescent="0.25">
      <c r="A128" s="3">
        <v>864841</v>
      </c>
      <c r="B128" t="s">
        <v>87</v>
      </c>
      <c r="C128" s="18"/>
      <c r="D128" s="19" t="s">
        <v>592</v>
      </c>
      <c r="E128" t="str">
        <f>IFERROR(INDEX(TDSheet!$B$8:$B$420,MATCH(A128,TDSheet!$A$8:$A$420,0)),"-")</f>
        <v>-</v>
      </c>
      <c r="F128">
        <v>13</v>
      </c>
      <c r="G128" s="11">
        <v>0.7</v>
      </c>
      <c r="H128">
        <f t="shared" si="6"/>
        <v>9.1</v>
      </c>
      <c r="I128">
        <v>4</v>
      </c>
      <c r="J128">
        <f t="shared" si="7"/>
        <v>2.8</v>
      </c>
      <c r="K128" s="34" t="str">
        <f>IFERROR(LOOKUP(1,1/SEARCH($A128,TDSheet!$A$8:$A$420),TDSheet!$B$8:$B$420),"-")</f>
        <v>-</v>
      </c>
      <c r="L128" s="8"/>
    </row>
    <row r="129" spans="1:12" x14ac:dyDescent="0.25">
      <c r="A129" s="3">
        <v>864868</v>
      </c>
      <c r="B129" t="s">
        <v>88</v>
      </c>
      <c r="C129" s="18"/>
      <c r="D129" s="20"/>
      <c r="E129" t="str">
        <f>IFERROR(INDEX(TDSheet!$B$8:$B$420,MATCH(A129,TDSheet!$A$8:$A$420,0)),"-")</f>
        <v>-</v>
      </c>
      <c r="F129">
        <v>16</v>
      </c>
      <c r="G129" s="11">
        <v>635</v>
      </c>
      <c r="H129">
        <f t="shared" si="6"/>
        <v>10160</v>
      </c>
      <c r="I129">
        <f>F129/4</f>
        <v>4</v>
      </c>
      <c r="J129">
        <f t="shared" si="7"/>
        <v>2540</v>
      </c>
      <c r="K129" s="34" t="str">
        <f>IFERROR(LOOKUP(1,1/SEARCH($A129,TDSheet!$A$8:$A$420),TDSheet!$B$8:$B$420),"-")</f>
        <v>-</v>
      </c>
      <c r="L129" s="8"/>
    </row>
    <row r="130" spans="1:12" x14ac:dyDescent="0.25">
      <c r="A130" s="3">
        <v>865614</v>
      </c>
      <c r="B130" t="s">
        <v>66</v>
      </c>
      <c r="C130" s="18"/>
      <c r="E130" t="str">
        <f>IFERROR(INDEX(TDSheet!$B$8:$B$420,MATCH(A130,TDSheet!$A$8:$A$420,0)),"-")</f>
        <v xml:space="preserve">ZAHNRIEMEN 120 MTS 8 800 / Зубчатый ремень 120 MTS 8 800                     </v>
      </c>
      <c r="F130">
        <v>55</v>
      </c>
      <c r="G130" s="11">
        <v>16.5</v>
      </c>
      <c r="H130">
        <f t="shared" si="6"/>
        <v>907.5</v>
      </c>
      <c r="I130">
        <v>10</v>
      </c>
      <c r="J130">
        <f t="shared" si="7"/>
        <v>165</v>
      </c>
      <c r="K130" s="34" t="str">
        <f>IFERROR(LOOKUP(1,1/SEARCH($A130,TDSheet!$A$8:$A$420),TDSheet!$B$8:$B$420),"-")</f>
        <v xml:space="preserve">ZAHNRIEMEN 120 MTS 8 800 / Зубчатый ремень 120 MTS 8 800                     </v>
      </c>
      <c r="L130" s="8"/>
    </row>
    <row r="131" spans="1:12" x14ac:dyDescent="0.25">
      <c r="A131" s="3">
        <v>866223</v>
      </c>
      <c r="B131" t="s">
        <v>104</v>
      </c>
      <c r="C131" s="18"/>
      <c r="E131" t="str">
        <f>IFERROR(INDEX(TDSheet!$B$8:$B$420,MATCH(A131,TDSheet!$A$8:$A$420,0)),"-")</f>
        <v xml:space="preserve">FUELLROHREINSATZ D24 / Пластиковый рассекатель D 24 мм                   </v>
      </c>
      <c r="F131">
        <v>44</v>
      </c>
      <c r="G131" s="11">
        <v>79</v>
      </c>
      <c r="H131">
        <f t="shared" si="6"/>
        <v>3476</v>
      </c>
      <c r="I131">
        <v>6</v>
      </c>
      <c r="J131">
        <f t="shared" si="7"/>
        <v>474</v>
      </c>
      <c r="K131" s="34" t="str">
        <f>IFERROR(LOOKUP(1,1/SEARCH($A131,TDSheet!$A$8:$A$420),TDSheet!$B$8:$B$420),"-")</f>
        <v xml:space="preserve">FUELLROHREINSATZ D24 / Пластиковый рассекатель D 24 мм                   </v>
      </c>
      <c r="L131" s="8"/>
    </row>
    <row r="132" spans="1:12" x14ac:dyDescent="0.25">
      <c r="A132" s="3">
        <v>866256</v>
      </c>
      <c r="B132" t="s">
        <v>106</v>
      </c>
      <c r="C132" s="18"/>
      <c r="E132" t="str">
        <f>IFERROR(INDEX(TDSheet!$B$8:$B$420,MATCH(A132,TDSheet!$A$8:$A$420,0)),"-")</f>
        <v xml:space="preserve">RIEMENRADHUELSE AT10 / Ременный шкив                             </v>
      </c>
      <c r="F132">
        <v>24</v>
      </c>
      <c r="G132" s="11">
        <v>117</v>
      </c>
      <c r="H132">
        <f t="shared" si="6"/>
        <v>2808</v>
      </c>
      <c r="I132">
        <v>5</v>
      </c>
      <c r="J132">
        <f t="shared" si="7"/>
        <v>585</v>
      </c>
      <c r="K132" s="34" t="str">
        <f>IFERROR(LOOKUP(1,1/SEARCH($A132,TDSheet!$A$8:$A$420),TDSheet!$B$8:$B$420),"-")</f>
        <v xml:space="preserve">RIEMENRADHUELSE AT10 / Ременный шкив                             </v>
      </c>
      <c r="L132" s="8"/>
    </row>
    <row r="133" spans="1:12" x14ac:dyDescent="0.25">
      <c r="A133" s="3">
        <v>866257</v>
      </c>
      <c r="B133" t="s">
        <v>107</v>
      </c>
      <c r="C133" s="18"/>
      <c r="E133" t="str">
        <f>IFERROR(INDEX(TDSheet!$B$8:$B$420,MATCH(A133,TDSheet!$A$8:$A$420,0)),"-")</f>
        <v xml:space="preserve">RIEMENRAD VOLLST. AT10 Z21 / Ременный шкив  AT10 Z21                         </v>
      </c>
      <c r="F133">
        <v>35</v>
      </c>
      <c r="G133" s="11">
        <v>123</v>
      </c>
      <c r="H133">
        <f t="shared" si="6"/>
        <v>4305</v>
      </c>
      <c r="I133">
        <v>6</v>
      </c>
      <c r="J133">
        <f t="shared" si="7"/>
        <v>738</v>
      </c>
      <c r="K133" s="34" t="str">
        <f>IFERROR(LOOKUP(1,1/SEARCH($A133,TDSheet!$A$8:$A$420),TDSheet!$B$8:$B$420),"-")</f>
        <v xml:space="preserve">RIEMENRAD VOLLST. AT10 Z21 / Ременный шкив  AT10 Z21                         </v>
      </c>
      <c r="L133" s="8"/>
    </row>
    <row r="134" spans="1:12" x14ac:dyDescent="0.25">
      <c r="A134" s="3">
        <v>890444</v>
      </c>
      <c r="B134" t="s">
        <v>125</v>
      </c>
      <c r="C134" s="18"/>
      <c r="D134" s="20"/>
      <c r="E134" t="str">
        <f>IFERROR(INDEX(TDSheet!$B$8:$B$420,MATCH(A134,TDSheet!$A$8:$A$420,0)),"-")</f>
        <v>-</v>
      </c>
      <c r="F134">
        <v>12</v>
      </c>
      <c r="G134" s="11">
        <v>11.5</v>
      </c>
      <c r="H134">
        <f t="shared" si="6"/>
        <v>138</v>
      </c>
      <c r="I134">
        <f>F134/4</f>
        <v>3</v>
      </c>
      <c r="J134">
        <f t="shared" si="7"/>
        <v>34.5</v>
      </c>
      <c r="K134" s="34" t="str">
        <f>IFERROR(LOOKUP(1,1/SEARCH($A134,TDSheet!$A$8:$A$420),TDSheet!$B$8:$B$420),"-")</f>
        <v>-</v>
      </c>
      <c r="L134" s="8"/>
    </row>
    <row r="135" spans="1:12" x14ac:dyDescent="0.25">
      <c r="A135" s="3">
        <v>890572</v>
      </c>
      <c r="B135" t="s">
        <v>36</v>
      </c>
      <c r="C135" s="18"/>
      <c r="E135" t="str">
        <f>IFERROR(INDEX(TDSheet!$B$8:$B$420,MATCH(A135,TDSheet!$A$8:$A$420,0)),"-")</f>
        <v xml:space="preserve">TRANSPORTRIEMEN U1645 H7,3 / Транспортерный ремень L=1645мм, H=7,3мм           </v>
      </c>
      <c r="F135">
        <v>50</v>
      </c>
      <c r="G135" s="11">
        <v>129</v>
      </c>
      <c r="H135">
        <f t="shared" si="6"/>
        <v>6450</v>
      </c>
      <c r="I135">
        <v>8</v>
      </c>
      <c r="J135">
        <f t="shared" si="7"/>
        <v>1032</v>
      </c>
      <c r="K135" s="34" t="str">
        <f>IFERROR(LOOKUP(1,1/SEARCH($A135,TDSheet!$A$8:$A$420),TDSheet!$B$8:$B$420),"-")</f>
        <v xml:space="preserve">TRANSPORTRIEMEN U1645 H7,3 / Транспортерный ремень L=1645мм, H=7,3мм           </v>
      </c>
      <c r="L135" s="8"/>
    </row>
    <row r="136" spans="1:12" x14ac:dyDescent="0.25">
      <c r="A136" s="3">
        <v>890748</v>
      </c>
      <c r="B136" t="s">
        <v>129</v>
      </c>
      <c r="C136" s="18"/>
      <c r="E136" t="str">
        <f>IFERROR(INDEX(TDSheet!$B$8:$B$420,MATCH(A136,TDSheet!$A$8:$A$420,0)),"-")</f>
        <v xml:space="preserve">SYNCHROFLEX-ZAHNRIEMEN / Зубчатый ремень                                   </v>
      </c>
      <c r="F136">
        <v>67</v>
      </c>
      <c r="G136" s="11">
        <v>24.5</v>
      </c>
      <c r="H136">
        <f t="shared" si="6"/>
        <v>1641.5</v>
      </c>
      <c r="I136">
        <v>10</v>
      </c>
      <c r="J136">
        <f t="shared" si="7"/>
        <v>245</v>
      </c>
      <c r="K136" s="34" t="str">
        <f>IFERROR(LOOKUP(1,1/SEARCH($A136,TDSheet!$A$8:$A$420),TDSheet!$B$8:$B$420),"-")</f>
        <v xml:space="preserve">SYNCHROFLEX-ZAHNRIEMEN / Зубчатый ремень                                   </v>
      </c>
      <c r="L136" s="8"/>
    </row>
    <row r="137" spans="1:12" x14ac:dyDescent="0.25">
      <c r="A137" s="3">
        <v>890876</v>
      </c>
      <c r="B137" t="s">
        <v>130</v>
      </c>
      <c r="C137" s="18"/>
      <c r="D137" s="20"/>
      <c r="E137" t="str">
        <f>IFERROR(INDEX(TDSheet!$B$8:$B$420,MATCH(A137,TDSheet!$A$8:$A$420,0)),"-")</f>
        <v>-</v>
      </c>
      <c r="F137">
        <v>9</v>
      </c>
      <c r="G137" s="11">
        <v>4.5</v>
      </c>
      <c r="H137">
        <f t="shared" si="6"/>
        <v>40.5</v>
      </c>
      <c r="I137">
        <v>3</v>
      </c>
      <c r="J137">
        <f t="shared" si="7"/>
        <v>13.5</v>
      </c>
      <c r="K137" s="34" t="str">
        <f>IFERROR(LOOKUP(1,1/SEARCH($A137,TDSheet!$A$8:$A$420),TDSheet!$B$8:$B$420),"-")</f>
        <v>-</v>
      </c>
      <c r="L137" s="8"/>
    </row>
    <row r="138" spans="1:12" x14ac:dyDescent="0.25">
      <c r="A138" s="3">
        <v>891012</v>
      </c>
      <c r="B138" t="s">
        <v>138</v>
      </c>
      <c r="C138" s="18"/>
      <c r="D138" s="20"/>
      <c r="E138" t="str">
        <f>IFERROR(INDEX(TDSheet!$B$8:$B$420,MATCH(A138,TDSheet!$A$8:$A$420,0)),"-")</f>
        <v>-</v>
      </c>
      <c r="F138">
        <v>15</v>
      </c>
      <c r="G138" s="11">
        <v>215</v>
      </c>
      <c r="H138">
        <f t="shared" si="6"/>
        <v>3225</v>
      </c>
      <c r="I138">
        <v>3</v>
      </c>
      <c r="J138">
        <f t="shared" si="7"/>
        <v>645</v>
      </c>
      <c r="K138" s="34" t="str">
        <f>IFERROR(LOOKUP(1,1/SEARCH($A138,TDSheet!$A$8:$A$420),TDSheet!$B$8:$B$420),"-")</f>
        <v>-</v>
      </c>
      <c r="L138" s="8"/>
    </row>
    <row r="139" spans="1:12" x14ac:dyDescent="0.25">
      <c r="A139" s="3">
        <v>891351</v>
      </c>
      <c r="B139" t="s">
        <v>139</v>
      </c>
      <c r="C139" s="18"/>
      <c r="D139" s="20"/>
      <c r="E139" t="str">
        <f>IFERROR(INDEX(TDSheet!$B$8:$B$420,MATCH(A139,TDSheet!$A$8:$A$420,0)),"-")</f>
        <v>-</v>
      </c>
      <c r="F139">
        <v>18</v>
      </c>
      <c r="G139" s="11">
        <v>213</v>
      </c>
      <c r="H139">
        <f t="shared" si="6"/>
        <v>3834</v>
      </c>
      <c r="I139">
        <v>4</v>
      </c>
      <c r="J139">
        <f t="shared" si="7"/>
        <v>852</v>
      </c>
      <c r="K139" s="34" t="str">
        <f>IFERROR(LOOKUP(1,1/SEARCH($A139,TDSheet!$A$8:$A$420),TDSheet!$B$8:$B$420),"-")</f>
        <v>-</v>
      </c>
      <c r="L139" s="8"/>
    </row>
    <row r="140" spans="1:12" x14ac:dyDescent="0.25">
      <c r="A140" s="3">
        <v>891416</v>
      </c>
      <c r="B140" t="s">
        <v>8</v>
      </c>
      <c r="C140" s="18"/>
      <c r="D140" s="20"/>
      <c r="E140" t="str">
        <f>IFERROR(INDEX(TDSheet!$B$8:$B$420,MATCH(A140,TDSheet!$A$8:$A$420,0)),"-")</f>
        <v>-</v>
      </c>
      <c r="F140">
        <v>13</v>
      </c>
      <c r="G140" s="11">
        <v>5.0999999999999996</v>
      </c>
      <c r="H140">
        <f t="shared" si="6"/>
        <v>66.3</v>
      </c>
      <c r="I140">
        <v>3</v>
      </c>
      <c r="J140">
        <f t="shared" si="7"/>
        <v>15.299999999999999</v>
      </c>
      <c r="K140" s="34" t="str">
        <f>IFERROR(LOOKUP(1,1/SEARCH($A140,TDSheet!$A$8:$A$420),TDSheet!$B$8:$B$420),"-")</f>
        <v>-</v>
      </c>
      <c r="L140" s="8"/>
    </row>
    <row r="141" spans="1:12" x14ac:dyDescent="0.25">
      <c r="A141" s="3">
        <v>891424</v>
      </c>
      <c r="B141" t="s">
        <v>140</v>
      </c>
      <c r="C141" s="18"/>
      <c r="D141" s="20"/>
      <c r="E141" t="str">
        <f>IFERROR(INDEX(TDSheet!$B$8:$B$420,MATCH(A141,TDSheet!$A$8:$A$420,0)),"-")</f>
        <v>-</v>
      </c>
      <c r="F141">
        <v>14</v>
      </c>
      <c r="G141" s="11">
        <v>33</v>
      </c>
      <c r="H141">
        <f t="shared" si="6"/>
        <v>462</v>
      </c>
      <c r="I141">
        <v>3</v>
      </c>
      <c r="J141">
        <f t="shared" si="7"/>
        <v>99</v>
      </c>
      <c r="K141" s="34" t="str">
        <f>IFERROR(LOOKUP(1,1/SEARCH($A141,TDSheet!$A$8:$A$420),TDSheet!$B$8:$B$420),"-")</f>
        <v>-</v>
      </c>
      <c r="L141" s="8"/>
    </row>
    <row r="142" spans="1:12" x14ac:dyDescent="0.25">
      <c r="A142" s="3">
        <v>891776</v>
      </c>
      <c r="B142" t="s">
        <v>141</v>
      </c>
      <c r="C142" s="18"/>
      <c r="D142" s="20"/>
      <c r="E142" t="str">
        <f>IFERROR(INDEX(TDSheet!$B$8:$B$420,MATCH(A142,TDSheet!$A$8:$A$420,0)),"-")</f>
        <v>-</v>
      </c>
      <c r="F142">
        <v>31</v>
      </c>
      <c r="G142" s="11">
        <v>1120</v>
      </c>
      <c r="H142">
        <f t="shared" si="6"/>
        <v>34720</v>
      </c>
      <c r="I142">
        <v>5</v>
      </c>
      <c r="J142">
        <f t="shared" si="7"/>
        <v>5600</v>
      </c>
      <c r="K142" s="34" t="str">
        <f>IFERROR(LOOKUP(1,1/SEARCH($A142,TDSheet!$A$8:$A$420),TDSheet!$B$8:$B$420),"-")</f>
        <v>-</v>
      </c>
      <c r="L142" s="8"/>
    </row>
    <row r="143" spans="1:12" x14ac:dyDescent="0.25">
      <c r="A143" s="3">
        <v>891880</v>
      </c>
      <c r="B143" t="s">
        <v>142</v>
      </c>
      <c r="C143" s="18"/>
      <c r="D143" s="20"/>
      <c r="E143" t="str">
        <f>IFERROR(INDEX(TDSheet!$B$8:$B$420,MATCH(A143,TDSheet!$A$8:$A$420,0)),"-")</f>
        <v>-</v>
      </c>
      <c r="F143">
        <v>15</v>
      </c>
      <c r="G143" s="11">
        <v>0.85</v>
      </c>
      <c r="H143">
        <f t="shared" si="6"/>
        <v>12.75</v>
      </c>
      <c r="I143">
        <v>4</v>
      </c>
      <c r="J143">
        <f t="shared" si="7"/>
        <v>3.4</v>
      </c>
      <c r="K143" s="34" t="str">
        <f>IFERROR(LOOKUP(1,1/SEARCH($A143,TDSheet!$A$8:$A$420),TDSheet!$B$8:$B$420),"-")</f>
        <v>-</v>
      </c>
      <c r="L143" s="8"/>
    </row>
    <row r="144" spans="1:12" x14ac:dyDescent="0.25">
      <c r="A144" s="3">
        <v>892099</v>
      </c>
      <c r="B144" t="s">
        <v>144</v>
      </c>
      <c r="C144" s="18"/>
      <c r="D144" s="20"/>
      <c r="E144" t="str">
        <f>IFERROR(INDEX(TDSheet!$B$8:$B$420,MATCH(A144,TDSheet!$A$8:$A$420,0)),"-")</f>
        <v>-</v>
      </c>
      <c r="F144">
        <v>20</v>
      </c>
      <c r="G144" s="11">
        <v>1190</v>
      </c>
      <c r="H144">
        <f t="shared" si="6"/>
        <v>23800</v>
      </c>
      <c r="I144">
        <f>F144/4</f>
        <v>5</v>
      </c>
      <c r="J144">
        <f t="shared" si="7"/>
        <v>5950</v>
      </c>
      <c r="K144" s="34" t="str">
        <f>IFERROR(LOOKUP(1,1/SEARCH($A144,TDSheet!$A$8:$A$420),TDSheet!$B$8:$B$420),"-")</f>
        <v>-</v>
      </c>
      <c r="L144" s="8"/>
    </row>
    <row r="145" spans="1:12" x14ac:dyDescent="0.25">
      <c r="A145" s="3">
        <v>892129</v>
      </c>
      <c r="B145" t="s">
        <v>112</v>
      </c>
      <c r="C145" s="18"/>
      <c r="D145" s="20"/>
      <c r="E145" t="str">
        <f>IFERROR(INDEX(TDSheet!$B$8:$B$420,MATCH(A145,TDSheet!$A$8:$A$420,0)),"-")</f>
        <v>-</v>
      </c>
      <c r="F145">
        <v>16</v>
      </c>
      <c r="G145" s="11">
        <v>580</v>
      </c>
      <c r="H145">
        <f t="shared" si="6"/>
        <v>9280</v>
      </c>
      <c r="I145">
        <f>F145/4</f>
        <v>4</v>
      </c>
      <c r="J145">
        <f t="shared" si="7"/>
        <v>2320</v>
      </c>
      <c r="K145" s="34" t="str">
        <f>IFERROR(LOOKUP(1,1/SEARCH($A145,TDSheet!$A$8:$A$420),TDSheet!$B$8:$B$420),"-")</f>
        <v>-</v>
      </c>
      <c r="L145" s="8"/>
    </row>
    <row r="146" spans="1:12" x14ac:dyDescent="0.25">
      <c r="A146" s="3">
        <v>893063</v>
      </c>
      <c r="B146" t="s">
        <v>145</v>
      </c>
      <c r="C146" s="18"/>
      <c r="D146" s="20"/>
      <c r="E146" t="str">
        <f>IFERROR(INDEX(TDSheet!$B$8:$B$420,MATCH(A146,TDSheet!$A$8:$A$420,0)),"-")</f>
        <v>-</v>
      </c>
      <c r="F146">
        <v>17</v>
      </c>
      <c r="G146" s="11">
        <v>7.7</v>
      </c>
      <c r="H146">
        <f t="shared" si="6"/>
        <v>130.9</v>
      </c>
      <c r="I146">
        <v>4</v>
      </c>
      <c r="J146">
        <f t="shared" si="7"/>
        <v>30.8</v>
      </c>
      <c r="K146" s="34" t="str">
        <f>IFERROR(LOOKUP(1,1/SEARCH($A146,TDSheet!$A$8:$A$420),TDSheet!$B$8:$B$420),"-")</f>
        <v>-</v>
      </c>
      <c r="L146" s="8"/>
    </row>
    <row r="147" spans="1:12" x14ac:dyDescent="0.25">
      <c r="A147" s="3">
        <v>893647</v>
      </c>
      <c r="B147" t="s">
        <v>147</v>
      </c>
      <c r="C147" s="18"/>
      <c r="D147" s="20"/>
      <c r="E147" t="str">
        <f>IFERROR(INDEX(TDSheet!$B$8:$B$420,MATCH(A147,TDSheet!$A$8:$A$420,0)),"-")</f>
        <v>-</v>
      </c>
      <c r="F147">
        <v>22</v>
      </c>
      <c r="G147" s="11">
        <v>113</v>
      </c>
      <c r="H147">
        <f t="shared" si="6"/>
        <v>2486</v>
      </c>
      <c r="I147">
        <v>4</v>
      </c>
      <c r="J147">
        <f t="shared" si="7"/>
        <v>452</v>
      </c>
      <c r="K147" s="34" t="str">
        <f>IFERROR(LOOKUP(1,1/SEARCH($A147,TDSheet!$A$8:$A$420),TDSheet!$B$8:$B$420),"-")</f>
        <v>-</v>
      </c>
      <c r="L147" s="8"/>
    </row>
    <row r="148" spans="1:12" x14ac:dyDescent="0.25">
      <c r="A148" s="3">
        <v>893778</v>
      </c>
      <c r="B148" t="s">
        <v>148</v>
      </c>
      <c r="C148" s="18"/>
      <c r="D148" s="20"/>
      <c r="E148" t="str">
        <f>IFERROR(INDEX(TDSheet!$B$8:$B$420,MATCH(A148,TDSheet!$A$8:$A$420,0)),"-")</f>
        <v>-</v>
      </c>
      <c r="F148">
        <v>16</v>
      </c>
      <c r="G148" s="11">
        <v>257</v>
      </c>
      <c r="H148">
        <f t="shared" si="6"/>
        <v>4112</v>
      </c>
      <c r="I148">
        <f>F148/4</f>
        <v>4</v>
      </c>
      <c r="J148">
        <f t="shared" si="7"/>
        <v>1028</v>
      </c>
      <c r="K148" s="34" t="str">
        <f>IFERROR(LOOKUP(1,1/SEARCH($A148,TDSheet!$A$8:$A$420),TDSheet!$B$8:$B$420),"-")</f>
        <v>-</v>
      </c>
      <c r="L148" s="8"/>
    </row>
    <row r="149" spans="1:12" x14ac:dyDescent="0.25">
      <c r="A149" s="3">
        <v>894609</v>
      </c>
      <c r="B149" t="s">
        <v>26</v>
      </c>
      <c r="C149" s="18"/>
      <c r="D149" s="20"/>
      <c r="E149" t="str">
        <f>IFERROR(INDEX(TDSheet!$B$8:$B$420,MATCH(A149,TDSheet!$A$8:$A$420,0)),"-")</f>
        <v>-</v>
      </c>
      <c r="F149">
        <v>20</v>
      </c>
      <c r="G149" s="11">
        <v>475</v>
      </c>
      <c r="H149">
        <f t="shared" si="6"/>
        <v>9500</v>
      </c>
      <c r="I149">
        <v>3</v>
      </c>
      <c r="J149">
        <f t="shared" si="7"/>
        <v>1425</v>
      </c>
      <c r="K149" s="34" t="str">
        <f>IFERROR(LOOKUP(1,1/SEARCH($A149,TDSheet!$A$8:$A$420),TDSheet!$B$8:$B$420),"-")</f>
        <v>-</v>
      </c>
      <c r="L149" s="8"/>
    </row>
    <row r="150" spans="1:12" x14ac:dyDescent="0.25">
      <c r="A150" s="3">
        <v>894652</v>
      </c>
      <c r="B150" t="s">
        <v>149</v>
      </c>
      <c r="C150" s="18"/>
      <c r="D150" s="20"/>
      <c r="E150" t="str">
        <f>IFERROR(INDEX(TDSheet!$B$8:$B$420,MATCH(A150,TDSheet!$A$8:$A$420,0)),"-")</f>
        <v>-</v>
      </c>
      <c r="F150">
        <v>20</v>
      </c>
      <c r="G150" s="11">
        <v>70.5</v>
      </c>
      <c r="H150">
        <f t="shared" si="6"/>
        <v>1410</v>
      </c>
      <c r="I150">
        <f>F150/4</f>
        <v>5</v>
      </c>
      <c r="J150">
        <f t="shared" si="7"/>
        <v>352.5</v>
      </c>
      <c r="K150" s="34" t="str">
        <f>IFERROR(LOOKUP(1,1/SEARCH($A150,TDSheet!$A$8:$A$420),TDSheet!$B$8:$B$420),"-")</f>
        <v>-</v>
      </c>
      <c r="L150" s="8"/>
    </row>
    <row r="151" spans="1:12" x14ac:dyDescent="0.25">
      <c r="A151" s="3">
        <v>894691</v>
      </c>
      <c r="B151" t="s">
        <v>9</v>
      </c>
      <c r="C151" s="18"/>
      <c r="D151" s="20"/>
      <c r="E151" t="str">
        <f>IFERROR(INDEX(TDSheet!$B$8:$B$420,MATCH(A151,TDSheet!$A$8:$A$420,0)),"-")</f>
        <v>-</v>
      </c>
      <c r="F151">
        <v>10</v>
      </c>
      <c r="G151" s="11">
        <v>3.2</v>
      </c>
      <c r="H151">
        <f t="shared" si="6"/>
        <v>32</v>
      </c>
      <c r="I151">
        <v>3</v>
      </c>
      <c r="J151">
        <f t="shared" si="7"/>
        <v>9.6000000000000014</v>
      </c>
      <c r="K151" s="34" t="str">
        <f>IFERROR(LOOKUP(1,1/SEARCH($A151,TDSheet!$A$8:$A$420),TDSheet!$B$8:$B$420),"-")</f>
        <v>-</v>
      </c>
      <c r="L151" s="8"/>
    </row>
    <row r="152" spans="1:12" x14ac:dyDescent="0.25">
      <c r="A152" s="3">
        <v>894809</v>
      </c>
      <c r="B152" t="s">
        <v>150</v>
      </c>
      <c r="C152" s="18"/>
      <c r="D152" s="20"/>
      <c r="E152" t="str">
        <f>IFERROR(INDEX(TDSheet!$B$8:$B$420,MATCH(A152,TDSheet!$A$8:$A$420,0)),"-")</f>
        <v>-</v>
      </c>
      <c r="F152">
        <v>18</v>
      </c>
      <c r="G152" s="11">
        <v>125</v>
      </c>
      <c r="H152">
        <f t="shared" si="6"/>
        <v>2250</v>
      </c>
      <c r="I152">
        <v>4</v>
      </c>
      <c r="J152">
        <f t="shared" si="7"/>
        <v>500</v>
      </c>
      <c r="K152" s="34" t="str">
        <f>IFERROR(LOOKUP(1,1/SEARCH($A152,TDSheet!$A$8:$A$420),TDSheet!$B$8:$B$420),"-")</f>
        <v>-</v>
      </c>
      <c r="L152" s="8"/>
    </row>
    <row r="153" spans="1:12" x14ac:dyDescent="0.25">
      <c r="A153" s="3">
        <v>895847</v>
      </c>
      <c r="B153" t="s">
        <v>146</v>
      </c>
      <c r="C153" s="18"/>
      <c r="D153" s="20"/>
      <c r="E153" t="str">
        <f>IFERROR(INDEX(TDSheet!$B$8:$B$420,MATCH(A153,TDSheet!$A$8:$A$420,0)),"-")</f>
        <v>-</v>
      </c>
      <c r="F153">
        <v>17</v>
      </c>
      <c r="G153" s="11">
        <v>55.5</v>
      </c>
      <c r="H153">
        <f t="shared" si="6"/>
        <v>943.5</v>
      </c>
      <c r="I153">
        <v>4</v>
      </c>
      <c r="J153">
        <f t="shared" si="7"/>
        <v>222</v>
      </c>
      <c r="K153" s="34" t="str">
        <f>IFERROR(LOOKUP(1,1/SEARCH($A153,TDSheet!$A$8:$A$420),TDSheet!$B$8:$B$420),"-")</f>
        <v>-</v>
      </c>
      <c r="L153" s="8"/>
    </row>
    <row r="154" spans="1:12" x14ac:dyDescent="0.25">
      <c r="A154" s="3">
        <v>895862</v>
      </c>
      <c r="B154" t="s">
        <v>152</v>
      </c>
      <c r="C154" s="18"/>
      <c r="D154" s="20"/>
      <c r="E154" t="str">
        <f>IFERROR(INDEX(TDSheet!$B$8:$B$420,MATCH(A154,TDSheet!$A$8:$A$420,0)),"-")</f>
        <v xml:space="preserve">PCK3-EINGABE 10" FARBE (NT) / Пульт управления PCK3 в сборе                     </v>
      </c>
      <c r="F154">
        <v>22</v>
      </c>
      <c r="G154" s="11">
        <v>680</v>
      </c>
      <c r="H154">
        <f t="shared" si="6"/>
        <v>14960</v>
      </c>
      <c r="I154">
        <v>5</v>
      </c>
      <c r="J154">
        <f t="shared" si="7"/>
        <v>3400</v>
      </c>
      <c r="K154" s="34" t="str">
        <f>IFERROR(LOOKUP(1,1/SEARCH($A154,TDSheet!$A$8:$A$420),TDSheet!$B$8:$B$420),"-")</f>
        <v xml:space="preserve">PCK3-EINGABE 10" FARBE (NT) / Пульт управления PCK3 в сборе                     </v>
      </c>
      <c r="L154" s="8"/>
    </row>
    <row r="155" spans="1:12" x14ac:dyDescent="0.25">
      <c r="A155" s="3">
        <v>895874</v>
      </c>
      <c r="B155" t="s">
        <v>153</v>
      </c>
      <c r="C155" s="18"/>
      <c r="D155" s="20"/>
      <c r="E155" t="str">
        <f>IFERROR(INDEX(TDSheet!$B$8:$B$420,MATCH(A155,TDSheet!$A$8:$A$420,0)),"-")</f>
        <v>-</v>
      </c>
      <c r="F155">
        <v>26</v>
      </c>
      <c r="G155" s="11">
        <v>126</v>
      </c>
      <c r="H155">
        <f t="shared" si="6"/>
        <v>3276</v>
      </c>
      <c r="I155">
        <v>5</v>
      </c>
      <c r="J155">
        <f t="shared" si="7"/>
        <v>630</v>
      </c>
      <c r="K155" s="34" t="str">
        <f>IFERROR(LOOKUP(1,1/SEARCH($A155,TDSheet!$A$8:$A$420),TDSheet!$B$8:$B$420),"-")</f>
        <v>-</v>
      </c>
      <c r="L155" s="8"/>
    </row>
    <row r="156" spans="1:12" x14ac:dyDescent="0.25">
      <c r="A156" s="3">
        <v>896393</v>
      </c>
      <c r="B156" t="s">
        <v>31</v>
      </c>
      <c r="C156" s="18"/>
      <c r="D156" s="20"/>
      <c r="E156" t="str">
        <f>IFERROR(INDEX(TDSheet!$B$8:$B$420,MATCH(A156,TDSheet!$A$8:$A$420,0)),"-")</f>
        <v>-</v>
      </c>
      <c r="F156">
        <v>13</v>
      </c>
      <c r="G156" s="11">
        <v>30</v>
      </c>
      <c r="H156">
        <f t="shared" si="6"/>
        <v>390</v>
      </c>
      <c r="I156">
        <v>4</v>
      </c>
      <c r="J156">
        <f t="shared" si="7"/>
        <v>120</v>
      </c>
      <c r="K156" s="34" t="str">
        <f>IFERROR(LOOKUP(1,1/SEARCH($A156,TDSheet!$A$8:$A$420),TDSheet!$B$8:$B$420),"-")</f>
        <v>-</v>
      </c>
      <c r="L156" s="8"/>
    </row>
    <row r="157" spans="1:12" x14ac:dyDescent="0.25">
      <c r="A157" s="3">
        <v>896400</v>
      </c>
      <c r="B157" t="s">
        <v>21</v>
      </c>
      <c r="C157" s="18"/>
      <c r="E157" t="str">
        <f>IFERROR(INDEX(TDSheet!$B$8:$B$420,MATCH(A157,TDSheet!$A$8:$A$420,0)),"-")</f>
        <v xml:space="preserve">DARMSCHIEBEHUELSE 12 / Толкатель оболочки с отв. 12 мм в сборе           </v>
      </c>
      <c r="F157">
        <v>93</v>
      </c>
      <c r="G157" s="11">
        <v>30</v>
      </c>
      <c r="H157">
        <f t="shared" si="6"/>
        <v>2790</v>
      </c>
      <c r="I157">
        <v>20</v>
      </c>
      <c r="J157">
        <f t="shared" si="7"/>
        <v>600</v>
      </c>
      <c r="K157" s="34" t="str">
        <f>IFERROR(LOOKUP(1,1/SEARCH($A157,TDSheet!$A$8:$A$420),TDSheet!$B$8:$B$420),"-")</f>
        <v xml:space="preserve">DARMSCHIEBEHUELSE 12 / Толкатель оболочки с отв. 12 мм в сборе           </v>
      </c>
      <c r="L157" s="8"/>
    </row>
    <row r="158" spans="1:12" x14ac:dyDescent="0.25">
      <c r="A158" s="3">
        <v>896415</v>
      </c>
      <c r="B158" t="s">
        <v>20</v>
      </c>
      <c r="C158" s="18"/>
      <c r="D158" s="20"/>
      <c r="E158" t="str">
        <f>IFERROR(INDEX(TDSheet!$B$8:$B$420,MATCH(A158,TDSheet!$A$8:$A$420,0)),"-")</f>
        <v>-</v>
      </c>
      <c r="F158">
        <v>15</v>
      </c>
      <c r="G158" s="11">
        <v>15.5</v>
      </c>
      <c r="H158">
        <f t="shared" si="6"/>
        <v>232.5</v>
      </c>
      <c r="I158">
        <v>3</v>
      </c>
      <c r="J158">
        <f t="shared" si="7"/>
        <v>46.5</v>
      </c>
      <c r="K158" s="34" t="str">
        <f>IFERROR(LOOKUP(1,1/SEARCH($A158,TDSheet!$A$8:$A$420),TDSheet!$B$8:$B$420),"-")</f>
        <v>-</v>
      </c>
      <c r="L158" s="8"/>
    </row>
    <row r="159" spans="1:12" x14ac:dyDescent="0.25">
      <c r="A159" s="3">
        <v>896577</v>
      </c>
      <c r="B159" t="s">
        <v>151</v>
      </c>
      <c r="C159" s="18"/>
      <c r="D159" s="20"/>
      <c r="E159" t="str">
        <f>IFERROR(INDEX(TDSheet!$B$8:$B$420,MATCH(A159,TDSheet!$A$8:$A$420,0)),"-")</f>
        <v>-</v>
      </c>
      <c r="F159">
        <v>13</v>
      </c>
      <c r="G159" s="11">
        <v>191</v>
      </c>
      <c r="H159">
        <f t="shared" si="6"/>
        <v>2483</v>
      </c>
      <c r="I159">
        <v>3</v>
      </c>
      <c r="J159">
        <f t="shared" si="7"/>
        <v>573</v>
      </c>
      <c r="K159" s="34" t="str">
        <f>IFERROR(LOOKUP(1,1/SEARCH($A159,TDSheet!$A$8:$A$420),TDSheet!$B$8:$B$420),"-")</f>
        <v>-</v>
      </c>
      <c r="L159" s="8"/>
    </row>
    <row r="160" spans="1:12" x14ac:dyDescent="0.25">
      <c r="A160" s="3">
        <v>896590</v>
      </c>
      <c r="B160" t="s">
        <v>8</v>
      </c>
      <c r="C160" s="18"/>
      <c r="E160" t="str">
        <f>IFERROR(INDEX(TDSheet!$B$8:$B$420,MATCH(A160,TDSheet!$A$8:$A$420,0)),"-")</f>
        <v xml:space="preserve">KU.LA.AUSGL.SCHEIBE EMO-X41 / Пружинное кольцо                      </v>
      </c>
      <c r="F160">
        <v>47</v>
      </c>
      <c r="G160" s="11">
        <v>9.1</v>
      </c>
      <c r="H160">
        <f t="shared" si="6"/>
        <v>427.7</v>
      </c>
      <c r="I160">
        <v>10</v>
      </c>
      <c r="J160">
        <f t="shared" si="7"/>
        <v>91</v>
      </c>
      <c r="K160" s="34" t="str">
        <f>IFERROR(LOOKUP(1,1/SEARCH($A160,TDSheet!$A$8:$A$420),TDSheet!$B$8:$B$420),"-")</f>
        <v xml:space="preserve">KU.LA.AUSGL.SCHEIBE EMO-X41 / Пружинное кольцо                      </v>
      </c>
      <c r="L160" s="8"/>
    </row>
    <row r="161" spans="1:12" x14ac:dyDescent="0.25">
      <c r="A161" s="3">
        <v>896604</v>
      </c>
      <c r="B161" t="s">
        <v>151</v>
      </c>
      <c r="C161" s="18"/>
      <c r="D161" s="20"/>
      <c r="E161" t="str">
        <f>IFERROR(INDEX(TDSheet!$B$8:$B$420,MATCH(A161,TDSheet!$A$8:$A$420,0)),"-")</f>
        <v>-</v>
      </c>
      <c r="F161">
        <v>12</v>
      </c>
      <c r="G161" s="11">
        <v>293</v>
      </c>
      <c r="H161">
        <f t="shared" si="6"/>
        <v>3516</v>
      </c>
      <c r="I161">
        <f>F161/4</f>
        <v>3</v>
      </c>
      <c r="J161">
        <f t="shared" si="7"/>
        <v>879</v>
      </c>
      <c r="K161" s="34" t="str">
        <f>IFERROR(LOOKUP(1,1/SEARCH($A161,TDSheet!$A$8:$A$420),TDSheet!$B$8:$B$420),"-")</f>
        <v>-</v>
      </c>
      <c r="L161" s="8"/>
    </row>
    <row r="162" spans="1:12" x14ac:dyDescent="0.25">
      <c r="A162" s="3">
        <v>898326</v>
      </c>
      <c r="B162" t="s">
        <v>27</v>
      </c>
      <c r="C162" s="18"/>
      <c r="D162" s="20"/>
      <c r="E162" t="str">
        <f>IFERROR(INDEX(TDSheet!$B$8:$B$420,MATCH(A162,TDSheet!$A$8:$A$420,0)),"-")</f>
        <v>-</v>
      </c>
      <c r="F162">
        <v>13</v>
      </c>
      <c r="G162" s="11">
        <v>3.2</v>
      </c>
      <c r="H162">
        <f t="shared" si="6"/>
        <v>41.6</v>
      </c>
      <c r="I162">
        <v>4</v>
      </c>
      <c r="J162">
        <f t="shared" si="7"/>
        <v>12.8</v>
      </c>
      <c r="K162" s="34" t="str">
        <f>IFERROR(LOOKUP(1,1/SEARCH($A162,TDSheet!$A$8:$A$420),TDSheet!$B$8:$B$420),"-")</f>
        <v>-</v>
      </c>
      <c r="L162" s="8"/>
    </row>
    <row r="163" spans="1:12" x14ac:dyDescent="0.25">
      <c r="A163" s="3">
        <v>898703</v>
      </c>
      <c r="B163" t="s">
        <v>154</v>
      </c>
      <c r="C163" s="18"/>
      <c r="D163" s="20"/>
      <c r="E163" t="str">
        <f>IFERROR(INDEX(TDSheet!$B$8:$B$420,MATCH(A163,TDSheet!$A$8:$A$420,0)),"-")</f>
        <v>-</v>
      </c>
      <c r="F163">
        <v>19</v>
      </c>
      <c r="G163" s="11">
        <v>137</v>
      </c>
      <c r="H163">
        <f t="shared" si="6"/>
        <v>2603</v>
      </c>
      <c r="I163">
        <v>4</v>
      </c>
      <c r="J163">
        <f t="shared" si="7"/>
        <v>548</v>
      </c>
      <c r="K163" s="34" t="str">
        <f>IFERROR(LOOKUP(1,1/SEARCH($A163,TDSheet!$A$8:$A$420),TDSheet!$B$8:$B$420),"-")</f>
        <v>-</v>
      </c>
      <c r="L163" s="8"/>
    </row>
    <row r="164" spans="1:12" x14ac:dyDescent="0.25">
      <c r="A164" s="3">
        <v>898796</v>
      </c>
      <c r="B164" t="s">
        <v>155</v>
      </c>
      <c r="C164" s="18"/>
      <c r="E164" t="str">
        <f>IFERROR(INDEX(TDSheet!$B$8:$B$420,MATCH(A164,TDSheet!$A$8:$A$420,0)),"-")</f>
        <v xml:space="preserve">KUPPLUNG M12X1  KB=4-6 / Разъем М12х1                                       </v>
      </c>
      <c r="F164">
        <v>52</v>
      </c>
      <c r="G164" s="11">
        <v>7.3</v>
      </c>
      <c r="H164">
        <f t="shared" si="6"/>
        <v>379.59999999999997</v>
      </c>
      <c r="I164">
        <v>10</v>
      </c>
      <c r="J164">
        <f t="shared" si="7"/>
        <v>73</v>
      </c>
      <c r="K164" s="34" t="str">
        <f>IFERROR(LOOKUP(1,1/SEARCH($A164,TDSheet!$A$8:$A$420),TDSheet!$B$8:$B$420),"-")</f>
        <v xml:space="preserve">KUPPLUNG M12X1  KB=4-6 / Разъем М12х1                                       </v>
      </c>
      <c r="L164" s="8"/>
    </row>
    <row r="165" spans="1:12" x14ac:dyDescent="0.25">
      <c r="A165" s="3">
        <v>899031</v>
      </c>
      <c r="B165" t="s">
        <v>156</v>
      </c>
      <c r="C165" s="18"/>
      <c r="D165" s="20"/>
      <c r="E165" t="str">
        <f>IFERROR(INDEX(TDSheet!$B$8:$B$420,MATCH(A165,TDSheet!$A$8:$A$420,0)),"-")</f>
        <v>-</v>
      </c>
      <c r="F165">
        <v>16</v>
      </c>
      <c r="G165" s="11">
        <v>1190</v>
      </c>
      <c r="H165">
        <f t="shared" si="6"/>
        <v>19040</v>
      </c>
      <c r="I165">
        <f>F165/4</f>
        <v>4</v>
      </c>
      <c r="J165">
        <f t="shared" si="7"/>
        <v>4760</v>
      </c>
      <c r="K165" s="34" t="str">
        <f>IFERROR(LOOKUP(1,1/SEARCH($A165,TDSheet!$A$8:$A$420),TDSheet!$B$8:$B$420),"-")</f>
        <v>-</v>
      </c>
      <c r="L165" s="8"/>
    </row>
    <row r="166" spans="1:12" x14ac:dyDescent="0.25">
      <c r="A166" s="3">
        <v>9001379</v>
      </c>
      <c r="B166" t="s">
        <v>157</v>
      </c>
      <c r="C166" s="18"/>
      <c r="D166" s="20"/>
      <c r="E166" t="str">
        <f>IFERROR(INDEX(TDSheet!$B$8:$B$420,MATCH(A166,TDSheet!$A$8:$A$420,0)),"-")</f>
        <v>-</v>
      </c>
      <c r="F166">
        <v>10</v>
      </c>
      <c r="G166" s="11">
        <v>21.5</v>
      </c>
      <c r="H166">
        <f t="shared" si="6"/>
        <v>215</v>
      </c>
      <c r="I166">
        <v>3</v>
      </c>
      <c r="J166">
        <f t="shared" si="7"/>
        <v>64.5</v>
      </c>
      <c r="K166" s="34" t="str">
        <f>IFERROR(LOOKUP(1,1/SEARCH($A166,TDSheet!$A$8:$A$420),TDSheet!$B$8:$B$420),"-")</f>
        <v>-</v>
      </c>
      <c r="L166" s="8"/>
    </row>
    <row r="167" spans="1:12" x14ac:dyDescent="0.25">
      <c r="A167" s="3">
        <v>9001382</v>
      </c>
      <c r="B167" t="s">
        <v>158</v>
      </c>
      <c r="C167" s="18"/>
      <c r="D167" s="20"/>
      <c r="E167" t="str">
        <f>IFERROR(INDEX(TDSheet!$B$8:$B$420,MATCH(A167,TDSheet!$A$8:$A$420,0)),"-")</f>
        <v>-</v>
      </c>
      <c r="F167">
        <v>12</v>
      </c>
      <c r="G167" s="11">
        <v>50</v>
      </c>
      <c r="H167">
        <f t="shared" si="6"/>
        <v>600</v>
      </c>
      <c r="I167">
        <f>F167/4</f>
        <v>3</v>
      </c>
      <c r="J167">
        <f t="shared" si="7"/>
        <v>150</v>
      </c>
      <c r="K167" s="34" t="str">
        <f>IFERROR(LOOKUP(1,1/SEARCH($A167,TDSheet!$A$8:$A$420),TDSheet!$B$8:$B$420),"-")</f>
        <v>-</v>
      </c>
      <c r="L167" s="8"/>
    </row>
    <row r="168" spans="1:12" x14ac:dyDescent="0.25">
      <c r="A168" s="3">
        <v>9002213</v>
      </c>
      <c r="B168" t="s">
        <v>159</v>
      </c>
      <c r="C168" s="18"/>
      <c r="D168" s="20"/>
      <c r="E168" t="str">
        <f>IFERROR(INDEX(TDSheet!$B$8:$B$420,MATCH(A168,TDSheet!$A$8:$A$420,0)),"-")</f>
        <v>-</v>
      </c>
      <c r="F168">
        <v>15</v>
      </c>
      <c r="G168" s="11">
        <v>58</v>
      </c>
      <c r="H168">
        <f t="shared" si="6"/>
        <v>870</v>
      </c>
      <c r="I168">
        <v>4</v>
      </c>
      <c r="J168">
        <f t="shared" si="7"/>
        <v>232</v>
      </c>
      <c r="K168" s="34" t="str">
        <f>IFERROR(LOOKUP(1,1/SEARCH($A168,TDSheet!$A$8:$A$420),TDSheet!$B$8:$B$420),"-")</f>
        <v>-</v>
      </c>
      <c r="L168" s="8"/>
    </row>
    <row r="169" spans="1:12" x14ac:dyDescent="0.25">
      <c r="A169" s="3">
        <v>9002902</v>
      </c>
      <c r="B169" t="s">
        <v>22</v>
      </c>
      <c r="C169" s="18"/>
      <c r="D169" s="20"/>
      <c r="E169" t="str">
        <f>IFERROR(INDEX(TDSheet!$B$8:$B$420,MATCH(A169,TDSheet!$A$8:$A$420,0)),"-")</f>
        <v>-</v>
      </c>
      <c r="F169">
        <v>19</v>
      </c>
      <c r="G169" s="11">
        <v>775</v>
      </c>
      <c r="H169">
        <f t="shared" si="6"/>
        <v>14725</v>
      </c>
      <c r="I169">
        <v>4</v>
      </c>
      <c r="J169">
        <f t="shared" si="7"/>
        <v>3100</v>
      </c>
      <c r="K169" s="34" t="str">
        <f>IFERROR(LOOKUP(1,1/SEARCH($A169,TDSheet!$A$8:$A$420),TDSheet!$B$8:$B$420),"-")</f>
        <v>-</v>
      </c>
      <c r="L169" s="8"/>
    </row>
    <row r="170" spans="1:12" x14ac:dyDescent="0.25">
      <c r="A170" s="3">
        <v>9002914</v>
      </c>
      <c r="B170" t="s">
        <v>160</v>
      </c>
      <c r="C170" s="18"/>
      <c r="D170" s="20"/>
      <c r="E170" t="str">
        <f>IFERROR(INDEX(TDSheet!$B$8:$B$420,MATCH(A170,TDSheet!$A$8:$A$420,0)),"-")</f>
        <v>-</v>
      </c>
      <c r="F170">
        <v>29</v>
      </c>
      <c r="G170" s="11">
        <v>1430</v>
      </c>
      <c r="H170">
        <f t="shared" si="6"/>
        <v>41470</v>
      </c>
      <c r="I170">
        <v>5</v>
      </c>
      <c r="J170">
        <f t="shared" si="7"/>
        <v>7150</v>
      </c>
      <c r="K170" s="34" t="str">
        <f>IFERROR(LOOKUP(1,1/SEARCH($A170,TDSheet!$A$8:$A$420),TDSheet!$B$8:$B$420),"-")</f>
        <v>-</v>
      </c>
      <c r="L170" s="8"/>
    </row>
    <row r="171" spans="1:12" x14ac:dyDescent="0.25">
      <c r="A171" s="3">
        <v>9003529</v>
      </c>
      <c r="B171" t="s">
        <v>161</v>
      </c>
      <c r="C171" s="18"/>
      <c r="E171" t="str">
        <f>IFERROR(INDEX(TDSheet!$B$8:$B$420,MATCH(A171,TDSheet!$A$8:$A$420,0)),"-")</f>
        <v xml:space="preserve">METALLBALGKUPPL. STECKBAR / Сильфонная муфта                                  </v>
      </c>
      <c r="F171">
        <v>30</v>
      </c>
      <c r="G171" s="11">
        <v>73</v>
      </c>
      <c r="H171">
        <f t="shared" si="6"/>
        <v>2190</v>
      </c>
      <c r="I171">
        <v>6</v>
      </c>
      <c r="J171">
        <f t="shared" si="7"/>
        <v>438</v>
      </c>
      <c r="K171" s="34" t="str">
        <f>IFERROR(LOOKUP(1,1/SEARCH($A171,TDSheet!$A$8:$A$420),TDSheet!$B$8:$B$420),"-")</f>
        <v xml:space="preserve">METALLBALGKUPPL. STECKBAR / Сильфонная муфта                                  </v>
      </c>
      <c r="L171" s="8"/>
    </row>
    <row r="172" spans="1:12" x14ac:dyDescent="0.25">
      <c r="A172" s="3">
        <v>9003693</v>
      </c>
      <c r="B172" t="s">
        <v>162</v>
      </c>
      <c r="C172" s="18"/>
      <c r="E172" t="str">
        <f>IFERROR(INDEX(TDSheet!$B$8:$B$420,MATCH(A172,TDSheet!$A$8:$A$420,0)),"-")</f>
        <v xml:space="preserve">PUMPENW.DICHTUNGSTR. DI=90 VOR / Держатель уплотнения в сборе                      </v>
      </c>
      <c r="F172">
        <v>30</v>
      </c>
      <c r="G172" s="11">
        <v>72.5</v>
      </c>
      <c r="H172">
        <f t="shared" si="6"/>
        <v>2175</v>
      </c>
      <c r="I172">
        <v>6</v>
      </c>
      <c r="J172">
        <f t="shared" si="7"/>
        <v>435</v>
      </c>
      <c r="K172" s="34" t="str">
        <f>IFERROR(LOOKUP(1,1/SEARCH($A172,TDSheet!$A$8:$A$420),TDSheet!$B$8:$B$420),"-")</f>
        <v xml:space="preserve">PUMPENW.DICHTUNGSTR. DI=90 VOR / Держатель уплотнения в сборе                      </v>
      </c>
      <c r="L172" s="8"/>
    </row>
    <row r="173" spans="1:12" x14ac:dyDescent="0.25">
      <c r="A173" s="3">
        <v>9003725</v>
      </c>
      <c r="B173" t="s">
        <v>163</v>
      </c>
      <c r="C173" s="18"/>
      <c r="E173" t="str">
        <f>IFERROR(INDEX(TDSheet!$B$8:$B$420,MATCH(A173,TDSheet!$A$8:$A$420,0)),"-")</f>
        <v xml:space="preserve">WARTUNGSKIT 620-634,16M3/H  VA/ Комплект уплотнений ТО-2000ч VF620/634, 16м3                  </v>
      </c>
      <c r="F173">
        <v>17</v>
      </c>
      <c r="G173" s="11">
        <v>256</v>
      </c>
      <c r="H173">
        <f t="shared" ref="H173:H200" si="8">F173*G173</f>
        <v>4352</v>
      </c>
      <c r="I173">
        <v>4</v>
      </c>
      <c r="J173">
        <f t="shared" ref="J173:J200" si="9">I173*G173</f>
        <v>1024</v>
      </c>
      <c r="K173" s="34" t="str">
        <f>IFERROR(LOOKUP(1,1/SEARCH($A173,TDSheet!$A$8:$A$420),TDSheet!$B$8:$B$420),"-")</f>
        <v xml:space="preserve">WARTUNGSKIT 620-634,16M3/H  VA/ Комплект уплотнений ТО-2000ч VF620/634, 16м3                  </v>
      </c>
      <c r="L173" s="8"/>
    </row>
    <row r="174" spans="1:12" x14ac:dyDescent="0.25">
      <c r="A174" s="3">
        <v>9004282</v>
      </c>
      <c r="B174" t="s">
        <v>164</v>
      </c>
      <c r="C174" s="18"/>
      <c r="E174" t="str">
        <f>IFERROR(INDEX(TDSheet!$B$8:$B$420,MATCH(A174,TDSheet!$A$8:$A$420,0)),"-")</f>
        <v xml:space="preserve">WURSTH.BRE 414-416 GR12 / Тормоз оболочки 12 мм в сборе                     </v>
      </c>
      <c r="F174">
        <v>32</v>
      </c>
      <c r="G174" s="11">
        <v>167</v>
      </c>
      <c r="H174">
        <f t="shared" si="8"/>
        <v>5344</v>
      </c>
      <c r="I174">
        <v>6</v>
      </c>
      <c r="J174">
        <f t="shared" si="9"/>
        <v>1002</v>
      </c>
      <c r="K174" s="34" t="str">
        <f>IFERROR(LOOKUP(1,1/SEARCH($A174,TDSheet!$A$8:$A$420),TDSheet!$B$8:$B$420),"-")</f>
        <v xml:space="preserve">WURSTH.BRE 414-416 GR12 / Тормоз оболочки 12 мм в сборе                     </v>
      </c>
      <c r="L174" s="8"/>
    </row>
    <row r="175" spans="1:12" x14ac:dyDescent="0.25">
      <c r="A175" s="3">
        <v>9004283</v>
      </c>
      <c r="B175" t="s">
        <v>164</v>
      </c>
      <c r="C175" s="18"/>
      <c r="E175" t="str">
        <f>IFERROR(INDEX(TDSheet!$B$8:$B$420,MATCH(A175,TDSheet!$A$8:$A$420,0)),"-")</f>
        <v xml:space="preserve">WURSTH.BRE 414-416 GR17 / Тормоз оболочки 17 мм в сборе                     </v>
      </c>
      <c r="F175">
        <v>21</v>
      </c>
      <c r="G175" s="11">
        <v>167</v>
      </c>
      <c r="H175">
        <f t="shared" si="8"/>
        <v>3507</v>
      </c>
      <c r="I175">
        <v>6</v>
      </c>
      <c r="J175">
        <f t="shared" si="9"/>
        <v>1002</v>
      </c>
      <c r="K175" s="34" t="str">
        <f>IFERROR(LOOKUP(1,1/SEARCH($A175,TDSheet!$A$8:$A$420),TDSheet!$B$8:$B$420),"-")</f>
        <v xml:space="preserve">WURSTH.BRE 414-416 GR17 / Тормоз оболочки 17 мм в сборе                     </v>
      </c>
      <c r="L175" s="8"/>
    </row>
    <row r="176" spans="1:12" x14ac:dyDescent="0.25">
      <c r="A176" s="3">
        <v>9004288</v>
      </c>
      <c r="B176" t="s">
        <v>164</v>
      </c>
      <c r="C176" s="18"/>
      <c r="D176" s="20"/>
      <c r="E176" t="str">
        <f>IFERROR(INDEX(TDSheet!$B$8:$B$420,MATCH(A176,TDSheet!$A$8:$A$420,0)),"-")</f>
        <v>-</v>
      </c>
      <c r="F176">
        <v>10</v>
      </c>
      <c r="G176" s="11">
        <v>167</v>
      </c>
      <c r="H176">
        <f t="shared" si="8"/>
        <v>1670</v>
      </c>
      <c r="I176">
        <v>3</v>
      </c>
      <c r="J176">
        <f t="shared" si="9"/>
        <v>501</v>
      </c>
      <c r="K176" s="34" t="str">
        <f>IFERROR(LOOKUP(1,1/SEARCH($A176,TDSheet!$A$8:$A$420),TDSheet!$B$8:$B$420),"-")</f>
        <v>-</v>
      </c>
      <c r="L176" s="8"/>
    </row>
    <row r="177" spans="1:12" x14ac:dyDescent="0.25">
      <c r="A177" s="3">
        <v>9005379</v>
      </c>
      <c r="B177" t="s">
        <v>165</v>
      </c>
      <c r="C177" s="18"/>
      <c r="E177" t="str">
        <f>IFERROR(INDEX(TDSheet!$B$8:$B$420,MATCH(A177,TDSheet!$A$8:$A$420,0)),"-")</f>
        <v>ABDREHLAGERUNG F. TYP 410 / Привод перекрутчика в сборе</v>
      </c>
      <c r="F177">
        <v>29</v>
      </c>
      <c r="G177" s="11">
        <v>221</v>
      </c>
      <c r="H177">
        <f t="shared" si="8"/>
        <v>6409</v>
      </c>
      <c r="I177">
        <v>6</v>
      </c>
      <c r="J177">
        <f t="shared" si="9"/>
        <v>1326</v>
      </c>
      <c r="K177" s="34" t="str">
        <f>IFERROR(LOOKUP(1,1/SEARCH($A177,TDSheet!$A$8:$A$420),TDSheet!$B$8:$B$420),"-")</f>
        <v>ABDREHLAGERUNG F. TYP 410 / Привод перекрутчика в сборе</v>
      </c>
      <c r="L177" s="8"/>
    </row>
    <row r="178" spans="1:12" x14ac:dyDescent="0.25">
      <c r="A178" s="3">
        <v>9006511</v>
      </c>
      <c r="B178" t="s">
        <v>166</v>
      </c>
      <c r="C178" s="18"/>
      <c r="E178" t="str">
        <f>IFERROR(INDEX(TDSheet!$B$8:$B$420,MATCH(A178,TDSheet!$A$8:$A$420,0)),"-")</f>
        <v xml:space="preserve">ZAHNRIEMEN 9000840 FUER ERSATZ / Зубчатый ремень 16T5/410 DL                       </v>
      </c>
      <c r="F178">
        <v>18</v>
      </c>
      <c r="G178" s="11">
        <v>9.5</v>
      </c>
      <c r="H178">
        <f t="shared" si="8"/>
        <v>171</v>
      </c>
      <c r="I178">
        <v>5</v>
      </c>
      <c r="J178">
        <f t="shared" si="9"/>
        <v>47.5</v>
      </c>
      <c r="K178" s="34" t="str">
        <f>IFERROR(LOOKUP(1,1/SEARCH($A178,TDSheet!$A$8:$A$420),TDSheet!$B$8:$B$420),"-")</f>
        <v xml:space="preserve">ZAHNRIEMEN 9000840 FUER ERSATZ / Зубчатый ремень 16T5/410 DL                       </v>
      </c>
      <c r="L178" s="8"/>
    </row>
    <row r="179" spans="1:12" x14ac:dyDescent="0.25">
      <c r="A179" s="3">
        <v>9010577</v>
      </c>
      <c r="B179" t="s">
        <v>143</v>
      </c>
      <c r="C179" s="18"/>
      <c r="D179" s="20"/>
      <c r="E179" t="str">
        <f>IFERROR(INDEX(TDSheet!$B$8:$B$420,MATCH(A179,TDSheet!$A$8:$A$420,0)),"-")</f>
        <v>-</v>
      </c>
      <c r="F179">
        <v>21</v>
      </c>
      <c r="G179" s="11">
        <v>203</v>
      </c>
      <c r="H179">
        <f t="shared" si="8"/>
        <v>4263</v>
      </c>
      <c r="I179">
        <v>5</v>
      </c>
      <c r="J179">
        <f t="shared" si="9"/>
        <v>1015</v>
      </c>
      <c r="K179" s="34" t="str">
        <f>IFERROR(LOOKUP(1,1/SEARCH($A179,TDSheet!$A$8:$A$420),TDSheet!$B$8:$B$420),"-")</f>
        <v>-</v>
      </c>
      <c r="L179" s="8"/>
    </row>
    <row r="180" spans="1:12" x14ac:dyDescent="0.25">
      <c r="A180" s="3">
        <v>9010898</v>
      </c>
      <c r="B180" t="s">
        <v>167</v>
      </c>
      <c r="C180" s="18"/>
      <c r="D180" s="20" t="s">
        <v>596</v>
      </c>
      <c r="E180" t="str">
        <f>IFERROR(INDEX(TDSheet!$B$8:$B$420,MATCH(A180,TDSheet!$A$8:$A$420,0)),"-")</f>
        <v>-</v>
      </c>
      <c r="F180">
        <v>11</v>
      </c>
      <c r="G180" s="11">
        <v>7.6</v>
      </c>
      <c r="H180">
        <f t="shared" si="8"/>
        <v>83.6</v>
      </c>
      <c r="I180">
        <v>3</v>
      </c>
      <c r="J180">
        <f t="shared" si="9"/>
        <v>22.799999999999997</v>
      </c>
      <c r="K180" s="34" t="str">
        <f>IFERROR(LOOKUP(1,1/SEARCH($A180,TDSheet!$A$8:$A$420),TDSheet!$B$8:$B$420),"-")</f>
        <v>-</v>
      </c>
      <c r="L180" s="8"/>
    </row>
    <row r="181" spans="1:12" x14ac:dyDescent="0.25">
      <c r="A181" s="3">
        <v>9012097</v>
      </c>
      <c r="B181" t="s">
        <v>164</v>
      </c>
      <c r="C181" s="18"/>
      <c r="D181" s="20"/>
      <c r="E181" t="str">
        <f>IFERROR(INDEX(TDSheet!$B$8:$B$420,MATCH(A181,TDSheet!$A$8:$A$420,0)),"-")</f>
        <v>-</v>
      </c>
      <c r="F181">
        <v>10</v>
      </c>
      <c r="G181" s="11">
        <v>167</v>
      </c>
      <c r="H181">
        <f t="shared" si="8"/>
        <v>1670</v>
      </c>
      <c r="I181">
        <v>3</v>
      </c>
      <c r="J181">
        <f t="shared" si="9"/>
        <v>501</v>
      </c>
      <c r="K181" s="34" t="str">
        <f>IFERROR(LOOKUP(1,1/SEARCH($A181,TDSheet!$A$8:$A$420),TDSheet!$B$8:$B$420),"-")</f>
        <v>-</v>
      </c>
      <c r="L181" s="8"/>
    </row>
    <row r="182" spans="1:12" x14ac:dyDescent="0.25">
      <c r="A182" s="3">
        <v>9012302</v>
      </c>
      <c r="B182" t="s">
        <v>16</v>
      </c>
      <c r="C182" s="18"/>
      <c r="D182" s="20"/>
      <c r="E182" t="str">
        <f>IFERROR(INDEX(TDSheet!$B$8:$B$420,MATCH(A182,TDSheet!$A$8:$A$420,0)),"-")</f>
        <v>ZUBRINGERKURVE VOLLST. / Ворошитель</v>
      </c>
      <c r="F182">
        <v>31</v>
      </c>
      <c r="G182" s="11">
        <v>885</v>
      </c>
      <c r="H182">
        <f t="shared" si="8"/>
        <v>27435</v>
      </c>
      <c r="I182">
        <v>5</v>
      </c>
      <c r="J182">
        <f t="shared" si="9"/>
        <v>4425</v>
      </c>
      <c r="K182" s="34" t="str">
        <f>IFERROR(LOOKUP(1,1/SEARCH($A182,TDSheet!$A$8:$A$420),TDSheet!$B$8:$B$420),"-")</f>
        <v>ZUBRINGERKURVE VOLLST. / Ворошитель</v>
      </c>
      <c r="L182" s="8"/>
    </row>
    <row r="183" spans="1:12" x14ac:dyDescent="0.25">
      <c r="A183" s="3">
        <v>9013134</v>
      </c>
      <c r="B183" t="s">
        <v>168</v>
      </c>
      <c r="C183" s="18"/>
      <c r="D183" s="20"/>
      <c r="E183" t="str">
        <f>IFERROR(INDEX(TDSheet!$B$8:$B$420,MATCH(A183,TDSheet!$A$8:$A$420,0)),"-")</f>
        <v>-</v>
      </c>
      <c r="F183">
        <v>16</v>
      </c>
      <c r="G183" s="11">
        <v>108</v>
      </c>
      <c r="H183">
        <f t="shared" si="8"/>
        <v>1728</v>
      </c>
      <c r="I183">
        <f>F183/4</f>
        <v>4</v>
      </c>
      <c r="J183">
        <f t="shared" si="9"/>
        <v>432</v>
      </c>
      <c r="K183" s="34" t="str">
        <f>IFERROR(LOOKUP(1,1/SEARCH($A183,TDSheet!$A$8:$A$420),TDSheet!$B$8:$B$420),"-")</f>
        <v>-</v>
      </c>
      <c r="L183" s="8"/>
    </row>
    <row r="184" spans="1:12" x14ac:dyDescent="0.25">
      <c r="A184" s="3">
        <v>9013436</v>
      </c>
      <c r="B184" t="s">
        <v>169</v>
      </c>
      <c r="C184" s="18"/>
      <c r="D184" s="20"/>
      <c r="E184" t="str">
        <f>IFERROR(INDEX(TDSheet!$B$8:$B$420,MATCH(A184,TDSheet!$A$8:$A$420,0)),"-")</f>
        <v>-</v>
      </c>
      <c r="F184">
        <v>11</v>
      </c>
      <c r="G184" s="11">
        <v>125</v>
      </c>
      <c r="H184">
        <f t="shared" si="8"/>
        <v>1375</v>
      </c>
      <c r="I184">
        <v>3</v>
      </c>
      <c r="J184">
        <f t="shared" si="9"/>
        <v>375</v>
      </c>
      <c r="K184" s="34" t="str">
        <f>IFERROR(LOOKUP(1,1/SEARCH($A184,TDSheet!$A$8:$A$420),TDSheet!$B$8:$B$420),"-")</f>
        <v>-</v>
      </c>
      <c r="L184" s="8"/>
    </row>
    <row r="185" spans="1:12" x14ac:dyDescent="0.25">
      <c r="A185" s="3">
        <v>9013790</v>
      </c>
      <c r="B185" t="s">
        <v>170</v>
      </c>
      <c r="C185" s="18"/>
      <c r="E185" t="str">
        <f>IFERROR(INDEX(TDSheet!$B$8:$B$420,MATCH(A185,TDSheet!$A$8:$A$420,0)),"-")</f>
        <v>KUPPLUNGSWELLE KL.H. 7 MM / Соединительный вал</v>
      </c>
      <c r="F185">
        <v>26</v>
      </c>
      <c r="G185" s="11">
        <v>87.5</v>
      </c>
      <c r="H185">
        <f t="shared" si="8"/>
        <v>2275</v>
      </c>
      <c r="I185">
        <v>6</v>
      </c>
      <c r="J185">
        <f t="shared" si="9"/>
        <v>525</v>
      </c>
      <c r="K185" s="34" t="str">
        <f>IFERROR(LOOKUP(1,1/SEARCH($A185,TDSheet!$A$8:$A$420),TDSheet!$B$8:$B$420),"-")</f>
        <v>KUPPLUNGSWELLE KL.H. 7 MM / Соединительный вал</v>
      </c>
      <c r="L185" s="8"/>
    </row>
    <row r="186" spans="1:12" x14ac:dyDescent="0.25">
      <c r="A186" s="3">
        <v>9014438</v>
      </c>
      <c r="B186" t="s">
        <v>171</v>
      </c>
      <c r="C186" s="18"/>
      <c r="D186" s="20"/>
      <c r="E186" t="str">
        <f>IFERROR(INDEX(TDSheet!$B$8:$B$420,MATCH(A186,TDSheet!$A$8:$A$420,0)),"-")</f>
        <v>-</v>
      </c>
      <c r="F186">
        <v>10</v>
      </c>
      <c r="G186" s="11">
        <v>4.5</v>
      </c>
      <c r="H186">
        <f t="shared" si="8"/>
        <v>45</v>
      </c>
      <c r="I186">
        <v>3</v>
      </c>
      <c r="J186">
        <f t="shared" si="9"/>
        <v>13.5</v>
      </c>
      <c r="K186" s="34" t="str">
        <f>IFERROR(LOOKUP(1,1/SEARCH($A186,TDSheet!$A$8:$A$420),TDSheet!$B$8:$B$420),"-")</f>
        <v>-</v>
      </c>
      <c r="L186" s="8"/>
    </row>
    <row r="187" spans="1:12" x14ac:dyDescent="0.25">
      <c r="A187" s="3">
        <v>9014534</v>
      </c>
      <c r="B187" t="s">
        <v>118</v>
      </c>
      <c r="C187" s="18"/>
      <c r="D187" s="20"/>
      <c r="E187" t="str">
        <f>IFERROR(INDEX(TDSheet!$B$8:$B$420,MATCH(A187,TDSheet!$A$8:$A$420,0)),"-")</f>
        <v>-</v>
      </c>
      <c r="F187">
        <v>19</v>
      </c>
      <c r="G187" s="11">
        <v>456</v>
      </c>
      <c r="H187">
        <f t="shared" si="8"/>
        <v>8664</v>
      </c>
      <c r="I187">
        <v>3</v>
      </c>
      <c r="J187">
        <f t="shared" si="9"/>
        <v>1368</v>
      </c>
      <c r="K187" s="34" t="str">
        <f>IFERROR(LOOKUP(1,1/SEARCH($A187,TDSheet!$A$8:$A$420),TDSheet!$B$8:$B$420),"-")</f>
        <v>-</v>
      </c>
      <c r="L187" s="8"/>
    </row>
    <row r="188" spans="1:12" x14ac:dyDescent="0.25">
      <c r="A188" s="3">
        <v>9015634</v>
      </c>
      <c r="B188" t="s">
        <v>119</v>
      </c>
      <c r="C188" s="18"/>
      <c r="D188" s="20"/>
      <c r="E188" t="str">
        <f>IFERROR(INDEX(TDSheet!$B$8:$B$420,MATCH(A188,TDSheet!$A$8:$A$420,0)),"-")</f>
        <v>-</v>
      </c>
      <c r="F188">
        <v>9</v>
      </c>
      <c r="G188" s="11">
        <v>1.3</v>
      </c>
      <c r="H188">
        <f t="shared" si="8"/>
        <v>11.700000000000001</v>
      </c>
      <c r="I188">
        <v>3</v>
      </c>
      <c r="J188">
        <f t="shared" si="9"/>
        <v>3.9000000000000004</v>
      </c>
      <c r="K188" s="34" t="str">
        <f>IFERROR(LOOKUP(1,1/SEARCH($A188,TDSheet!$A$8:$A$420),TDSheet!$B$8:$B$420),"-")</f>
        <v>-</v>
      </c>
      <c r="L188" s="8"/>
    </row>
    <row r="189" spans="1:12" x14ac:dyDescent="0.25">
      <c r="A189" s="3">
        <v>9016418</v>
      </c>
      <c r="B189" t="s">
        <v>172</v>
      </c>
      <c r="C189" s="18"/>
      <c r="E189" t="str">
        <f>IFERROR(INDEX(TDSheet!$B$8:$B$420,MATCH(A189,TDSheet!$A$8:$A$420,0)),"-")</f>
        <v xml:space="preserve">WELLENDICHTRING 35X50X12 / Манжета                                           </v>
      </c>
      <c r="F189">
        <v>25</v>
      </c>
      <c r="G189" s="11">
        <v>7</v>
      </c>
      <c r="H189">
        <f t="shared" si="8"/>
        <v>175</v>
      </c>
      <c r="I189">
        <v>8</v>
      </c>
      <c r="J189">
        <f t="shared" si="9"/>
        <v>56</v>
      </c>
      <c r="K189" s="34" t="str">
        <f>IFERROR(LOOKUP(1,1/SEARCH($A189,TDSheet!$A$8:$A$420),TDSheet!$B$8:$B$420),"-")</f>
        <v xml:space="preserve">WELLENDICHTRING 35X50X12 / Манжета                                           </v>
      </c>
      <c r="L189" s="8"/>
    </row>
    <row r="190" spans="1:12" x14ac:dyDescent="0.25">
      <c r="A190" s="3">
        <v>9016544</v>
      </c>
      <c r="B190" t="s">
        <v>173</v>
      </c>
      <c r="C190" s="18"/>
      <c r="D190" s="20"/>
      <c r="E190" t="str">
        <f>IFERROR(INDEX(TDSheet!$B$8:$B$420,MATCH(A190,TDSheet!$A$8:$A$420,0)),"-")</f>
        <v>-</v>
      </c>
      <c r="F190">
        <v>35</v>
      </c>
      <c r="G190" s="11">
        <v>3100</v>
      </c>
      <c r="H190">
        <f t="shared" si="8"/>
        <v>108500</v>
      </c>
      <c r="I190">
        <v>5</v>
      </c>
      <c r="J190">
        <f t="shared" si="9"/>
        <v>15500</v>
      </c>
      <c r="K190" s="34" t="str">
        <f>IFERROR(LOOKUP(1,1/SEARCH($A190,TDSheet!$A$8:$A$420),TDSheet!$B$8:$B$420),"-")</f>
        <v>-</v>
      </c>
      <c r="L190" s="8"/>
    </row>
    <row r="191" spans="1:12" x14ac:dyDescent="0.25">
      <c r="A191" s="3">
        <v>9016676</v>
      </c>
      <c r="B191" t="s">
        <v>174</v>
      </c>
      <c r="C191" s="18"/>
      <c r="E191" t="str">
        <f>IFERROR(INDEX(TDSheet!$B$8:$B$420,MATCH(A191,TDSheet!$A$8:$A$420,0)),"-")</f>
        <v xml:space="preserve">GEWINDEHUELSE 12 / Гильза 12 с резьбой                               </v>
      </c>
      <c r="F191">
        <v>20</v>
      </c>
      <c r="G191" s="11">
        <v>42.5</v>
      </c>
      <c r="H191">
        <f t="shared" si="8"/>
        <v>850</v>
      </c>
      <c r="I191">
        <f>F191/4</f>
        <v>5</v>
      </c>
      <c r="J191">
        <f t="shared" si="9"/>
        <v>212.5</v>
      </c>
      <c r="K191" s="34" t="str">
        <f>IFERROR(LOOKUP(1,1/SEARCH($A191,TDSheet!$A$8:$A$420),TDSheet!$B$8:$B$420),"-")</f>
        <v xml:space="preserve">GEWINDEHUELSE 12 / Гильза 12 с резьбой                               </v>
      </c>
      <c r="L191" s="8"/>
    </row>
    <row r="192" spans="1:12" x14ac:dyDescent="0.25">
      <c r="A192" s="3">
        <v>9016989</v>
      </c>
      <c r="B192" t="s">
        <v>175</v>
      </c>
      <c r="C192" s="18"/>
      <c r="D192" s="20"/>
      <c r="E192" t="str">
        <f>IFERROR(INDEX(TDSheet!$B$8:$B$420,MATCH(A192,TDSheet!$A$8:$A$420,0)),"-")</f>
        <v>-</v>
      </c>
      <c r="F192">
        <v>25</v>
      </c>
      <c r="G192" s="11">
        <v>134</v>
      </c>
      <c r="H192">
        <f t="shared" si="8"/>
        <v>3350</v>
      </c>
      <c r="I192">
        <v>4</v>
      </c>
      <c r="J192">
        <f t="shared" si="9"/>
        <v>536</v>
      </c>
      <c r="K192" s="34" t="str">
        <f>IFERROR(LOOKUP(1,1/SEARCH($A192,TDSheet!$A$8:$A$420),TDSheet!$B$8:$B$420),"-")</f>
        <v>-</v>
      </c>
      <c r="L192" s="8"/>
    </row>
    <row r="193" spans="1:12" x14ac:dyDescent="0.25">
      <c r="A193" s="3">
        <v>9017429</v>
      </c>
      <c r="B193" t="s">
        <v>176</v>
      </c>
      <c r="C193" s="18"/>
      <c r="D193" s="20"/>
      <c r="E193" t="str">
        <f>IFERROR(INDEX(TDSheet!$B$8:$B$420,MATCH(A193,TDSheet!$A$8:$A$420,0)),"-")</f>
        <v>-</v>
      </c>
      <c r="F193">
        <v>13</v>
      </c>
      <c r="G193" s="11">
        <v>99</v>
      </c>
      <c r="H193">
        <f t="shared" si="8"/>
        <v>1287</v>
      </c>
      <c r="I193">
        <v>4</v>
      </c>
      <c r="J193">
        <f t="shared" si="9"/>
        <v>396</v>
      </c>
      <c r="K193" s="34" t="str">
        <f>IFERROR(LOOKUP(1,1/SEARCH($A193,TDSheet!$A$8:$A$420),TDSheet!$B$8:$B$420),"-")</f>
        <v>-</v>
      </c>
      <c r="L193" s="8"/>
    </row>
    <row r="194" spans="1:12" x14ac:dyDescent="0.25">
      <c r="A194" s="3">
        <v>9017501</v>
      </c>
      <c r="B194" t="s">
        <v>177</v>
      </c>
      <c r="C194" s="18"/>
      <c r="D194" s="20"/>
      <c r="E194" t="str">
        <f>IFERROR(INDEX(TDSheet!$B$8:$B$420,MATCH(A194,TDSheet!$A$8:$A$420,0)),"-")</f>
        <v>-</v>
      </c>
      <c r="F194">
        <v>22</v>
      </c>
      <c r="G194" s="11">
        <v>132</v>
      </c>
      <c r="H194">
        <f t="shared" si="8"/>
        <v>2904</v>
      </c>
      <c r="I194">
        <v>5</v>
      </c>
      <c r="J194">
        <f t="shared" si="9"/>
        <v>660</v>
      </c>
      <c r="K194" s="34" t="str">
        <f>IFERROR(LOOKUP(1,1/SEARCH($A194,TDSheet!$A$8:$A$420),TDSheet!$B$8:$B$420),"-")</f>
        <v>-</v>
      </c>
      <c r="L194" s="8"/>
    </row>
    <row r="195" spans="1:12" x14ac:dyDescent="0.25">
      <c r="A195" s="3">
        <v>9017776</v>
      </c>
      <c r="B195" t="s">
        <v>178</v>
      </c>
      <c r="C195" s="18"/>
      <c r="D195" s="20"/>
      <c r="E195" t="str">
        <f>IFERROR(INDEX(TDSheet!$B$8:$B$420,MATCH(A195,TDSheet!$A$8:$A$420,0)),"-")</f>
        <v>-</v>
      </c>
      <c r="F195">
        <v>18</v>
      </c>
      <c r="G195" s="11">
        <v>32.5</v>
      </c>
      <c r="H195">
        <f t="shared" si="8"/>
        <v>585</v>
      </c>
      <c r="I195">
        <v>4</v>
      </c>
      <c r="J195">
        <f t="shared" si="9"/>
        <v>130</v>
      </c>
      <c r="K195" s="34" t="str">
        <f>IFERROR(LOOKUP(1,1/SEARCH($A195,TDSheet!$A$8:$A$420),TDSheet!$B$8:$B$420),"-")</f>
        <v>-</v>
      </c>
      <c r="L195" s="8"/>
    </row>
    <row r="196" spans="1:12" x14ac:dyDescent="0.25">
      <c r="A196" s="3">
        <v>9018025</v>
      </c>
      <c r="B196" t="s">
        <v>179</v>
      </c>
      <c r="C196" s="18"/>
      <c r="D196" s="20"/>
      <c r="E196" t="str">
        <f>IFERROR(INDEX(TDSheet!$B$8:$B$420,MATCH(A196,TDSheet!$A$8:$A$420,0)),"-")</f>
        <v>-</v>
      </c>
      <c r="F196">
        <v>9</v>
      </c>
      <c r="G196" s="11">
        <v>6.1</v>
      </c>
      <c r="H196">
        <f t="shared" si="8"/>
        <v>54.9</v>
      </c>
      <c r="I196">
        <v>3</v>
      </c>
      <c r="J196">
        <f t="shared" si="9"/>
        <v>18.299999999999997</v>
      </c>
      <c r="K196" s="34" t="str">
        <f>IFERROR(LOOKUP(1,1/SEARCH($A196,TDSheet!$A$8:$A$420),TDSheet!$B$8:$B$420),"-")</f>
        <v>-</v>
      </c>
      <c r="L196" s="8"/>
    </row>
    <row r="197" spans="1:12" x14ac:dyDescent="0.25">
      <c r="A197" s="3">
        <v>9019778</v>
      </c>
      <c r="B197" t="s">
        <v>180</v>
      </c>
      <c r="C197" s="18"/>
      <c r="D197" s="20"/>
      <c r="E197" t="str">
        <f>IFERROR(INDEX(TDSheet!$B$8:$B$420,MATCH(A197,TDSheet!$A$8:$A$420,0)),"-")</f>
        <v>-</v>
      </c>
      <c r="F197">
        <v>18</v>
      </c>
      <c r="G197" s="11">
        <v>158</v>
      </c>
      <c r="H197">
        <f t="shared" si="8"/>
        <v>2844</v>
      </c>
      <c r="I197">
        <v>4</v>
      </c>
      <c r="J197">
        <f t="shared" si="9"/>
        <v>632</v>
      </c>
      <c r="K197" s="34" t="str">
        <f>IFERROR(LOOKUP(1,1/SEARCH($A197,TDSheet!$A$8:$A$420),TDSheet!$B$8:$B$420),"-")</f>
        <v>-</v>
      </c>
      <c r="L197" s="8"/>
    </row>
    <row r="198" spans="1:12" x14ac:dyDescent="0.25">
      <c r="A198" s="3">
        <v>9020050</v>
      </c>
      <c r="B198" t="s">
        <v>9</v>
      </c>
      <c r="C198" s="18"/>
      <c r="D198" s="20"/>
      <c r="E198" t="str">
        <f>IFERROR(INDEX(TDSheet!$B$8:$B$420,MATCH(A198,TDSheet!$A$8:$A$420,0)),"-")</f>
        <v>-</v>
      </c>
      <c r="F198">
        <v>13</v>
      </c>
      <c r="G198" s="11">
        <v>1.9</v>
      </c>
      <c r="H198">
        <f t="shared" si="8"/>
        <v>24.7</v>
      </c>
      <c r="I198">
        <v>3</v>
      </c>
      <c r="J198">
        <f t="shared" si="9"/>
        <v>5.6999999999999993</v>
      </c>
      <c r="K198" s="34" t="str">
        <f>IFERROR(LOOKUP(1,1/SEARCH($A198,TDSheet!$A$8:$A$420),TDSheet!$B$8:$B$420),"-")</f>
        <v>-</v>
      </c>
      <c r="L198" s="8"/>
    </row>
    <row r="199" spans="1:12" x14ac:dyDescent="0.25">
      <c r="A199" s="3">
        <v>9020517</v>
      </c>
      <c r="B199" t="s">
        <v>164</v>
      </c>
      <c r="C199" s="18"/>
      <c r="D199" s="20"/>
      <c r="E199" t="str">
        <f>IFERROR(INDEX(TDSheet!$B$8:$B$420,MATCH(A199,TDSheet!$A$8:$A$420,0)),"-")</f>
        <v>-</v>
      </c>
      <c r="F199">
        <v>11</v>
      </c>
      <c r="G199" s="11">
        <v>167</v>
      </c>
      <c r="H199">
        <f t="shared" si="8"/>
        <v>1837</v>
      </c>
      <c r="I199">
        <v>3</v>
      </c>
      <c r="J199">
        <f t="shared" si="9"/>
        <v>501</v>
      </c>
      <c r="K199" s="34" t="str">
        <f>IFERROR(LOOKUP(1,1/SEARCH($A199,TDSheet!$A$8:$A$420),TDSheet!$B$8:$B$420),"-")</f>
        <v>-</v>
      </c>
      <c r="L199" s="8"/>
    </row>
    <row r="200" spans="1:12" x14ac:dyDescent="0.25">
      <c r="A200" s="3">
        <v>9023362</v>
      </c>
      <c r="B200" t="s">
        <v>181</v>
      </c>
      <c r="C200" s="18"/>
      <c r="E200" t="str">
        <f>IFERROR(INDEX(TDSheet!$B$8:$B$420,MATCH(A200,TDSheet!$A$8:$A$420,0)),"-")</f>
        <v>-</v>
      </c>
      <c r="F200">
        <v>52</v>
      </c>
      <c r="G200" s="11">
        <v>290</v>
      </c>
      <c r="H200">
        <f t="shared" si="8"/>
        <v>15080</v>
      </c>
      <c r="I200">
        <v>5</v>
      </c>
      <c r="J200">
        <f t="shared" si="9"/>
        <v>1450</v>
      </c>
      <c r="K200" s="34" t="str">
        <f>IFERROR(LOOKUP(1,1/SEARCH($A200,TDSheet!$A$8:$A$420),TDSheet!$B$8:$B$420),"-")</f>
        <v>-</v>
      </c>
      <c r="L200" s="8"/>
    </row>
  </sheetData>
  <autoFilter ref="A5:M200">
    <sortState ref="A6:M2100">
      <sortCondition ref="L5:L2100"/>
    </sortState>
  </autoFilter>
  <mergeCells count="2">
    <mergeCell ref="A4:G4"/>
    <mergeCell ref="D1:D2"/>
  </mergeCells>
  <pageMargins left="0.7" right="0.7" top="0.78740157499999996" bottom="0.78740157499999996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autoPageBreaks="0"/>
  </sheetPr>
  <dimension ref="A1:B420"/>
  <sheetViews>
    <sheetView zoomScaleNormal="100" workbookViewId="0">
      <pane ySplit="7" topLeftCell="A200" activePane="bottomLeft" state="frozen"/>
      <selection pane="bottomLeft" activeCell="B439" sqref="B439"/>
    </sheetView>
  </sheetViews>
  <sheetFormatPr defaultColWidth="9.140625" defaultRowHeight="11.25" x14ac:dyDescent="0.2"/>
  <cols>
    <col min="1" max="1" width="23.5703125" style="23" customWidth="1"/>
    <col min="2" max="2" width="61.5703125" style="23" customWidth="1"/>
    <col min="3" max="16384" width="9.140625" style="6"/>
  </cols>
  <sheetData>
    <row r="1" spans="1:2" ht="11.25" customHeight="1" x14ac:dyDescent="0.2">
      <c r="A1" s="31" t="s">
        <v>598</v>
      </c>
      <c r="B1" s="32" t="s">
        <v>599</v>
      </c>
    </row>
    <row r="2" spans="1:2" ht="57.75" customHeight="1" x14ac:dyDescent="0.2">
      <c r="A2" s="31"/>
      <c r="B2" s="32"/>
    </row>
    <row r="3" spans="1:2" ht="12.75" x14ac:dyDescent="0.2">
      <c r="A3" s="22" t="s">
        <v>582</v>
      </c>
    </row>
    <row r="4" spans="1:2" ht="12.75" x14ac:dyDescent="0.2">
      <c r="A4" s="24">
        <v>1</v>
      </c>
      <c r="B4" s="24">
        <v>2</v>
      </c>
    </row>
    <row r="5" spans="1:2" x14ac:dyDescent="0.2">
      <c r="A5" s="23" t="s">
        <v>581</v>
      </c>
    </row>
    <row r="6" spans="1:2" ht="12" customHeight="1" x14ac:dyDescent="0.2">
      <c r="A6" s="33" t="s">
        <v>580</v>
      </c>
      <c r="B6" s="33" t="s">
        <v>579</v>
      </c>
    </row>
    <row r="7" spans="1:2" x14ac:dyDescent="0.2">
      <c r="A7" s="33"/>
      <c r="B7" s="33"/>
    </row>
    <row r="8" spans="1:2" x14ac:dyDescent="0.2">
      <c r="A8" s="25">
        <v>858019</v>
      </c>
      <c r="B8" s="26" t="s">
        <v>578</v>
      </c>
    </row>
    <row r="9" spans="1:2" x14ac:dyDescent="0.2">
      <c r="A9" s="25">
        <v>858021</v>
      </c>
      <c r="B9" s="26" t="s">
        <v>577</v>
      </c>
    </row>
    <row r="10" spans="1:2" x14ac:dyDescent="0.2">
      <c r="A10" s="25">
        <v>858033</v>
      </c>
      <c r="B10" s="26" t="s">
        <v>576</v>
      </c>
    </row>
    <row r="11" spans="1:2" x14ac:dyDescent="0.2">
      <c r="A11" s="25">
        <v>858066</v>
      </c>
      <c r="B11" s="26" t="s">
        <v>575</v>
      </c>
    </row>
    <row r="12" spans="1:2" x14ac:dyDescent="0.2">
      <c r="A12" s="25">
        <v>858154</v>
      </c>
      <c r="B12" s="26" t="s">
        <v>574</v>
      </c>
    </row>
    <row r="13" spans="1:2" x14ac:dyDescent="0.2">
      <c r="A13" s="25">
        <v>858200</v>
      </c>
      <c r="B13" s="26" t="s">
        <v>573</v>
      </c>
    </row>
    <row r="14" spans="1:2" x14ac:dyDescent="0.2">
      <c r="A14" s="25">
        <v>858219</v>
      </c>
      <c r="B14" s="26" t="s">
        <v>572</v>
      </c>
    </row>
    <row r="15" spans="1:2" x14ac:dyDescent="0.2">
      <c r="A15" s="25">
        <v>858339</v>
      </c>
      <c r="B15" s="26" t="s">
        <v>571</v>
      </c>
    </row>
    <row r="16" spans="1:2" x14ac:dyDescent="0.2">
      <c r="A16" s="25">
        <v>858943</v>
      </c>
      <c r="B16" s="26" t="s">
        <v>570</v>
      </c>
    </row>
    <row r="17" spans="1:2" x14ac:dyDescent="0.2">
      <c r="A17" s="25">
        <v>859048</v>
      </c>
      <c r="B17" s="26" t="s">
        <v>569</v>
      </c>
    </row>
    <row r="18" spans="1:2" x14ac:dyDescent="0.2">
      <c r="A18" s="25">
        <v>859064</v>
      </c>
      <c r="B18" s="26" t="s">
        <v>568</v>
      </c>
    </row>
    <row r="19" spans="1:2" x14ac:dyDescent="0.2">
      <c r="A19" s="25">
        <v>859311</v>
      </c>
      <c r="B19" s="26" t="s">
        <v>567</v>
      </c>
    </row>
    <row r="20" spans="1:2" x14ac:dyDescent="0.2">
      <c r="A20" s="25">
        <v>859337</v>
      </c>
      <c r="B20" s="26" t="s">
        <v>566</v>
      </c>
    </row>
    <row r="21" spans="1:2" x14ac:dyDescent="0.2">
      <c r="A21" s="25">
        <v>859371</v>
      </c>
      <c r="B21" s="26" t="s">
        <v>565</v>
      </c>
    </row>
    <row r="22" spans="1:2" x14ac:dyDescent="0.2">
      <c r="A22" s="25">
        <v>859396</v>
      </c>
      <c r="B22" s="26" t="s">
        <v>564</v>
      </c>
    </row>
    <row r="23" spans="1:2" x14ac:dyDescent="0.2">
      <c r="A23" s="25">
        <v>859513</v>
      </c>
      <c r="B23" s="26" t="s">
        <v>563</v>
      </c>
    </row>
    <row r="24" spans="1:2" x14ac:dyDescent="0.2">
      <c r="A24" s="25">
        <v>859532</v>
      </c>
      <c r="B24" s="26" t="s">
        <v>562</v>
      </c>
    </row>
    <row r="25" spans="1:2" x14ac:dyDescent="0.2">
      <c r="A25" s="25">
        <v>859543</v>
      </c>
      <c r="B25" s="26" t="s">
        <v>561</v>
      </c>
    </row>
    <row r="26" spans="1:2" x14ac:dyDescent="0.2">
      <c r="A26" s="25">
        <v>859544</v>
      </c>
      <c r="B26" s="26" t="s">
        <v>492</v>
      </c>
    </row>
    <row r="27" spans="1:2" x14ac:dyDescent="0.2">
      <c r="A27" s="25">
        <v>859545</v>
      </c>
      <c r="B27" s="26" t="s">
        <v>492</v>
      </c>
    </row>
    <row r="28" spans="1:2" x14ac:dyDescent="0.2">
      <c r="A28" s="25">
        <v>859579</v>
      </c>
      <c r="B28" s="26" t="s">
        <v>492</v>
      </c>
    </row>
    <row r="29" spans="1:2" x14ac:dyDescent="0.2">
      <c r="A29" s="25">
        <v>859595</v>
      </c>
      <c r="B29" s="26" t="s">
        <v>560</v>
      </c>
    </row>
    <row r="30" spans="1:2" x14ac:dyDescent="0.2">
      <c r="A30" s="25">
        <v>859659</v>
      </c>
      <c r="B30" s="26" t="s">
        <v>559</v>
      </c>
    </row>
    <row r="31" spans="1:2" x14ac:dyDescent="0.2">
      <c r="A31" s="25">
        <v>859660</v>
      </c>
      <c r="B31" s="26" t="s">
        <v>558</v>
      </c>
    </row>
    <row r="32" spans="1:2" x14ac:dyDescent="0.2">
      <c r="A32" s="25">
        <v>859696</v>
      </c>
      <c r="B32" s="26" t="s">
        <v>557</v>
      </c>
    </row>
    <row r="33" spans="1:2" x14ac:dyDescent="0.2">
      <c r="A33" s="25">
        <v>859698</v>
      </c>
      <c r="B33" s="26" t="s">
        <v>556</v>
      </c>
    </row>
    <row r="34" spans="1:2" x14ac:dyDescent="0.2">
      <c r="A34" s="25">
        <v>859699</v>
      </c>
      <c r="B34" s="26" t="s">
        <v>555</v>
      </c>
    </row>
    <row r="35" spans="1:2" x14ac:dyDescent="0.2">
      <c r="A35" s="25">
        <v>859701</v>
      </c>
      <c r="B35" s="26" t="s">
        <v>554</v>
      </c>
    </row>
    <row r="36" spans="1:2" x14ac:dyDescent="0.2">
      <c r="A36" s="25">
        <v>859703</v>
      </c>
      <c r="B36" s="26" t="s">
        <v>553</v>
      </c>
    </row>
    <row r="37" spans="1:2" x14ac:dyDescent="0.2">
      <c r="A37" s="25">
        <v>859704</v>
      </c>
      <c r="B37" s="26" t="s">
        <v>552</v>
      </c>
    </row>
    <row r="38" spans="1:2" x14ac:dyDescent="0.2">
      <c r="A38" s="25">
        <v>859706</v>
      </c>
      <c r="B38" s="26" t="s">
        <v>551</v>
      </c>
    </row>
    <row r="39" spans="1:2" x14ac:dyDescent="0.2">
      <c r="A39" s="25">
        <v>859707</v>
      </c>
      <c r="B39" s="26" t="s">
        <v>550</v>
      </c>
    </row>
    <row r="40" spans="1:2" x14ac:dyDescent="0.2">
      <c r="A40" s="25">
        <v>859709</v>
      </c>
      <c r="B40" s="26" t="s">
        <v>549</v>
      </c>
    </row>
    <row r="41" spans="1:2" x14ac:dyDescent="0.2">
      <c r="A41" s="25">
        <v>859781</v>
      </c>
      <c r="B41" s="26" t="s">
        <v>548</v>
      </c>
    </row>
    <row r="42" spans="1:2" x14ac:dyDescent="0.2">
      <c r="A42" s="25">
        <v>859793</v>
      </c>
      <c r="B42" s="26" t="s">
        <v>501</v>
      </c>
    </row>
    <row r="43" spans="1:2" x14ac:dyDescent="0.2">
      <c r="A43" s="25">
        <v>859803</v>
      </c>
      <c r="B43" s="26" t="s">
        <v>547</v>
      </c>
    </row>
    <row r="44" spans="1:2" x14ac:dyDescent="0.2">
      <c r="A44" s="25">
        <v>859822</v>
      </c>
      <c r="B44" s="26" t="s">
        <v>541</v>
      </c>
    </row>
    <row r="45" spans="1:2" x14ac:dyDescent="0.2">
      <c r="A45" s="25">
        <v>859903</v>
      </c>
      <c r="B45" s="26" t="s">
        <v>471</v>
      </c>
    </row>
    <row r="46" spans="1:2" x14ac:dyDescent="0.2">
      <c r="A46" s="25">
        <v>859904</v>
      </c>
      <c r="B46" s="26" t="s">
        <v>546</v>
      </c>
    </row>
    <row r="47" spans="1:2" x14ac:dyDescent="0.2">
      <c r="A47" s="25">
        <v>859933</v>
      </c>
      <c r="B47" s="26" t="s">
        <v>500</v>
      </c>
    </row>
    <row r="48" spans="1:2" x14ac:dyDescent="0.2">
      <c r="A48" s="25">
        <v>859995</v>
      </c>
      <c r="B48" s="26" t="s">
        <v>545</v>
      </c>
    </row>
    <row r="49" spans="1:2" x14ac:dyDescent="0.2">
      <c r="A49" s="25">
        <v>860033</v>
      </c>
      <c r="B49" s="26" t="s">
        <v>544</v>
      </c>
    </row>
    <row r="50" spans="1:2" x14ac:dyDescent="0.2">
      <c r="A50" s="25">
        <v>860034</v>
      </c>
      <c r="B50" s="26" t="s">
        <v>543</v>
      </c>
    </row>
    <row r="51" spans="1:2" x14ac:dyDescent="0.2">
      <c r="A51" s="25">
        <v>860044</v>
      </c>
      <c r="B51" s="26" t="s">
        <v>471</v>
      </c>
    </row>
    <row r="52" spans="1:2" x14ac:dyDescent="0.2">
      <c r="A52" s="25">
        <v>860070</v>
      </c>
      <c r="B52" s="26" t="s">
        <v>542</v>
      </c>
    </row>
    <row r="53" spans="1:2" x14ac:dyDescent="0.2">
      <c r="A53" s="25">
        <v>860111</v>
      </c>
      <c r="B53" s="26" t="s">
        <v>541</v>
      </c>
    </row>
    <row r="54" spans="1:2" x14ac:dyDescent="0.2">
      <c r="A54" s="25">
        <v>860114</v>
      </c>
      <c r="B54" s="26" t="s">
        <v>540</v>
      </c>
    </row>
    <row r="55" spans="1:2" x14ac:dyDescent="0.2">
      <c r="A55" s="25">
        <v>860115</v>
      </c>
      <c r="B55" s="26" t="s">
        <v>539</v>
      </c>
    </row>
    <row r="56" spans="1:2" x14ac:dyDescent="0.2">
      <c r="A56" s="25">
        <v>860119</v>
      </c>
      <c r="B56" s="26" t="s">
        <v>538</v>
      </c>
    </row>
    <row r="57" spans="1:2" x14ac:dyDescent="0.2">
      <c r="A57" s="25">
        <v>860121</v>
      </c>
      <c r="B57" s="26" t="s">
        <v>537</v>
      </c>
    </row>
    <row r="58" spans="1:2" x14ac:dyDescent="0.2">
      <c r="A58" s="25">
        <v>860139</v>
      </c>
      <c r="B58" s="26" t="s">
        <v>536</v>
      </c>
    </row>
    <row r="59" spans="1:2" x14ac:dyDescent="0.2">
      <c r="A59" s="25">
        <v>860242</v>
      </c>
      <c r="B59" s="26" t="s">
        <v>535</v>
      </c>
    </row>
    <row r="60" spans="1:2" x14ac:dyDescent="0.2">
      <c r="A60" s="25">
        <v>860280</v>
      </c>
      <c r="B60" s="26" t="s">
        <v>534</v>
      </c>
    </row>
    <row r="61" spans="1:2" x14ac:dyDescent="0.2">
      <c r="A61" s="25">
        <v>860281</v>
      </c>
      <c r="B61" s="26" t="s">
        <v>533</v>
      </c>
    </row>
    <row r="62" spans="1:2" x14ac:dyDescent="0.2">
      <c r="A62" s="25">
        <v>860283</v>
      </c>
      <c r="B62" s="26" t="s">
        <v>532</v>
      </c>
    </row>
    <row r="63" spans="1:2" x14ac:dyDescent="0.2">
      <c r="A63" s="25">
        <v>860342</v>
      </c>
      <c r="B63" s="26" t="s">
        <v>531</v>
      </c>
    </row>
    <row r="64" spans="1:2" x14ac:dyDescent="0.2">
      <c r="A64" s="25">
        <v>860411</v>
      </c>
      <c r="B64" s="26" t="s">
        <v>530</v>
      </c>
    </row>
    <row r="65" spans="1:2" x14ac:dyDescent="0.2">
      <c r="A65" s="25">
        <v>860476</v>
      </c>
      <c r="B65" s="26" t="s">
        <v>529</v>
      </c>
    </row>
    <row r="66" spans="1:2" x14ac:dyDescent="0.2">
      <c r="A66" s="25">
        <v>860649</v>
      </c>
      <c r="B66" s="26" t="s">
        <v>528</v>
      </c>
    </row>
    <row r="67" spans="1:2" x14ac:dyDescent="0.2">
      <c r="A67" s="25">
        <v>860679</v>
      </c>
      <c r="B67" s="26" t="s">
        <v>527</v>
      </c>
    </row>
    <row r="68" spans="1:2" x14ac:dyDescent="0.2">
      <c r="A68" s="25">
        <v>860722</v>
      </c>
      <c r="B68" s="26" t="s">
        <v>526</v>
      </c>
    </row>
    <row r="69" spans="1:2" x14ac:dyDescent="0.2">
      <c r="A69" s="25">
        <v>860724</v>
      </c>
      <c r="B69" s="26" t="s">
        <v>525</v>
      </c>
    </row>
    <row r="70" spans="1:2" x14ac:dyDescent="0.2">
      <c r="A70" s="25">
        <v>860726</v>
      </c>
      <c r="B70" s="26" t="s">
        <v>524</v>
      </c>
    </row>
    <row r="71" spans="1:2" x14ac:dyDescent="0.2">
      <c r="A71" s="25">
        <v>860745</v>
      </c>
      <c r="B71" s="26" t="s">
        <v>523</v>
      </c>
    </row>
    <row r="72" spans="1:2" x14ac:dyDescent="0.2">
      <c r="A72" s="25">
        <v>860746</v>
      </c>
      <c r="B72" s="26" t="s">
        <v>522</v>
      </c>
    </row>
    <row r="73" spans="1:2" x14ac:dyDescent="0.2">
      <c r="A73" s="25">
        <v>860748</v>
      </c>
      <c r="B73" s="26" t="s">
        <v>521</v>
      </c>
    </row>
    <row r="74" spans="1:2" x14ac:dyDescent="0.2">
      <c r="A74" s="25">
        <v>860765</v>
      </c>
      <c r="B74" s="26" t="s">
        <v>520</v>
      </c>
    </row>
    <row r="75" spans="1:2" x14ac:dyDescent="0.2">
      <c r="A75" s="25">
        <v>860776</v>
      </c>
      <c r="B75" s="26" t="s">
        <v>519</v>
      </c>
    </row>
    <row r="76" spans="1:2" x14ac:dyDescent="0.2">
      <c r="A76" s="25">
        <v>860784</v>
      </c>
      <c r="B76" s="26" t="s">
        <v>518</v>
      </c>
    </row>
    <row r="77" spans="1:2" x14ac:dyDescent="0.2">
      <c r="A77" s="25">
        <v>860785</v>
      </c>
      <c r="B77" s="26" t="s">
        <v>517</v>
      </c>
    </row>
    <row r="78" spans="1:2" x14ac:dyDescent="0.2">
      <c r="A78" s="25">
        <v>860804</v>
      </c>
      <c r="B78" s="26" t="s">
        <v>516</v>
      </c>
    </row>
    <row r="79" spans="1:2" x14ac:dyDescent="0.2">
      <c r="A79" s="25">
        <v>860874</v>
      </c>
      <c r="B79" s="26" t="s">
        <v>515</v>
      </c>
    </row>
    <row r="80" spans="1:2" x14ac:dyDescent="0.2">
      <c r="A80" s="25">
        <v>860892</v>
      </c>
      <c r="B80" s="26" t="s">
        <v>514</v>
      </c>
    </row>
    <row r="81" spans="1:2" x14ac:dyDescent="0.2">
      <c r="A81" s="25">
        <v>861030</v>
      </c>
      <c r="B81" s="26" t="s">
        <v>513</v>
      </c>
    </row>
    <row r="82" spans="1:2" x14ac:dyDescent="0.2">
      <c r="A82" s="25">
        <v>861193</v>
      </c>
      <c r="B82" s="26" t="s">
        <v>512</v>
      </c>
    </row>
    <row r="83" spans="1:2" x14ac:dyDescent="0.2">
      <c r="A83" s="25">
        <v>861194</v>
      </c>
      <c r="B83" s="26" t="s">
        <v>511</v>
      </c>
    </row>
    <row r="84" spans="1:2" x14ac:dyDescent="0.2">
      <c r="A84" s="25">
        <v>861196</v>
      </c>
      <c r="B84" s="26" t="s">
        <v>510</v>
      </c>
    </row>
    <row r="85" spans="1:2" x14ac:dyDescent="0.2">
      <c r="A85" s="25">
        <v>861197</v>
      </c>
      <c r="B85" s="26" t="s">
        <v>509</v>
      </c>
    </row>
    <row r="86" spans="1:2" x14ac:dyDescent="0.2">
      <c r="A86" s="25">
        <v>861205</v>
      </c>
      <c r="B86" s="26" t="s">
        <v>508</v>
      </c>
    </row>
    <row r="87" spans="1:2" x14ac:dyDescent="0.2">
      <c r="A87" s="25">
        <v>861212</v>
      </c>
      <c r="B87" s="26" t="s">
        <v>507</v>
      </c>
    </row>
    <row r="88" spans="1:2" x14ac:dyDescent="0.2">
      <c r="A88" s="25">
        <v>861213</v>
      </c>
      <c r="B88" s="26" t="s">
        <v>506</v>
      </c>
    </row>
    <row r="89" spans="1:2" x14ac:dyDescent="0.2">
      <c r="A89" s="25">
        <v>861216</v>
      </c>
      <c r="B89" s="26" t="s">
        <v>505</v>
      </c>
    </row>
    <row r="90" spans="1:2" x14ac:dyDescent="0.2">
      <c r="A90" s="25">
        <v>861220</v>
      </c>
      <c r="B90" s="26" t="s">
        <v>504</v>
      </c>
    </row>
    <row r="91" spans="1:2" x14ac:dyDescent="0.2">
      <c r="A91" s="25">
        <v>861225</v>
      </c>
      <c r="B91" s="26" t="s">
        <v>503</v>
      </c>
    </row>
    <row r="92" spans="1:2" x14ac:dyDescent="0.2">
      <c r="A92" s="25">
        <v>861264</v>
      </c>
      <c r="B92" s="26" t="s">
        <v>502</v>
      </c>
    </row>
    <row r="93" spans="1:2" x14ac:dyDescent="0.2">
      <c r="A93" s="25">
        <v>861268</v>
      </c>
      <c r="B93" s="26" t="s">
        <v>501</v>
      </c>
    </row>
    <row r="94" spans="1:2" x14ac:dyDescent="0.2">
      <c r="A94" s="25">
        <v>861274</v>
      </c>
      <c r="B94" s="26" t="s">
        <v>500</v>
      </c>
    </row>
    <row r="95" spans="1:2" x14ac:dyDescent="0.2">
      <c r="A95" s="25">
        <v>861283</v>
      </c>
      <c r="B95" s="26" t="s">
        <v>499</v>
      </c>
    </row>
    <row r="96" spans="1:2" x14ac:dyDescent="0.2">
      <c r="A96" s="25">
        <v>861312</v>
      </c>
      <c r="B96" s="26" t="s">
        <v>498</v>
      </c>
    </row>
    <row r="97" spans="1:2" x14ac:dyDescent="0.2">
      <c r="A97" s="25">
        <v>861313</v>
      </c>
      <c r="B97" s="26" t="s">
        <v>497</v>
      </c>
    </row>
    <row r="98" spans="1:2" x14ac:dyDescent="0.2">
      <c r="A98" s="25">
        <v>861399</v>
      </c>
      <c r="B98" s="26" t="s">
        <v>496</v>
      </c>
    </row>
    <row r="99" spans="1:2" x14ac:dyDescent="0.2">
      <c r="A99" s="25">
        <v>861487</v>
      </c>
      <c r="B99" s="26" t="s">
        <v>495</v>
      </c>
    </row>
    <row r="100" spans="1:2" x14ac:dyDescent="0.2">
      <c r="A100" s="25">
        <v>861556</v>
      </c>
      <c r="B100" s="26" t="s">
        <v>494</v>
      </c>
    </row>
    <row r="101" spans="1:2" x14ac:dyDescent="0.2">
      <c r="A101" s="25">
        <v>861674</v>
      </c>
      <c r="B101" s="26" t="s">
        <v>493</v>
      </c>
    </row>
    <row r="102" spans="1:2" x14ac:dyDescent="0.2">
      <c r="A102" s="25">
        <v>861718</v>
      </c>
      <c r="B102" s="26" t="s">
        <v>492</v>
      </c>
    </row>
    <row r="103" spans="1:2" x14ac:dyDescent="0.2">
      <c r="A103" s="25">
        <v>861858</v>
      </c>
      <c r="B103" s="26" t="s">
        <v>491</v>
      </c>
    </row>
    <row r="104" spans="1:2" x14ac:dyDescent="0.2">
      <c r="A104" s="25">
        <v>861884</v>
      </c>
      <c r="B104" s="26" t="s">
        <v>490</v>
      </c>
    </row>
    <row r="105" spans="1:2" x14ac:dyDescent="0.2">
      <c r="A105" s="25">
        <v>861939</v>
      </c>
      <c r="B105" s="26" t="s">
        <v>489</v>
      </c>
    </row>
    <row r="106" spans="1:2" x14ac:dyDescent="0.2">
      <c r="A106" s="25">
        <v>861944</v>
      </c>
      <c r="B106" s="26" t="s">
        <v>488</v>
      </c>
    </row>
    <row r="107" spans="1:2" x14ac:dyDescent="0.2">
      <c r="A107" s="25">
        <v>862007</v>
      </c>
      <c r="B107" s="26" t="s">
        <v>487</v>
      </c>
    </row>
    <row r="108" spans="1:2" x14ac:dyDescent="0.2">
      <c r="A108" s="25">
        <v>862087</v>
      </c>
      <c r="B108" s="26" t="s">
        <v>486</v>
      </c>
    </row>
    <row r="109" spans="1:2" x14ac:dyDescent="0.2">
      <c r="A109" s="25">
        <v>862112</v>
      </c>
      <c r="B109" s="26" t="s">
        <v>485</v>
      </c>
    </row>
    <row r="110" spans="1:2" x14ac:dyDescent="0.2">
      <c r="A110" s="25">
        <v>862131</v>
      </c>
      <c r="B110" s="26" t="s">
        <v>482</v>
      </c>
    </row>
    <row r="111" spans="1:2" x14ac:dyDescent="0.2">
      <c r="A111" s="25">
        <v>862132</v>
      </c>
      <c r="B111" s="26" t="s">
        <v>484</v>
      </c>
    </row>
    <row r="112" spans="1:2" x14ac:dyDescent="0.2">
      <c r="A112" s="25">
        <v>862133</v>
      </c>
      <c r="B112" s="26" t="s">
        <v>483</v>
      </c>
    </row>
    <row r="113" spans="1:2" x14ac:dyDescent="0.2">
      <c r="A113" s="25">
        <v>862158</v>
      </c>
      <c r="B113" s="26" t="s">
        <v>482</v>
      </c>
    </row>
    <row r="114" spans="1:2" x14ac:dyDescent="0.2">
      <c r="A114" s="25">
        <v>862162</v>
      </c>
      <c r="B114" s="26" t="s">
        <v>481</v>
      </c>
    </row>
    <row r="115" spans="1:2" x14ac:dyDescent="0.2">
      <c r="A115" s="25">
        <v>862169</v>
      </c>
      <c r="B115" s="26" t="s">
        <v>480</v>
      </c>
    </row>
    <row r="116" spans="1:2" x14ac:dyDescent="0.2">
      <c r="A116" s="25">
        <v>862171</v>
      </c>
      <c r="B116" s="26" t="s">
        <v>479</v>
      </c>
    </row>
    <row r="117" spans="1:2" x14ac:dyDescent="0.2">
      <c r="A117" s="25">
        <v>862176</v>
      </c>
      <c r="B117" s="26" t="s">
        <v>478</v>
      </c>
    </row>
    <row r="118" spans="1:2" x14ac:dyDescent="0.2">
      <c r="A118" s="25">
        <v>862177</v>
      </c>
      <c r="B118" s="26" t="s">
        <v>477</v>
      </c>
    </row>
    <row r="119" spans="1:2" x14ac:dyDescent="0.2">
      <c r="A119" s="25">
        <v>862244</v>
      </c>
      <c r="B119" s="26" t="s">
        <v>476</v>
      </c>
    </row>
    <row r="120" spans="1:2" x14ac:dyDescent="0.2">
      <c r="A120" s="25">
        <v>862245</v>
      </c>
      <c r="B120" s="26" t="s">
        <v>475</v>
      </c>
    </row>
    <row r="121" spans="1:2" x14ac:dyDescent="0.2">
      <c r="A121" s="25">
        <v>862247</v>
      </c>
      <c r="B121" s="26" t="s">
        <v>474</v>
      </c>
    </row>
    <row r="122" spans="1:2" x14ac:dyDescent="0.2">
      <c r="A122" s="25">
        <v>862249</v>
      </c>
      <c r="B122" s="26" t="s">
        <v>473</v>
      </c>
    </row>
    <row r="123" spans="1:2" x14ac:dyDescent="0.2">
      <c r="A123" s="25">
        <v>862276</v>
      </c>
      <c r="B123" s="26" t="s">
        <v>472</v>
      </c>
    </row>
    <row r="124" spans="1:2" x14ac:dyDescent="0.2">
      <c r="A124" s="25">
        <v>862331</v>
      </c>
      <c r="B124" s="26" t="s">
        <v>471</v>
      </c>
    </row>
    <row r="125" spans="1:2" x14ac:dyDescent="0.2">
      <c r="A125" s="25">
        <v>862391</v>
      </c>
      <c r="B125" s="26" t="s">
        <v>470</v>
      </c>
    </row>
    <row r="126" spans="1:2" x14ac:dyDescent="0.2">
      <c r="A126" s="25">
        <v>862401</v>
      </c>
      <c r="B126" s="26" t="s">
        <v>398</v>
      </c>
    </row>
    <row r="127" spans="1:2" x14ac:dyDescent="0.2">
      <c r="A127" s="25">
        <v>862436</v>
      </c>
      <c r="B127" s="26" t="s">
        <v>469</v>
      </c>
    </row>
    <row r="128" spans="1:2" x14ac:dyDescent="0.2">
      <c r="A128" s="25">
        <v>862448</v>
      </c>
      <c r="B128" s="26" t="s">
        <v>468</v>
      </c>
    </row>
    <row r="129" spans="1:2" x14ac:dyDescent="0.2">
      <c r="A129" s="25">
        <v>862449</v>
      </c>
      <c r="B129" s="26" t="s">
        <v>467</v>
      </c>
    </row>
    <row r="130" spans="1:2" x14ac:dyDescent="0.2">
      <c r="A130" s="25">
        <v>862502</v>
      </c>
      <c r="B130" s="26" t="s">
        <v>466</v>
      </c>
    </row>
    <row r="131" spans="1:2" x14ac:dyDescent="0.2">
      <c r="A131" s="25">
        <v>862559</v>
      </c>
      <c r="B131" s="26" t="s">
        <v>465</v>
      </c>
    </row>
    <row r="132" spans="1:2" x14ac:dyDescent="0.2">
      <c r="A132" s="25">
        <v>862563</v>
      </c>
      <c r="B132" s="26" t="s">
        <v>464</v>
      </c>
    </row>
    <row r="133" spans="1:2" x14ac:dyDescent="0.2">
      <c r="A133" s="25">
        <v>862584</v>
      </c>
      <c r="B133" s="26" t="s">
        <v>463</v>
      </c>
    </row>
    <row r="134" spans="1:2" x14ac:dyDescent="0.2">
      <c r="A134" s="25">
        <v>862586</v>
      </c>
      <c r="B134" s="26" t="s">
        <v>462</v>
      </c>
    </row>
    <row r="135" spans="1:2" x14ac:dyDescent="0.2">
      <c r="A135" s="25">
        <v>862597</v>
      </c>
      <c r="B135" s="26" t="s">
        <v>461</v>
      </c>
    </row>
    <row r="136" spans="1:2" x14ac:dyDescent="0.2">
      <c r="A136" s="25">
        <v>862612</v>
      </c>
      <c r="B136" s="26" t="s">
        <v>460</v>
      </c>
    </row>
    <row r="137" spans="1:2" x14ac:dyDescent="0.2">
      <c r="A137" s="25">
        <v>862624</v>
      </c>
      <c r="B137" s="26" t="s">
        <v>459</v>
      </c>
    </row>
    <row r="138" spans="1:2" x14ac:dyDescent="0.2">
      <c r="A138" s="25">
        <v>862832</v>
      </c>
      <c r="B138" s="26" t="s">
        <v>458</v>
      </c>
    </row>
    <row r="139" spans="1:2" x14ac:dyDescent="0.2">
      <c r="A139" s="25">
        <v>862858</v>
      </c>
      <c r="B139" s="26" t="s">
        <v>457</v>
      </c>
    </row>
    <row r="140" spans="1:2" x14ac:dyDescent="0.2">
      <c r="A140" s="25">
        <v>862881</v>
      </c>
      <c r="B140" s="26" t="s">
        <v>456</v>
      </c>
    </row>
    <row r="141" spans="1:2" x14ac:dyDescent="0.2">
      <c r="A141" s="25">
        <v>862882</v>
      </c>
      <c r="B141" s="26" t="s">
        <v>455</v>
      </c>
    </row>
    <row r="142" spans="1:2" x14ac:dyDescent="0.2">
      <c r="A142" s="25">
        <v>862897</v>
      </c>
      <c r="B142" s="26" t="s">
        <v>454</v>
      </c>
    </row>
    <row r="143" spans="1:2" x14ac:dyDescent="0.2">
      <c r="A143" s="25">
        <v>862898</v>
      </c>
      <c r="B143" s="26" t="s">
        <v>453</v>
      </c>
    </row>
    <row r="144" spans="1:2" x14ac:dyDescent="0.2">
      <c r="A144" s="25">
        <v>862899</v>
      </c>
      <c r="B144" s="26" t="s">
        <v>452</v>
      </c>
    </row>
    <row r="145" spans="1:2" x14ac:dyDescent="0.2">
      <c r="A145" s="25">
        <v>862921</v>
      </c>
      <c r="B145" s="26" t="s">
        <v>451</v>
      </c>
    </row>
    <row r="146" spans="1:2" x14ac:dyDescent="0.2">
      <c r="A146" s="25">
        <v>862959</v>
      </c>
      <c r="B146" s="26" t="s">
        <v>450</v>
      </c>
    </row>
    <row r="147" spans="1:2" x14ac:dyDescent="0.2">
      <c r="A147" s="25">
        <v>862960</v>
      </c>
      <c r="B147" s="26" t="s">
        <v>449</v>
      </c>
    </row>
    <row r="148" spans="1:2" x14ac:dyDescent="0.2">
      <c r="A148" s="25">
        <v>862969</v>
      </c>
      <c r="B148" s="26" t="s">
        <v>448</v>
      </c>
    </row>
    <row r="149" spans="1:2" x14ac:dyDescent="0.2">
      <c r="A149" s="25">
        <v>863037</v>
      </c>
      <c r="B149" s="26" t="s">
        <v>447</v>
      </c>
    </row>
    <row r="150" spans="1:2" x14ac:dyDescent="0.2">
      <c r="A150" s="25">
        <v>863038</v>
      </c>
      <c r="B150" s="26" t="s">
        <v>446</v>
      </c>
    </row>
    <row r="151" spans="1:2" x14ac:dyDescent="0.2">
      <c r="A151" s="25">
        <v>863042</v>
      </c>
      <c r="B151" s="26" t="s">
        <v>445</v>
      </c>
    </row>
    <row r="152" spans="1:2" x14ac:dyDescent="0.2">
      <c r="A152" s="25">
        <v>863043</v>
      </c>
      <c r="B152" s="26" t="s">
        <v>444</v>
      </c>
    </row>
    <row r="153" spans="1:2" x14ac:dyDescent="0.2">
      <c r="A153" s="25">
        <v>863045</v>
      </c>
      <c r="B153" s="26" t="s">
        <v>443</v>
      </c>
    </row>
    <row r="154" spans="1:2" x14ac:dyDescent="0.2">
      <c r="A154" s="25">
        <v>863115</v>
      </c>
      <c r="B154" s="26" t="s">
        <v>442</v>
      </c>
    </row>
    <row r="155" spans="1:2" x14ac:dyDescent="0.2">
      <c r="A155" s="25">
        <v>863120</v>
      </c>
      <c r="B155" s="26" t="s">
        <v>441</v>
      </c>
    </row>
    <row r="156" spans="1:2" x14ac:dyDescent="0.2">
      <c r="A156" s="25">
        <v>863121</v>
      </c>
      <c r="B156" s="26" t="s">
        <v>440</v>
      </c>
    </row>
    <row r="157" spans="1:2" x14ac:dyDescent="0.2">
      <c r="A157" s="25">
        <v>863209</v>
      </c>
      <c r="B157" s="26" t="s">
        <v>439</v>
      </c>
    </row>
    <row r="158" spans="1:2" x14ac:dyDescent="0.2">
      <c r="A158" s="25">
        <v>863213</v>
      </c>
      <c r="B158" s="26" t="s">
        <v>438</v>
      </c>
    </row>
    <row r="159" spans="1:2" x14ac:dyDescent="0.2">
      <c r="A159" s="25">
        <v>863217</v>
      </c>
      <c r="B159" s="26" t="s">
        <v>437</v>
      </c>
    </row>
    <row r="160" spans="1:2" x14ac:dyDescent="0.2">
      <c r="A160" s="25">
        <v>863222</v>
      </c>
      <c r="B160" s="26" t="s">
        <v>436</v>
      </c>
    </row>
    <row r="161" spans="1:2" x14ac:dyDescent="0.2">
      <c r="A161" s="25">
        <v>863257</v>
      </c>
      <c r="B161" s="26" t="s">
        <v>435</v>
      </c>
    </row>
    <row r="162" spans="1:2" x14ac:dyDescent="0.2">
      <c r="A162" s="25">
        <v>863261</v>
      </c>
      <c r="B162" s="26" t="s">
        <v>434</v>
      </c>
    </row>
    <row r="163" spans="1:2" x14ac:dyDescent="0.2">
      <c r="A163" s="25">
        <v>863288</v>
      </c>
      <c r="B163" s="26" t="s">
        <v>433</v>
      </c>
    </row>
    <row r="164" spans="1:2" x14ac:dyDescent="0.2">
      <c r="A164" s="25">
        <v>863292</v>
      </c>
      <c r="B164" s="26" t="s">
        <v>432</v>
      </c>
    </row>
    <row r="165" spans="1:2" x14ac:dyDescent="0.2">
      <c r="A165" s="25">
        <v>863294</v>
      </c>
      <c r="B165" s="26" t="s">
        <v>432</v>
      </c>
    </row>
    <row r="166" spans="1:2" x14ac:dyDescent="0.2">
      <c r="A166" s="25">
        <v>863298</v>
      </c>
      <c r="B166" s="26" t="s">
        <v>431</v>
      </c>
    </row>
    <row r="167" spans="1:2" x14ac:dyDescent="0.2">
      <c r="A167" s="25">
        <v>863395</v>
      </c>
      <c r="B167" s="26" t="s">
        <v>430</v>
      </c>
    </row>
    <row r="168" spans="1:2" x14ac:dyDescent="0.2">
      <c r="A168" s="25">
        <v>863525</v>
      </c>
      <c r="B168" s="26" t="s">
        <v>429</v>
      </c>
    </row>
    <row r="169" spans="1:2" x14ac:dyDescent="0.2">
      <c r="A169" s="25">
        <v>863610</v>
      </c>
      <c r="B169" s="26" t="s">
        <v>428</v>
      </c>
    </row>
    <row r="170" spans="1:2" x14ac:dyDescent="0.2">
      <c r="A170" s="25">
        <v>863612</v>
      </c>
      <c r="B170" s="26" t="s">
        <v>427</v>
      </c>
    </row>
    <row r="171" spans="1:2" x14ac:dyDescent="0.2">
      <c r="A171" s="25">
        <v>863617</v>
      </c>
      <c r="B171" s="26" t="s">
        <v>426</v>
      </c>
    </row>
    <row r="172" spans="1:2" x14ac:dyDescent="0.2">
      <c r="A172" s="25">
        <v>863682</v>
      </c>
      <c r="B172" s="26" t="s">
        <v>425</v>
      </c>
    </row>
    <row r="173" spans="1:2" x14ac:dyDescent="0.2">
      <c r="A173" s="25">
        <v>863714</v>
      </c>
      <c r="B173" s="26" t="s">
        <v>424</v>
      </c>
    </row>
    <row r="174" spans="1:2" x14ac:dyDescent="0.2">
      <c r="A174" s="25">
        <v>863758</v>
      </c>
      <c r="B174" s="26" t="s">
        <v>423</v>
      </c>
    </row>
    <row r="175" spans="1:2" x14ac:dyDescent="0.2">
      <c r="A175" s="25">
        <v>863985</v>
      </c>
      <c r="B175" s="26" t="s">
        <v>422</v>
      </c>
    </row>
    <row r="176" spans="1:2" x14ac:dyDescent="0.2">
      <c r="A176" s="25">
        <v>863986</v>
      </c>
      <c r="B176" s="26" t="s">
        <v>421</v>
      </c>
    </row>
    <row r="177" spans="1:2" x14ac:dyDescent="0.2">
      <c r="A177" s="25">
        <v>864004</v>
      </c>
      <c r="B177" s="26" t="s">
        <v>420</v>
      </c>
    </row>
    <row r="178" spans="1:2" x14ac:dyDescent="0.2">
      <c r="A178" s="25">
        <v>864080</v>
      </c>
      <c r="B178" s="26" t="s">
        <v>419</v>
      </c>
    </row>
    <row r="179" spans="1:2" x14ac:dyDescent="0.2">
      <c r="A179" s="25">
        <v>864081</v>
      </c>
      <c r="B179" s="26" t="s">
        <v>418</v>
      </c>
    </row>
    <row r="180" spans="1:2" x14ac:dyDescent="0.2">
      <c r="A180" s="25">
        <v>864178</v>
      </c>
      <c r="B180" s="26" t="s">
        <v>417</v>
      </c>
    </row>
    <row r="181" spans="1:2" x14ac:dyDescent="0.2">
      <c r="A181" s="25">
        <v>864212</v>
      </c>
      <c r="B181" s="26" t="s">
        <v>416</v>
      </c>
    </row>
    <row r="182" spans="1:2" x14ac:dyDescent="0.2">
      <c r="A182" s="25">
        <v>864220</v>
      </c>
      <c r="B182" s="26" t="s">
        <v>300</v>
      </c>
    </row>
    <row r="183" spans="1:2" x14ac:dyDescent="0.2">
      <c r="A183" s="25">
        <v>864221</v>
      </c>
      <c r="B183" s="26" t="s">
        <v>415</v>
      </c>
    </row>
    <row r="184" spans="1:2" x14ac:dyDescent="0.2">
      <c r="A184" s="25">
        <v>864243</v>
      </c>
      <c r="B184" s="26" t="s">
        <v>414</v>
      </c>
    </row>
    <row r="185" spans="1:2" x14ac:dyDescent="0.2">
      <c r="A185" s="25">
        <v>864260</v>
      </c>
      <c r="B185" s="26" t="s">
        <v>413</v>
      </c>
    </row>
    <row r="186" spans="1:2" x14ac:dyDescent="0.2">
      <c r="A186" s="25">
        <v>864404</v>
      </c>
      <c r="B186" s="26" t="s">
        <v>412</v>
      </c>
    </row>
    <row r="187" spans="1:2" x14ac:dyDescent="0.2">
      <c r="A187" s="25">
        <v>864418</v>
      </c>
      <c r="B187" s="26" t="s">
        <v>209</v>
      </c>
    </row>
    <row r="188" spans="1:2" x14ac:dyDescent="0.2">
      <c r="A188" s="25">
        <v>864419</v>
      </c>
      <c r="B188" s="26" t="s">
        <v>209</v>
      </c>
    </row>
    <row r="189" spans="1:2" x14ac:dyDescent="0.2">
      <c r="A189" s="25">
        <v>864440</v>
      </c>
      <c r="B189" s="26" t="s">
        <v>411</v>
      </c>
    </row>
    <row r="190" spans="1:2" x14ac:dyDescent="0.2">
      <c r="A190" s="25">
        <v>864554</v>
      </c>
      <c r="B190" s="26" t="s">
        <v>410</v>
      </c>
    </row>
    <row r="191" spans="1:2" x14ac:dyDescent="0.2">
      <c r="A191" s="25">
        <v>864602</v>
      </c>
      <c r="B191" s="26" t="s">
        <v>409</v>
      </c>
    </row>
    <row r="192" spans="1:2" x14ac:dyDescent="0.2">
      <c r="A192" s="25">
        <v>864657</v>
      </c>
      <c r="B192" s="26" t="s">
        <v>408</v>
      </c>
    </row>
    <row r="193" spans="1:2" x14ac:dyDescent="0.2">
      <c r="A193" s="25">
        <v>864658</v>
      </c>
      <c r="B193" s="26" t="s">
        <v>407</v>
      </c>
    </row>
    <row r="194" spans="1:2" x14ac:dyDescent="0.2">
      <c r="A194" s="25">
        <v>864763</v>
      </c>
      <c r="B194" s="26" t="s">
        <v>406</v>
      </c>
    </row>
    <row r="195" spans="1:2" x14ac:dyDescent="0.2">
      <c r="A195" s="25">
        <v>864764</v>
      </c>
      <c r="B195" s="26" t="s">
        <v>405</v>
      </c>
    </row>
    <row r="196" spans="1:2" x14ac:dyDescent="0.2">
      <c r="A196" s="25">
        <v>864850</v>
      </c>
      <c r="B196" s="26" t="s">
        <v>404</v>
      </c>
    </row>
    <row r="197" spans="1:2" x14ac:dyDescent="0.2">
      <c r="A197" s="25">
        <v>864893</v>
      </c>
      <c r="B197" s="26" t="s">
        <v>403</v>
      </c>
    </row>
    <row r="198" spans="1:2" x14ac:dyDescent="0.2">
      <c r="A198" s="25">
        <v>864988</v>
      </c>
      <c r="B198" s="26" t="s">
        <v>402</v>
      </c>
    </row>
    <row r="199" spans="1:2" x14ac:dyDescent="0.2">
      <c r="A199" s="25">
        <v>865199</v>
      </c>
      <c r="B199" s="26" t="s">
        <v>401</v>
      </c>
    </row>
    <row r="200" spans="1:2" x14ac:dyDescent="0.2">
      <c r="A200" s="25">
        <v>865206</v>
      </c>
      <c r="B200" s="26" t="s">
        <v>400</v>
      </c>
    </row>
    <row r="201" spans="1:2" x14ac:dyDescent="0.2">
      <c r="A201" s="25">
        <v>865370</v>
      </c>
      <c r="B201" s="26" t="s">
        <v>399</v>
      </c>
    </row>
    <row r="202" spans="1:2" x14ac:dyDescent="0.2">
      <c r="A202" s="25">
        <v>865541</v>
      </c>
      <c r="B202" s="26" t="s">
        <v>398</v>
      </c>
    </row>
    <row r="203" spans="1:2" x14ac:dyDescent="0.2">
      <c r="A203" s="25">
        <v>865542</v>
      </c>
      <c r="B203" s="26" t="s">
        <v>397</v>
      </c>
    </row>
    <row r="204" spans="1:2" x14ac:dyDescent="0.2">
      <c r="A204" s="25">
        <v>865556</v>
      </c>
      <c r="B204" s="26" t="s">
        <v>396</v>
      </c>
    </row>
    <row r="205" spans="1:2" x14ac:dyDescent="0.2">
      <c r="A205" s="25">
        <v>865601</v>
      </c>
      <c r="B205" s="26" t="s">
        <v>395</v>
      </c>
    </row>
    <row r="206" spans="1:2" x14ac:dyDescent="0.2">
      <c r="A206" s="25">
        <v>865614</v>
      </c>
      <c r="B206" s="26" t="s">
        <v>394</v>
      </c>
    </row>
    <row r="207" spans="1:2" x14ac:dyDescent="0.2">
      <c r="A207" s="25">
        <v>865705</v>
      </c>
      <c r="B207" s="26" t="s">
        <v>393</v>
      </c>
    </row>
    <row r="208" spans="1:2" x14ac:dyDescent="0.2">
      <c r="A208" s="25">
        <v>866216</v>
      </c>
      <c r="B208" s="26" t="s">
        <v>392</v>
      </c>
    </row>
    <row r="209" spans="1:2" x14ac:dyDescent="0.2">
      <c r="A209" s="25">
        <v>866223</v>
      </c>
      <c r="B209" s="26" t="s">
        <v>391</v>
      </c>
    </row>
    <row r="210" spans="1:2" x14ac:dyDescent="0.2">
      <c r="A210" s="25">
        <v>866224</v>
      </c>
      <c r="B210" s="26" t="s">
        <v>390</v>
      </c>
    </row>
    <row r="211" spans="1:2" x14ac:dyDescent="0.2">
      <c r="A211" s="25">
        <v>866228</v>
      </c>
      <c r="B211" s="26" t="s">
        <v>389</v>
      </c>
    </row>
    <row r="212" spans="1:2" x14ac:dyDescent="0.2">
      <c r="A212" s="25">
        <v>866256</v>
      </c>
      <c r="B212" s="26" t="s">
        <v>388</v>
      </c>
    </row>
    <row r="213" spans="1:2" x14ac:dyDescent="0.2">
      <c r="A213" s="25">
        <v>866257</v>
      </c>
      <c r="B213" s="26" t="s">
        <v>387</v>
      </c>
    </row>
    <row r="214" spans="1:2" x14ac:dyDescent="0.2">
      <c r="A214" s="25">
        <v>866454</v>
      </c>
      <c r="B214" s="26" t="s">
        <v>386</v>
      </c>
    </row>
    <row r="215" spans="1:2" x14ac:dyDescent="0.2">
      <c r="A215" s="25">
        <v>866505</v>
      </c>
      <c r="B215" s="26" t="s">
        <v>385</v>
      </c>
    </row>
    <row r="216" spans="1:2" x14ac:dyDescent="0.2">
      <c r="A216" s="25">
        <v>866614</v>
      </c>
      <c r="B216" s="26" t="s">
        <v>384</v>
      </c>
    </row>
    <row r="217" spans="1:2" x14ac:dyDescent="0.2">
      <c r="A217" s="25">
        <v>866674</v>
      </c>
      <c r="B217" s="26" t="s">
        <v>383</v>
      </c>
    </row>
    <row r="218" spans="1:2" x14ac:dyDescent="0.2">
      <c r="A218" s="25">
        <v>866819</v>
      </c>
      <c r="B218" s="26" t="s">
        <v>382</v>
      </c>
    </row>
    <row r="219" spans="1:2" x14ac:dyDescent="0.2">
      <c r="A219" s="25">
        <v>867007</v>
      </c>
      <c r="B219" s="26" t="s">
        <v>381</v>
      </c>
    </row>
    <row r="220" spans="1:2" x14ac:dyDescent="0.2">
      <c r="A220" s="25">
        <v>867095</v>
      </c>
      <c r="B220" s="26" t="s">
        <v>380</v>
      </c>
    </row>
    <row r="221" spans="1:2" x14ac:dyDescent="0.2">
      <c r="A221" s="25">
        <v>890039</v>
      </c>
      <c r="B221" s="26" t="s">
        <v>379</v>
      </c>
    </row>
    <row r="222" spans="1:2" x14ac:dyDescent="0.2">
      <c r="A222" s="25">
        <v>890459</v>
      </c>
      <c r="B222" s="26" t="s">
        <v>378</v>
      </c>
    </row>
    <row r="223" spans="1:2" x14ac:dyDescent="0.2">
      <c r="A223" s="25">
        <v>890531</v>
      </c>
      <c r="B223" s="26" t="s">
        <v>377</v>
      </c>
    </row>
    <row r="224" spans="1:2" x14ac:dyDescent="0.2">
      <c r="A224" s="25">
        <v>890572</v>
      </c>
      <c r="B224" s="26" t="s">
        <v>376</v>
      </c>
    </row>
    <row r="225" spans="1:2" x14ac:dyDescent="0.2">
      <c r="A225" s="25">
        <v>890695</v>
      </c>
      <c r="B225" s="26" t="s">
        <v>375</v>
      </c>
    </row>
    <row r="226" spans="1:2" x14ac:dyDescent="0.2">
      <c r="A226" s="25">
        <v>890744</v>
      </c>
      <c r="B226" s="26" t="s">
        <v>374</v>
      </c>
    </row>
    <row r="227" spans="1:2" x14ac:dyDescent="0.2">
      <c r="A227" s="25">
        <v>890748</v>
      </c>
      <c r="B227" s="26" t="s">
        <v>374</v>
      </c>
    </row>
    <row r="228" spans="1:2" x14ac:dyDescent="0.2">
      <c r="A228" s="25">
        <v>890868</v>
      </c>
      <c r="B228" s="26" t="s">
        <v>373</v>
      </c>
    </row>
    <row r="229" spans="1:2" x14ac:dyDescent="0.2">
      <c r="A229" s="25">
        <v>890881</v>
      </c>
      <c r="B229" s="26" t="s">
        <v>372</v>
      </c>
    </row>
    <row r="230" spans="1:2" x14ac:dyDescent="0.2">
      <c r="A230" s="25">
        <v>890895</v>
      </c>
      <c r="B230" s="26" t="s">
        <v>371</v>
      </c>
    </row>
    <row r="231" spans="1:2" x14ac:dyDescent="0.2">
      <c r="A231" s="25">
        <v>890961</v>
      </c>
      <c r="B231" s="26" t="s">
        <v>370</v>
      </c>
    </row>
    <row r="232" spans="1:2" x14ac:dyDescent="0.2">
      <c r="A232" s="25">
        <v>891006</v>
      </c>
      <c r="B232" s="26" t="s">
        <v>369</v>
      </c>
    </row>
    <row r="233" spans="1:2" x14ac:dyDescent="0.2">
      <c r="A233" s="25">
        <v>891007</v>
      </c>
      <c r="B233" s="26" t="s">
        <v>368</v>
      </c>
    </row>
    <row r="234" spans="1:2" x14ac:dyDescent="0.2">
      <c r="A234" s="25">
        <v>891021</v>
      </c>
      <c r="B234" s="26" t="s">
        <v>367</v>
      </c>
    </row>
    <row r="235" spans="1:2" x14ac:dyDescent="0.2">
      <c r="A235" s="25">
        <v>891095</v>
      </c>
      <c r="B235" s="26" t="s">
        <v>366</v>
      </c>
    </row>
    <row r="236" spans="1:2" x14ac:dyDescent="0.2">
      <c r="A236" s="25">
        <v>891096</v>
      </c>
      <c r="B236" s="26" t="s">
        <v>365</v>
      </c>
    </row>
    <row r="237" spans="1:2" x14ac:dyDescent="0.2">
      <c r="A237" s="25">
        <v>891110</v>
      </c>
      <c r="B237" s="26" t="s">
        <v>364</v>
      </c>
    </row>
    <row r="238" spans="1:2" x14ac:dyDescent="0.2">
      <c r="A238" s="25">
        <v>891113</v>
      </c>
      <c r="B238" s="26" t="s">
        <v>363</v>
      </c>
    </row>
    <row r="239" spans="1:2" x14ac:dyDescent="0.2">
      <c r="A239" s="25">
        <v>891118</v>
      </c>
      <c r="B239" s="26" t="s">
        <v>362</v>
      </c>
    </row>
    <row r="240" spans="1:2" x14ac:dyDescent="0.2">
      <c r="A240" s="25">
        <v>891119</v>
      </c>
      <c r="B240" s="26" t="s">
        <v>361</v>
      </c>
    </row>
    <row r="241" spans="1:2" x14ac:dyDescent="0.2">
      <c r="A241" s="25">
        <v>891228</v>
      </c>
      <c r="B241" s="26" t="s">
        <v>280</v>
      </c>
    </row>
    <row r="242" spans="1:2" x14ac:dyDescent="0.2">
      <c r="A242" s="25">
        <v>891229</v>
      </c>
      <c r="B242" s="26" t="s">
        <v>360</v>
      </c>
    </row>
    <row r="243" spans="1:2" x14ac:dyDescent="0.2">
      <c r="A243" s="25">
        <v>891231</v>
      </c>
      <c r="B243" s="26" t="s">
        <v>359</v>
      </c>
    </row>
    <row r="244" spans="1:2" x14ac:dyDescent="0.2">
      <c r="A244" s="25">
        <v>891266</v>
      </c>
      <c r="B244" s="26" t="s">
        <v>358</v>
      </c>
    </row>
    <row r="245" spans="1:2" x14ac:dyDescent="0.2">
      <c r="A245" s="25">
        <v>891281</v>
      </c>
      <c r="B245" s="26" t="s">
        <v>357</v>
      </c>
    </row>
    <row r="246" spans="1:2" x14ac:dyDescent="0.2">
      <c r="A246" s="25">
        <v>891301</v>
      </c>
      <c r="B246" s="26" t="s">
        <v>356</v>
      </c>
    </row>
    <row r="247" spans="1:2" x14ac:dyDescent="0.2">
      <c r="A247" s="25">
        <v>891306</v>
      </c>
      <c r="B247" s="26" t="s">
        <v>355</v>
      </c>
    </row>
    <row r="248" spans="1:2" x14ac:dyDescent="0.2">
      <c r="A248" s="25">
        <v>891359</v>
      </c>
      <c r="B248" s="26" t="s">
        <v>354</v>
      </c>
    </row>
    <row r="249" spans="1:2" x14ac:dyDescent="0.2">
      <c r="A249" s="25">
        <v>891413</v>
      </c>
      <c r="B249" s="26" t="s">
        <v>353</v>
      </c>
    </row>
    <row r="250" spans="1:2" x14ac:dyDescent="0.2">
      <c r="A250" s="25">
        <v>891428</v>
      </c>
      <c r="B250" s="26" t="s">
        <v>352</v>
      </c>
    </row>
    <row r="251" spans="1:2" x14ac:dyDescent="0.2">
      <c r="A251" s="25">
        <v>891441</v>
      </c>
      <c r="B251" s="26" t="s">
        <v>351</v>
      </c>
    </row>
    <row r="252" spans="1:2" x14ac:dyDescent="0.2">
      <c r="A252" s="25">
        <v>891442</v>
      </c>
      <c r="B252" s="26" t="s">
        <v>350</v>
      </c>
    </row>
    <row r="253" spans="1:2" x14ac:dyDescent="0.2">
      <c r="A253" s="25">
        <v>891443</v>
      </c>
      <c r="B253" s="26" t="s">
        <v>349</v>
      </c>
    </row>
    <row r="254" spans="1:2" x14ac:dyDescent="0.2">
      <c r="A254" s="25">
        <v>891444</v>
      </c>
      <c r="B254" s="26" t="s">
        <v>348</v>
      </c>
    </row>
    <row r="255" spans="1:2" x14ac:dyDescent="0.2">
      <c r="A255" s="25">
        <v>891590</v>
      </c>
      <c r="B255" s="26" t="s">
        <v>347</v>
      </c>
    </row>
    <row r="256" spans="1:2" x14ac:dyDescent="0.2">
      <c r="A256" s="25">
        <v>891697</v>
      </c>
      <c r="B256" s="26" t="s">
        <v>346</v>
      </c>
    </row>
    <row r="257" spans="1:2" x14ac:dyDescent="0.2">
      <c r="A257" s="25">
        <v>891700</v>
      </c>
      <c r="B257" s="26" t="s">
        <v>345</v>
      </c>
    </row>
    <row r="258" spans="1:2" x14ac:dyDescent="0.2">
      <c r="A258" s="25">
        <v>891906</v>
      </c>
      <c r="B258" s="26" t="s">
        <v>344</v>
      </c>
    </row>
    <row r="259" spans="1:2" x14ac:dyDescent="0.2">
      <c r="A259" s="25">
        <v>891929</v>
      </c>
      <c r="B259" s="26" t="s">
        <v>343</v>
      </c>
    </row>
    <row r="260" spans="1:2" x14ac:dyDescent="0.2">
      <c r="A260" s="25">
        <v>892045</v>
      </c>
      <c r="B260" s="26" t="s">
        <v>342</v>
      </c>
    </row>
    <row r="261" spans="1:2" x14ac:dyDescent="0.2">
      <c r="A261" s="25">
        <v>892151</v>
      </c>
      <c r="B261" s="26" t="s">
        <v>341</v>
      </c>
    </row>
    <row r="262" spans="1:2" x14ac:dyDescent="0.2">
      <c r="A262" s="25">
        <v>892312</v>
      </c>
      <c r="B262" s="26" t="s">
        <v>340</v>
      </c>
    </row>
    <row r="263" spans="1:2" x14ac:dyDescent="0.2">
      <c r="A263" s="25">
        <v>892444</v>
      </c>
      <c r="B263" s="26" t="s">
        <v>339</v>
      </c>
    </row>
    <row r="264" spans="1:2" x14ac:dyDescent="0.2">
      <c r="A264" s="25">
        <v>892828</v>
      </c>
      <c r="B264" s="26" t="s">
        <v>338</v>
      </c>
    </row>
    <row r="265" spans="1:2" x14ac:dyDescent="0.2">
      <c r="A265" s="25">
        <v>892830</v>
      </c>
      <c r="B265" s="26" t="s">
        <v>337</v>
      </c>
    </row>
    <row r="266" spans="1:2" x14ac:dyDescent="0.2">
      <c r="A266" s="25">
        <v>893074</v>
      </c>
      <c r="B266" s="26" t="s">
        <v>336</v>
      </c>
    </row>
    <row r="267" spans="1:2" x14ac:dyDescent="0.2">
      <c r="A267" s="25">
        <v>893179</v>
      </c>
      <c r="B267" s="26" t="s">
        <v>335</v>
      </c>
    </row>
    <row r="268" spans="1:2" x14ac:dyDescent="0.2">
      <c r="A268" s="25">
        <v>893776</v>
      </c>
      <c r="B268" s="26" t="s">
        <v>334</v>
      </c>
    </row>
    <row r="269" spans="1:2" x14ac:dyDescent="0.2">
      <c r="A269" s="25">
        <v>893779</v>
      </c>
      <c r="B269" s="26" t="s">
        <v>333</v>
      </c>
    </row>
    <row r="270" spans="1:2" x14ac:dyDescent="0.2">
      <c r="A270" s="25">
        <v>894102</v>
      </c>
      <c r="B270" s="26" t="s">
        <v>332</v>
      </c>
    </row>
    <row r="271" spans="1:2" x14ac:dyDescent="0.2">
      <c r="A271" s="25">
        <v>894126</v>
      </c>
      <c r="B271" s="26" t="s">
        <v>331</v>
      </c>
    </row>
    <row r="272" spans="1:2" x14ac:dyDescent="0.2">
      <c r="A272" s="25">
        <v>894747</v>
      </c>
      <c r="B272" s="26" t="s">
        <v>330</v>
      </c>
    </row>
    <row r="273" spans="1:2" x14ac:dyDescent="0.2">
      <c r="A273" s="25">
        <v>895012</v>
      </c>
      <c r="B273" s="26" t="s">
        <v>329</v>
      </c>
    </row>
    <row r="274" spans="1:2" x14ac:dyDescent="0.2">
      <c r="A274" s="25">
        <v>895108</v>
      </c>
      <c r="B274" s="26" t="s">
        <v>328</v>
      </c>
    </row>
    <row r="275" spans="1:2" x14ac:dyDescent="0.2">
      <c r="A275" s="25">
        <v>895113</v>
      </c>
      <c r="B275" s="26" t="s">
        <v>327</v>
      </c>
    </row>
    <row r="276" spans="1:2" x14ac:dyDescent="0.2">
      <c r="A276" s="25">
        <v>895115</v>
      </c>
      <c r="B276" s="26" t="s">
        <v>326</v>
      </c>
    </row>
    <row r="277" spans="1:2" x14ac:dyDescent="0.2">
      <c r="A277" s="25">
        <v>895129</v>
      </c>
      <c r="B277" s="26" t="s">
        <v>325</v>
      </c>
    </row>
    <row r="278" spans="1:2" x14ac:dyDescent="0.2">
      <c r="A278" s="25">
        <v>895138</v>
      </c>
      <c r="B278" s="26" t="s">
        <v>324</v>
      </c>
    </row>
    <row r="279" spans="1:2" x14ac:dyDescent="0.2">
      <c r="A279" s="25">
        <v>895561</v>
      </c>
      <c r="B279" s="26" t="s">
        <v>323</v>
      </c>
    </row>
    <row r="280" spans="1:2" x14ac:dyDescent="0.2">
      <c r="A280" s="25">
        <v>895789</v>
      </c>
      <c r="B280" s="26" t="s">
        <v>322</v>
      </c>
    </row>
    <row r="281" spans="1:2" x14ac:dyDescent="0.2">
      <c r="A281" s="25">
        <v>895808</v>
      </c>
      <c r="B281" s="26" t="s">
        <v>321</v>
      </c>
    </row>
    <row r="282" spans="1:2" x14ac:dyDescent="0.2">
      <c r="A282" s="25">
        <v>895862</v>
      </c>
      <c r="B282" s="26" t="s">
        <v>320</v>
      </c>
    </row>
    <row r="283" spans="1:2" x14ac:dyDescent="0.2">
      <c r="A283" s="25">
        <v>896253</v>
      </c>
      <c r="B283" s="26" t="s">
        <v>319</v>
      </c>
    </row>
    <row r="284" spans="1:2" x14ac:dyDescent="0.2">
      <c r="A284" s="25">
        <v>896254</v>
      </c>
      <c r="B284" s="26" t="s">
        <v>318</v>
      </c>
    </row>
    <row r="285" spans="1:2" x14ac:dyDescent="0.2">
      <c r="A285" s="25">
        <v>896269</v>
      </c>
      <c r="B285" s="26" t="s">
        <v>317</v>
      </c>
    </row>
    <row r="286" spans="1:2" x14ac:dyDescent="0.2">
      <c r="A286" s="25">
        <v>896289</v>
      </c>
      <c r="B286" s="26" t="s">
        <v>316</v>
      </c>
    </row>
    <row r="287" spans="1:2" x14ac:dyDescent="0.2">
      <c r="A287" s="25">
        <v>896294</v>
      </c>
      <c r="B287" s="26" t="s">
        <v>315</v>
      </c>
    </row>
    <row r="288" spans="1:2" x14ac:dyDescent="0.2">
      <c r="A288" s="25">
        <v>896295</v>
      </c>
      <c r="B288" s="26" t="s">
        <v>314</v>
      </c>
    </row>
    <row r="289" spans="1:2" x14ac:dyDescent="0.2">
      <c r="A289" s="25">
        <v>896396</v>
      </c>
      <c r="B289" s="26" t="s">
        <v>313</v>
      </c>
    </row>
    <row r="290" spans="1:2" x14ac:dyDescent="0.2">
      <c r="A290" s="25">
        <v>896400</v>
      </c>
      <c r="B290" s="26" t="s">
        <v>312</v>
      </c>
    </row>
    <row r="291" spans="1:2" x14ac:dyDescent="0.2">
      <c r="A291" s="25">
        <v>896403</v>
      </c>
      <c r="B291" s="26" t="s">
        <v>311</v>
      </c>
    </row>
    <row r="292" spans="1:2" x14ac:dyDescent="0.2">
      <c r="A292" s="25">
        <v>896404</v>
      </c>
      <c r="B292" s="26" t="s">
        <v>310</v>
      </c>
    </row>
    <row r="293" spans="1:2" x14ac:dyDescent="0.2">
      <c r="A293" s="25">
        <v>896405</v>
      </c>
      <c r="B293" s="26" t="s">
        <v>309</v>
      </c>
    </row>
    <row r="294" spans="1:2" x14ac:dyDescent="0.2">
      <c r="A294" s="25">
        <v>896559</v>
      </c>
      <c r="B294" s="26" t="s">
        <v>308</v>
      </c>
    </row>
    <row r="295" spans="1:2" x14ac:dyDescent="0.2">
      <c r="A295" s="25">
        <v>896590</v>
      </c>
      <c r="B295" s="26" t="s">
        <v>307</v>
      </c>
    </row>
    <row r="296" spans="1:2" x14ac:dyDescent="0.2">
      <c r="A296" s="25">
        <v>896804</v>
      </c>
      <c r="B296" s="26" t="s">
        <v>306</v>
      </c>
    </row>
    <row r="297" spans="1:2" x14ac:dyDescent="0.2">
      <c r="A297" s="25">
        <v>896892</v>
      </c>
      <c r="B297" s="26" t="s">
        <v>305</v>
      </c>
    </row>
    <row r="298" spans="1:2" x14ac:dyDescent="0.2">
      <c r="A298" s="25">
        <v>896907</v>
      </c>
      <c r="B298" s="26" t="s">
        <v>304</v>
      </c>
    </row>
    <row r="299" spans="1:2" x14ac:dyDescent="0.2">
      <c r="A299" s="25">
        <v>897087</v>
      </c>
      <c r="B299" s="26" t="s">
        <v>303</v>
      </c>
    </row>
    <row r="300" spans="1:2" x14ac:dyDescent="0.2">
      <c r="A300" s="25">
        <v>897385</v>
      </c>
      <c r="B300" s="26" t="s">
        <v>302</v>
      </c>
    </row>
    <row r="301" spans="1:2" x14ac:dyDescent="0.2">
      <c r="A301" s="25">
        <v>897529</v>
      </c>
      <c r="B301" s="26" t="s">
        <v>301</v>
      </c>
    </row>
    <row r="302" spans="1:2" x14ac:dyDescent="0.2">
      <c r="A302" s="25">
        <v>897735</v>
      </c>
      <c r="B302" s="26" t="s">
        <v>300</v>
      </c>
    </row>
    <row r="303" spans="1:2" x14ac:dyDescent="0.2">
      <c r="A303" s="25">
        <v>897735</v>
      </c>
      <c r="B303" s="26" t="s">
        <v>299</v>
      </c>
    </row>
    <row r="304" spans="1:2" x14ac:dyDescent="0.2">
      <c r="A304" s="25">
        <v>897779</v>
      </c>
      <c r="B304" s="26" t="s">
        <v>298</v>
      </c>
    </row>
    <row r="305" spans="1:2" x14ac:dyDescent="0.2">
      <c r="A305" s="25">
        <v>897821</v>
      </c>
      <c r="B305" s="26" t="s">
        <v>297</v>
      </c>
    </row>
    <row r="306" spans="1:2" x14ac:dyDescent="0.2">
      <c r="A306" s="25">
        <v>897839</v>
      </c>
      <c r="B306" s="26" t="s">
        <v>296</v>
      </c>
    </row>
    <row r="307" spans="1:2" x14ac:dyDescent="0.2">
      <c r="A307" s="25">
        <v>897855</v>
      </c>
      <c r="B307" s="26" t="s">
        <v>295</v>
      </c>
    </row>
    <row r="308" spans="1:2" x14ac:dyDescent="0.2">
      <c r="A308" s="25">
        <v>897931</v>
      </c>
      <c r="B308" s="26" t="s">
        <v>294</v>
      </c>
    </row>
    <row r="309" spans="1:2" x14ac:dyDescent="0.2">
      <c r="A309" s="25">
        <v>898279</v>
      </c>
      <c r="B309" s="26" t="s">
        <v>293</v>
      </c>
    </row>
    <row r="310" spans="1:2" x14ac:dyDescent="0.2">
      <c r="A310" s="25">
        <v>898752</v>
      </c>
      <c r="B310" s="26" t="s">
        <v>292</v>
      </c>
    </row>
    <row r="311" spans="1:2" x14ac:dyDescent="0.2">
      <c r="A311" s="25">
        <v>898796</v>
      </c>
      <c r="B311" s="26" t="s">
        <v>291</v>
      </c>
    </row>
    <row r="312" spans="1:2" x14ac:dyDescent="0.2">
      <c r="A312" s="25">
        <v>898800</v>
      </c>
      <c r="B312" s="26" t="s">
        <v>290</v>
      </c>
    </row>
    <row r="313" spans="1:2" x14ac:dyDescent="0.2">
      <c r="A313" s="25">
        <v>898802</v>
      </c>
      <c r="B313" s="26" t="s">
        <v>289</v>
      </c>
    </row>
    <row r="314" spans="1:2" x14ac:dyDescent="0.2">
      <c r="A314" s="25">
        <v>898988</v>
      </c>
      <c r="B314" s="26" t="s">
        <v>288</v>
      </c>
    </row>
    <row r="315" spans="1:2" x14ac:dyDescent="0.2">
      <c r="A315" s="25">
        <v>899104</v>
      </c>
      <c r="B315" s="26" t="s">
        <v>287</v>
      </c>
    </row>
    <row r="316" spans="1:2" x14ac:dyDescent="0.2">
      <c r="A316" s="25">
        <v>899349</v>
      </c>
      <c r="B316" s="26" t="s">
        <v>286</v>
      </c>
    </row>
    <row r="317" spans="1:2" x14ac:dyDescent="0.2">
      <c r="A317" s="25">
        <v>899351</v>
      </c>
      <c r="B317" s="26" t="s">
        <v>285</v>
      </c>
    </row>
    <row r="318" spans="1:2" x14ac:dyDescent="0.2">
      <c r="A318" s="25">
        <v>9000265</v>
      </c>
      <c r="B318" s="26" t="s">
        <v>284</v>
      </c>
    </row>
    <row r="319" spans="1:2" x14ac:dyDescent="0.2">
      <c r="A319" s="25">
        <v>9000296</v>
      </c>
      <c r="B319" s="26" t="s">
        <v>283</v>
      </c>
    </row>
    <row r="320" spans="1:2" x14ac:dyDescent="0.2">
      <c r="A320" s="25">
        <v>9000297</v>
      </c>
      <c r="B320" s="26" t="s">
        <v>282</v>
      </c>
    </row>
    <row r="321" spans="1:2" x14ac:dyDescent="0.2">
      <c r="A321" s="25">
        <v>9000771</v>
      </c>
      <c r="B321" s="26" t="s">
        <v>281</v>
      </c>
    </row>
    <row r="322" spans="1:2" x14ac:dyDescent="0.2">
      <c r="A322" s="25">
        <v>9000779</v>
      </c>
      <c r="B322" s="26" t="s">
        <v>280</v>
      </c>
    </row>
    <row r="323" spans="1:2" x14ac:dyDescent="0.2">
      <c r="A323" s="25">
        <v>9000819</v>
      </c>
      <c r="B323" s="26" t="s">
        <v>279</v>
      </c>
    </row>
    <row r="324" spans="1:2" x14ac:dyDescent="0.2">
      <c r="A324" s="25">
        <v>9000828</v>
      </c>
      <c r="B324" s="26" t="s">
        <v>278</v>
      </c>
    </row>
    <row r="325" spans="1:2" x14ac:dyDescent="0.2">
      <c r="A325" s="25">
        <v>9000833</v>
      </c>
      <c r="B325" s="26" t="s">
        <v>277</v>
      </c>
    </row>
    <row r="326" spans="1:2" x14ac:dyDescent="0.2">
      <c r="A326" s="25">
        <v>9000834</v>
      </c>
      <c r="B326" s="26" t="s">
        <v>276</v>
      </c>
    </row>
    <row r="327" spans="1:2" x14ac:dyDescent="0.2">
      <c r="A327" s="25">
        <v>9000902</v>
      </c>
      <c r="B327" s="26" t="s">
        <v>275</v>
      </c>
    </row>
    <row r="328" spans="1:2" x14ac:dyDescent="0.2">
      <c r="A328" s="25">
        <v>9000905</v>
      </c>
      <c r="B328" s="26" t="s">
        <v>274</v>
      </c>
    </row>
    <row r="329" spans="1:2" x14ac:dyDescent="0.2">
      <c r="A329" s="25">
        <v>9001315</v>
      </c>
      <c r="B329" s="26" t="s">
        <v>273</v>
      </c>
    </row>
    <row r="330" spans="1:2" x14ac:dyDescent="0.2">
      <c r="A330" s="25">
        <v>9001446</v>
      </c>
      <c r="B330" s="26" t="s">
        <v>272</v>
      </c>
    </row>
    <row r="331" spans="1:2" x14ac:dyDescent="0.2">
      <c r="A331" s="25">
        <v>9001504</v>
      </c>
      <c r="B331" s="26" t="s">
        <v>271</v>
      </c>
    </row>
    <row r="332" spans="1:2" x14ac:dyDescent="0.2">
      <c r="A332" s="25">
        <v>9001862</v>
      </c>
      <c r="B332" s="26" t="s">
        <v>270</v>
      </c>
    </row>
    <row r="333" spans="1:2" x14ac:dyDescent="0.2">
      <c r="A333" s="25">
        <v>9001947</v>
      </c>
      <c r="B333" s="26" t="s">
        <v>269</v>
      </c>
    </row>
    <row r="334" spans="1:2" x14ac:dyDescent="0.2">
      <c r="A334" s="25">
        <v>9001949</v>
      </c>
      <c r="B334" s="26" t="s">
        <v>268</v>
      </c>
    </row>
    <row r="335" spans="1:2" x14ac:dyDescent="0.2">
      <c r="A335" s="25">
        <v>9002067</v>
      </c>
      <c r="B335" s="26" t="s">
        <v>267</v>
      </c>
    </row>
    <row r="336" spans="1:2" x14ac:dyDescent="0.2">
      <c r="A336" s="25">
        <v>9002068</v>
      </c>
      <c r="B336" s="26" t="s">
        <v>266</v>
      </c>
    </row>
    <row r="337" spans="1:2" x14ac:dyDescent="0.2">
      <c r="A337" s="25">
        <v>9002250</v>
      </c>
      <c r="B337" s="26" t="s">
        <v>265</v>
      </c>
    </row>
    <row r="338" spans="1:2" x14ac:dyDescent="0.2">
      <c r="A338" s="25">
        <v>9002592</v>
      </c>
      <c r="B338" s="26" t="s">
        <v>264</v>
      </c>
    </row>
    <row r="339" spans="1:2" x14ac:dyDescent="0.2">
      <c r="A339" s="25">
        <v>9002915</v>
      </c>
      <c r="B339" s="26" t="s">
        <v>263</v>
      </c>
    </row>
    <row r="340" spans="1:2" x14ac:dyDescent="0.2">
      <c r="A340" s="25">
        <v>9003122</v>
      </c>
      <c r="B340" s="26" t="s">
        <v>262</v>
      </c>
    </row>
    <row r="341" spans="1:2" x14ac:dyDescent="0.2">
      <c r="A341" s="25">
        <v>9003351</v>
      </c>
      <c r="B341" s="26" t="s">
        <v>261</v>
      </c>
    </row>
    <row r="342" spans="1:2" x14ac:dyDescent="0.2">
      <c r="A342" s="25">
        <v>9003380</v>
      </c>
      <c r="B342" s="26" t="s">
        <v>260</v>
      </c>
    </row>
    <row r="343" spans="1:2" x14ac:dyDescent="0.2">
      <c r="A343" s="25">
        <v>9003400</v>
      </c>
      <c r="B343" s="26" t="s">
        <v>259</v>
      </c>
    </row>
    <row r="344" spans="1:2" x14ac:dyDescent="0.2">
      <c r="A344" s="25">
        <v>9003501</v>
      </c>
      <c r="B344" s="26" t="s">
        <v>258</v>
      </c>
    </row>
    <row r="345" spans="1:2" x14ac:dyDescent="0.2">
      <c r="A345" s="25">
        <v>9003529</v>
      </c>
      <c r="B345" s="26" t="s">
        <v>257</v>
      </c>
    </row>
    <row r="346" spans="1:2" x14ac:dyDescent="0.2">
      <c r="A346" s="25">
        <v>9003569</v>
      </c>
      <c r="B346" s="26" t="s">
        <v>256</v>
      </c>
    </row>
    <row r="347" spans="1:2" x14ac:dyDescent="0.2">
      <c r="A347" s="25">
        <v>9003689</v>
      </c>
      <c r="B347" s="26" t="s">
        <v>255</v>
      </c>
    </row>
    <row r="348" spans="1:2" x14ac:dyDescent="0.2">
      <c r="A348" s="25">
        <v>9003693</v>
      </c>
      <c r="B348" s="26" t="s">
        <v>254</v>
      </c>
    </row>
    <row r="349" spans="1:2" x14ac:dyDescent="0.2">
      <c r="A349" s="25">
        <v>9003694</v>
      </c>
      <c r="B349" s="26" t="s">
        <v>253</v>
      </c>
    </row>
    <row r="350" spans="1:2" x14ac:dyDescent="0.2">
      <c r="A350" s="25">
        <v>9003696</v>
      </c>
      <c r="B350" s="26" t="s">
        <v>252</v>
      </c>
    </row>
    <row r="351" spans="1:2" x14ac:dyDescent="0.2">
      <c r="A351" s="25">
        <v>9003697</v>
      </c>
      <c r="B351" s="26" t="s">
        <v>251</v>
      </c>
    </row>
    <row r="352" spans="1:2" x14ac:dyDescent="0.2">
      <c r="A352" s="25">
        <v>9003725</v>
      </c>
      <c r="B352" s="26" t="s">
        <v>250</v>
      </c>
    </row>
    <row r="353" spans="1:2" x14ac:dyDescent="0.2">
      <c r="A353" s="25">
        <v>9003727</v>
      </c>
      <c r="B353" s="26" t="s">
        <v>249</v>
      </c>
    </row>
    <row r="354" spans="1:2" x14ac:dyDescent="0.2">
      <c r="A354" s="25">
        <v>9003749</v>
      </c>
      <c r="B354" s="26" t="s">
        <v>248</v>
      </c>
    </row>
    <row r="355" spans="1:2" x14ac:dyDescent="0.2">
      <c r="A355" s="26" t="s">
        <v>247</v>
      </c>
      <c r="B355" s="26" t="s">
        <v>246</v>
      </c>
    </row>
    <row r="356" spans="1:2" x14ac:dyDescent="0.2">
      <c r="A356" s="25">
        <v>9004144</v>
      </c>
      <c r="B356" s="26" t="s">
        <v>245</v>
      </c>
    </row>
    <row r="357" spans="1:2" x14ac:dyDescent="0.2">
      <c r="A357" s="25">
        <v>9004273</v>
      </c>
      <c r="B357" s="26" t="s">
        <v>244</v>
      </c>
    </row>
    <row r="358" spans="1:2" x14ac:dyDescent="0.2">
      <c r="A358" s="25">
        <v>9004275</v>
      </c>
      <c r="B358" s="26" t="s">
        <v>243</v>
      </c>
    </row>
    <row r="359" spans="1:2" x14ac:dyDescent="0.2">
      <c r="A359" s="25">
        <v>9004282</v>
      </c>
      <c r="B359" s="26" t="s">
        <v>242</v>
      </c>
    </row>
    <row r="360" spans="1:2" x14ac:dyDescent="0.2">
      <c r="A360" s="25">
        <v>9004283</v>
      </c>
      <c r="B360" s="26" t="s">
        <v>241</v>
      </c>
    </row>
    <row r="361" spans="1:2" x14ac:dyDescent="0.2">
      <c r="A361" s="25">
        <v>9004286</v>
      </c>
      <c r="B361" s="26" t="s">
        <v>240</v>
      </c>
    </row>
    <row r="362" spans="1:2" x14ac:dyDescent="0.2">
      <c r="A362" s="25">
        <v>9004290</v>
      </c>
      <c r="B362" s="26" t="s">
        <v>239</v>
      </c>
    </row>
    <row r="363" spans="1:2" x14ac:dyDescent="0.2">
      <c r="A363" s="25">
        <v>9004291</v>
      </c>
      <c r="B363" s="26" t="s">
        <v>238</v>
      </c>
    </row>
    <row r="364" spans="1:2" x14ac:dyDescent="0.2">
      <c r="A364" s="25">
        <v>9004292</v>
      </c>
      <c r="B364" s="26" t="s">
        <v>237</v>
      </c>
    </row>
    <row r="365" spans="1:2" x14ac:dyDescent="0.2">
      <c r="A365" s="25">
        <v>9004293</v>
      </c>
      <c r="B365" s="26" t="s">
        <v>236</v>
      </c>
    </row>
    <row r="366" spans="1:2" x14ac:dyDescent="0.2">
      <c r="A366" s="25">
        <v>9004295</v>
      </c>
      <c r="B366" s="26" t="s">
        <v>235</v>
      </c>
    </row>
    <row r="367" spans="1:2" x14ac:dyDescent="0.2">
      <c r="A367" s="25">
        <v>9005215</v>
      </c>
      <c r="B367" s="26" t="s">
        <v>229</v>
      </c>
    </row>
    <row r="368" spans="1:2" x14ac:dyDescent="0.2">
      <c r="A368" s="25">
        <v>9005252</v>
      </c>
      <c r="B368" s="26" t="s">
        <v>234</v>
      </c>
    </row>
    <row r="369" spans="1:2" x14ac:dyDescent="0.2">
      <c r="A369" s="25">
        <v>9005379</v>
      </c>
      <c r="B369" s="26" t="s">
        <v>233</v>
      </c>
    </row>
    <row r="370" spans="1:2" x14ac:dyDescent="0.2">
      <c r="A370" s="25">
        <v>9005544</v>
      </c>
      <c r="B370" s="26" t="s">
        <v>232</v>
      </c>
    </row>
    <row r="371" spans="1:2" x14ac:dyDescent="0.2">
      <c r="A371" s="25">
        <v>9005764</v>
      </c>
      <c r="B371" s="26" t="s">
        <v>231</v>
      </c>
    </row>
    <row r="372" spans="1:2" x14ac:dyDescent="0.2">
      <c r="A372" s="25">
        <v>9006511</v>
      </c>
      <c r="B372" s="26" t="s">
        <v>230</v>
      </c>
    </row>
    <row r="373" spans="1:2" x14ac:dyDescent="0.2">
      <c r="A373" s="25">
        <v>9006550</v>
      </c>
      <c r="B373" s="26" t="s">
        <v>229</v>
      </c>
    </row>
    <row r="374" spans="1:2" x14ac:dyDescent="0.2">
      <c r="A374" s="25">
        <v>9006867</v>
      </c>
      <c r="B374" s="26" t="s">
        <v>228</v>
      </c>
    </row>
    <row r="375" spans="1:2" x14ac:dyDescent="0.2">
      <c r="A375" s="25">
        <v>9006876</v>
      </c>
      <c r="B375" s="26" t="s">
        <v>227</v>
      </c>
    </row>
    <row r="376" spans="1:2" x14ac:dyDescent="0.2">
      <c r="A376" s="25">
        <v>9007026</v>
      </c>
      <c r="B376" s="26" t="s">
        <v>226</v>
      </c>
    </row>
    <row r="377" spans="1:2" x14ac:dyDescent="0.2">
      <c r="A377" s="25">
        <v>9007027</v>
      </c>
      <c r="B377" s="26" t="s">
        <v>225</v>
      </c>
    </row>
    <row r="378" spans="1:2" x14ac:dyDescent="0.2">
      <c r="A378" s="25">
        <v>9007060</v>
      </c>
      <c r="B378" s="26" t="s">
        <v>224</v>
      </c>
    </row>
    <row r="379" spans="1:2" x14ac:dyDescent="0.2">
      <c r="A379" s="25">
        <v>9007061</v>
      </c>
      <c r="B379" s="26" t="s">
        <v>223</v>
      </c>
    </row>
    <row r="380" spans="1:2" x14ac:dyDescent="0.2">
      <c r="A380" s="25">
        <v>9007730</v>
      </c>
      <c r="B380" s="26" t="s">
        <v>222</v>
      </c>
    </row>
    <row r="381" spans="1:2" x14ac:dyDescent="0.2">
      <c r="A381" s="25">
        <v>9007781</v>
      </c>
      <c r="B381" s="26" t="s">
        <v>222</v>
      </c>
    </row>
    <row r="382" spans="1:2" x14ac:dyDescent="0.2">
      <c r="A382" s="25">
        <v>9008461</v>
      </c>
      <c r="B382" s="26" t="s">
        <v>221</v>
      </c>
    </row>
    <row r="383" spans="1:2" x14ac:dyDescent="0.2">
      <c r="A383" s="25">
        <v>9008608</v>
      </c>
      <c r="B383" s="26" t="s">
        <v>220</v>
      </c>
    </row>
    <row r="384" spans="1:2" x14ac:dyDescent="0.2">
      <c r="A384" s="25">
        <v>9009945</v>
      </c>
      <c r="B384" s="26" t="s">
        <v>219</v>
      </c>
    </row>
    <row r="385" spans="1:2" x14ac:dyDescent="0.2">
      <c r="A385" s="25">
        <v>9009951</v>
      </c>
      <c r="B385" s="26" t="s">
        <v>218</v>
      </c>
    </row>
    <row r="386" spans="1:2" x14ac:dyDescent="0.2">
      <c r="A386" s="25">
        <v>9010601</v>
      </c>
      <c r="B386" s="26" t="s">
        <v>205</v>
      </c>
    </row>
    <row r="387" spans="1:2" x14ac:dyDescent="0.2">
      <c r="A387" s="25">
        <v>9010647</v>
      </c>
      <c r="B387" s="26" t="s">
        <v>217</v>
      </c>
    </row>
    <row r="388" spans="1:2" x14ac:dyDescent="0.2">
      <c r="A388" s="25">
        <v>9010678</v>
      </c>
      <c r="B388" s="26" t="s">
        <v>216</v>
      </c>
    </row>
    <row r="389" spans="1:2" x14ac:dyDescent="0.2">
      <c r="A389" s="25">
        <v>9010685</v>
      </c>
      <c r="B389" s="26" t="s">
        <v>215</v>
      </c>
    </row>
    <row r="390" spans="1:2" x14ac:dyDescent="0.2">
      <c r="A390" s="25">
        <v>9010693</v>
      </c>
      <c r="B390" s="26" t="s">
        <v>214</v>
      </c>
    </row>
    <row r="391" spans="1:2" x14ac:dyDescent="0.2">
      <c r="A391" s="25">
        <v>9010844</v>
      </c>
      <c r="B391" s="26" t="s">
        <v>213</v>
      </c>
    </row>
    <row r="392" spans="1:2" x14ac:dyDescent="0.2">
      <c r="A392" s="25">
        <v>9011120</v>
      </c>
      <c r="B392" s="26" t="s">
        <v>212</v>
      </c>
    </row>
    <row r="393" spans="1:2" x14ac:dyDescent="0.2">
      <c r="A393" s="25">
        <v>9011591</v>
      </c>
      <c r="B393" s="26" t="s">
        <v>211</v>
      </c>
    </row>
    <row r="394" spans="1:2" x14ac:dyDescent="0.2">
      <c r="A394" s="25">
        <v>9011744</v>
      </c>
      <c r="B394" s="26" t="s">
        <v>210</v>
      </c>
    </row>
    <row r="395" spans="1:2" x14ac:dyDescent="0.2">
      <c r="A395" s="25">
        <v>9011852</v>
      </c>
      <c r="B395" s="26" t="s">
        <v>209</v>
      </c>
    </row>
    <row r="396" spans="1:2" x14ac:dyDescent="0.2">
      <c r="A396" s="25">
        <v>9012302</v>
      </c>
      <c r="B396" s="26" t="s">
        <v>208</v>
      </c>
    </row>
    <row r="397" spans="1:2" x14ac:dyDescent="0.2">
      <c r="A397" s="25">
        <v>9012634</v>
      </c>
      <c r="B397" s="26" t="s">
        <v>207</v>
      </c>
    </row>
    <row r="398" spans="1:2" x14ac:dyDescent="0.2">
      <c r="A398" s="25">
        <v>9013438</v>
      </c>
      <c r="B398" s="26" t="s">
        <v>206</v>
      </c>
    </row>
    <row r="399" spans="1:2" x14ac:dyDescent="0.2">
      <c r="A399" s="25">
        <v>9013704</v>
      </c>
      <c r="B399" s="26" t="s">
        <v>190</v>
      </c>
    </row>
    <row r="400" spans="1:2" x14ac:dyDescent="0.2">
      <c r="A400" s="25">
        <v>9013706</v>
      </c>
      <c r="B400" s="26" t="s">
        <v>205</v>
      </c>
    </row>
    <row r="401" spans="1:2" x14ac:dyDescent="0.2">
      <c r="A401" s="25">
        <v>9013711</v>
      </c>
      <c r="B401" s="26" t="s">
        <v>198</v>
      </c>
    </row>
    <row r="402" spans="1:2" x14ac:dyDescent="0.2">
      <c r="A402" s="25">
        <v>9013713</v>
      </c>
      <c r="B402" s="26" t="s">
        <v>204</v>
      </c>
    </row>
    <row r="403" spans="1:2" x14ac:dyDescent="0.2">
      <c r="A403" s="25">
        <v>9013790</v>
      </c>
      <c r="B403" s="26" t="s">
        <v>203</v>
      </c>
    </row>
    <row r="404" spans="1:2" x14ac:dyDescent="0.2">
      <c r="A404" s="25">
        <v>9014292</v>
      </c>
      <c r="B404" s="26" t="s">
        <v>202</v>
      </c>
    </row>
    <row r="405" spans="1:2" x14ac:dyDescent="0.2">
      <c r="A405" s="25">
        <v>9015879</v>
      </c>
      <c r="B405" s="26" t="s">
        <v>201</v>
      </c>
    </row>
    <row r="406" spans="1:2" x14ac:dyDescent="0.2">
      <c r="A406" s="25">
        <v>9016034</v>
      </c>
      <c r="B406" s="26" t="s">
        <v>200</v>
      </c>
    </row>
    <row r="407" spans="1:2" x14ac:dyDescent="0.2">
      <c r="A407" s="25">
        <v>9016303</v>
      </c>
      <c r="B407" s="26" t="s">
        <v>199</v>
      </c>
    </row>
    <row r="408" spans="1:2" x14ac:dyDescent="0.2">
      <c r="A408" s="25">
        <v>9016304</v>
      </c>
      <c r="B408" s="26" t="s">
        <v>198</v>
      </c>
    </row>
    <row r="409" spans="1:2" x14ac:dyDescent="0.2">
      <c r="A409" s="25">
        <v>9016418</v>
      </c>
      <c r="B409" s="26" t="s">
        <v>197</v>
      </c>
    </row>
    <row r="410" spans="1:2" x14ac:dyDescent="0.2">
      <c r="A410" s="25">
        <v>9016432</v>
      </c>
      <c r="B410" s="26" t="s">
        <v>196</v>
      </c>
    </row>
    <row r="411" spans="1:2" x14ac:dyDescent="0.2">
      <c r="A411" s="25">
        <v>9016676</v>
      </c>
      <c r="B411" s="26" t="s">
        <v>195</v>
      </c>
    </row>
    <row r="412" spans="1:2" x14ac:dyDescent="0.2">
      <c r="A412" s="25">
        <v>9016916</v>
      </c>
      <c r="B412" s="26" t="s">
        <v>194</v>
      </c>
    </row>
    <row r="413" spans="1:2" x14ac:dyDescent="0.2">
      <c r="A413" s="25">
        <v>9017430</v>
      </c>
      <c r="B413" s="26" t="s">
        <v>193</v>
      </c>
    </row>
    <row r="414" spans="1:2" x14ac:dyDescent="0.2">
      <c r="A414" s="25">
        <v>9017507</v>
      </c>
      <c r="B414" s="26" t="s">
        <v>192</v>
      </c>
    </row>
    <row r="415" spans="1:2" x14ac:dyDescent="0.2">
      <c r="A415" s="25">
        <v>9018120</v>
      </c>
      <c r="B415" s="26" t="s">
        <v>191</v>
      </c>
    </row>
    <row r="416" spans="1:2" x14ac:dyDescent="0.2">
      <c r="A416" s="25">
        <v>9018308</v>
      </c>
      <c r="B416" s="26" t="s">
        <v>190</v>
      </c>
    </row>
    <row r="417" spans="1:2" x14ac:dyDescent="0.2">
      <c r="A417" s="25">
        <v>9018312</v>
      </c>
      <c r="B417" s="26" t="s">
        <v>189</v>
      </c>
    </row>
    <row r="418" spans="1:2" x14ac:dyDescent="0.2">
      <c r="A418" s="25">
        <v>9018775</v>
      </c>
      <c r="B418" s="26" t="s">
        <v>188</v>
      </c>
    </row>
    <row r="419" spans="1:2" x14ac:dyDescent="0.2">
      <c r="A419" s="25">
        <v>9018779</v>
      </c>
      <c r="B419" s="26" t="s">
        <v>187</v>
      </c>
    </row>
    <row r="420" spans="1:2" x14ac:dyDescent="0.2">
      <c r="A420" s="25">
        <v>9018797</v>
      </c>
      <c r="B420" s="26" t="s">
        <v>186</v>
      </c>
    </row>
  </sheetData>
  <autoFilter ref="A7:B420"/>
  <mergeCells count="4">
    <mergeCell ref="A1:A2"/>
    <mergeCell ref="B1:B2"/>
    <mergeCell ref="A6:A7"/>
    <mergeCell ref="B6:B7"/>
  </mergeCells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TeileListeMenge3Jahre</vt:lpstr>
      <vt:lpstr>TDSheet</vt:lpstr>
    </vt:vector>
  </TitlesOfParts>
  <Company>A. Handtmann Maschinenfabrik GmbH &amp; Co. 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Hepting Werner</dc:creator>
  <cp:lastModifiedBy>Ракитин И.О.</cp:lastModifiedBy>
  <cp:lastPrinted>2015-12-14T12:10:29Z</cp:lastPrinted>
  <dcterms:created xsi:type="dcterms:W3CDTF">2015-10-23T13:46:23Z</dcterms:created>
  <dcterms:modified xsi:type="dcterms:W3CDTF">2015-12-16T06:58:41Z</dcterms:modified>
</cp:coreProperties>
</file>