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5875" windowHeight="11820" activeTab="2"/>
  </bookViews>
  <sheets>
    <sheet name="Лаб 1" sheetId="1" r:id="rId1"/>
    <sheet name="Лаб 2" sheetId="2" r:id="rId2"/>
    <sheet name="Лаб 3" sheetId="3" r:id="rId3"/>
  </sheets>
  <calcPr calcId="145621"/>
</workbook>
</file>

<file path=xl/calcChain.xml><?xml version="1.0" encoding="utf-8"?>
<calcChain xmlns="http://schemas.openxmlformats.org/spreadsheetml/2006/main">
  <c r="B11" i="3" l="1"/>
  <c r="C11" i="3"/>
  <c r="D11" i="3"/>
  <c r="E11" i="3"/>
  <c r="B12" i="3"/>
  <c r="C12" i="3"/>
  <c r="D12" i="3"/>
  <c r="E12" i="3"/>
  <c r="B13" i="3"/>
  <c r="C13" i="3"/>
  <c r="D13" i="3"/>
  <c r="E13" i="3"/>
  <c r="C10" i="3"/>
  <c r="D10" i="3"/>
  <c r="E10" i="3"/>
  <c r="B10" i="3"/>
  <c r="E5" i="3"/>
  <c r="C5" i="3"/>
  <c r="D5" i="3"/>
  <c r="B5" i="3"/>
  <c r="C2" i="2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" i="2"/>
  <c r="D1" i="2"/>
  <c r="C1" i="2"/>
  <c r="B1" i="2"/>
  <c r="H10" i="2"/>
  <c r="H11" i="2"/>
  <c r="A16" i="2"/>
  <c r="A17" i="2"/>
  <c r="A18" i="2" s="1"/>
  <c r="A19" i="2" s="1"/>
  <c r="A20" i="2" s="1"/>
  <c r="A21" i="2" s="1"/>
  <c r="A22" i="2" s="1"/>
  <c r="A5" i="2"/>
  <c r="A6" i="2"/>
  <c r="A7" i="2"/>
  <c r="A8" i="2" s="1"/>
  <c r="A9" i="2" s="1"/>
  <c r="A10" i="2" s="1"/>
  <c r="A11" i="2" s="1"/>
  <c r="A12" i="2" s="1"/>
  <c r="A13" i="2" s="1"/>
  <c r="A14" i="2" s="1"/>
  <c r="A15" i="2" s="1"/>
  <c r="A4" i="2"/>
  <c r="A3" i="2"/>
  <c r="A2" i="2"/>
  <c r="B3" i="1"/>
  <c r="B4" i="1"/>
  <c r="B5" i="1"/>
  <c r="B6" i="1"/>
  <c r="B7" i="1"/>
  <c r="B8" i="1"/>
  <c r="B9" i="1"/>
  <c r="B2" i="1"/>
</calcChain>
</file>

<file path=xl/sharedStrings.xml><?xml version="1.0" encoding="utf-8"?>
<sst xmlns="http://schemas.openxmlformats.org/spreadsheetml/2006/main" count="23" uniqueCount="21">
  <si>
    <t>c</t>
  </si>
  <si>
    <t>Q</t>
  </si>
  <si>
    <t>A</t>
  </si>
  <si>
    <t>A(Дж)\R(м)</t>
  </si>
  <si>
    <t>H</t>
  </si>
  <si>
    <t>S</t>
  </si>
  <si>
    <t>м^2</t>
  </si>
  <si>
    <t>м</t>
  </si>
  <si>
    <t>ρ</t>
  </si>
  <si>
    <t>кг/м^3</t>
  </si>
  <si>
    <t>Числитель</t>
  </si>
  <si>
    <t>g</t>
  </si>
  <si>
    <t>м/с^2</t>
  </si>
  <si>
    <t>T</t>
  </si>
  <si>
    <r>
      <t>Q</t>
    </r>
    <r>
      <rPr>
        <vertAlign val="subscript"/>
        <sz val="20"/>
        <color theme="1"/>
        <rFont val="Times New Roman"/>
        <family val="1"/>
        <charset val="204"/>
      </rPr>
      <t>t</t>
    </r>
  </si>
  <si>
    <r>
      <t>P</t>
    </r>
    <r>
      <rPr>
        <vertAlign val="subscript"/>
        <sz val="20"/>
        <color theme="1"/>
        <rFont val="Times New Roman"/>
        <family val="1"/>
        <charset val="204"/>
      </rPr>
      <t>t</t>
    </r>
  </si>
  <si>
    <r>
      <t>V</t>
    </r>
    <r>
      <rPr>
        <vertAlign val="subscript"/>
        <sz val="20"/>
        <color theme="1"/>
        <rFont val="Times New Roman"/>
        <family val="1"/>
        <charset val="204"/>
      </rPr>
      <t>t</t>
    </r>
  </si>
  <si>
    <r>
      <t>NCF</t>
    </r>
    <r>
      <rPr>
        <vertAlign val="subscript"/>
        <sz val="20"/>
        <color theme="1"/>
        <rFont val="Times New Roman"/>
        <family val="1"/>
        <charset val="204"/>
      </rPr>
      <t>t</t>
    </r>
  </si>
  <si>
    <t>F</t>
  </si>
  <si>
    <t>n</t>
  </si>
  <si>
    <t>r\Io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</si>
</sst>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bscript"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0</xdr:row>
          <xdr:rowOff>38100</xdr:rowOff>
        </xdr:from>
        <xdr:to>
          <xdr:col>11</xdr:col>
          <xdr:colOff>571500</xdr:colOff>
          <xdr:row>6</xdr:row>
          <xdr:rowOff>9525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400050</xdr:colOff>
          <xdr:row>0</xdr:row>
          <xdr:rowOff>1</xdr:rowOff>
        </xdr:from>
        <xdr:to>
          <xdr:col>14</xdr:col>
          <xdr:colOff>600075</xdr:colOff>
          <xdr:row>2</xdr:row>
          <xdr:rowOff>184102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</xdr:row>
          <xdr:rowOff>0</xdr:rowOff>
        </xdr:from>
        <xdr:to>
          <xdr:col>11</xdr:col>
          <xdr:colOff>76200</xdr:colOff>
          <xdr:row>8</xdr:row>
          <xdr:rowOff>180975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3.wmf"/><Relationship Id="rId5" Type="http://schemas.openxmlformats.org/officeDocument/2006/relationships/oleObject" Target="../embeddings/oleObject3.bin"/><Relationship Id="rId4" Type="http://schemas.openxmlformats.org/officeDocument/2006/relationships/image" Target="../media/image2.w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2" sqref="B2"/>
    </sheetView>
  </sheetViews>
  <sheetFormatPr defaultRowHeight="15" x14ac:dyDescent="0.25"/>
  <cols>
    <col min="1" max="1" width="4" bestFit="1" customWidth="1"/>
    <col min="2" max="2" width="12" bestFit="1" customWidth="1"/>
  </cols>
  <sheetData>
    <row r="1" spans="1:2" ht="15" customHeight="1" x14ac:dyDescent="0.25">
      <c r="A1" t="s">
        <v>0</v>
      </c>
      <c r="B1" t="s">
        <v>1</v>
      </c>
    </row>
    <row r="2" spans="1:2" ht="15" customHeight="1" x14ac:dyDescent="0.25">
      <c r="A2">
        <v>200</v>
      </c>
      <c r="B2">
        <f>SQRT((2*1600*150*(300+A2))/(300*A2))</f>
        <v>63.245553203367585</v>
      </c>
    </row>
    <row r="3" spans="1:2" ht="15" customHeight="1" x14ac:dyDescent="0.25">
      <c r="A3">
        <v>203</v>
      </c>
      <c r="B3">
        <f t="shared" ref="B3:B9" si="0">SQRT((2*1600*150*(300+A3))/(300*A3))</f>
        <v>62.964529853755231</v>
      </c>
    </row>
    <row r="4" spans="1:2" ht="15" customHeight="1" x14ac:dyDescent="0.25">
      <c r="A4">
        <v>213</v>
      </c>
      <c r="B4">
        <f t="shared" si="0"/>
        <v>62.076735793375633</v>
      </c>
    </row>
    <row r="5" spans="1:2" ht="15" customHeight="1" x14ac:dyDescent="0.25">
      <c r="A5">
        <v>218</v>
      </c>
      <c r="B5">
        <f t="shared" si="0"/>
        <v>61.659020932750153</v>
      </c>
    </row>
    <row r="6" spans="1:2" ht="15" customHeight="1" x14ac:dyDescent="0.25">
      <c r="A6">
        <v>221</v>
      </c>
      <c r="B6">
        <f t="shared" si="0"/>
        <v>61.41616807777465</v>
      </c>
    </row>
    <row r="7" spans="1:2" ht="15" customHeight="1" x14ac:dyDescent="0.25">
      <c r="A7">
        <v>225</v>
      </c>
      <c r="B7">
        <f t="shared" si="0"/>
        <v>61.101009266077867</v>
      </c>
    </row>
    <row r="8" spans="1:2" ht="15" customHeight="1" x14ac:dyDescent="0.25">
      <c r="A8">
        <v>228</v>
      </c>
      <c r="B8">
        <f t="shared" si="0"/>
        <v>60.870872820214565</v>
      </c>
    </row>
    <row r="9" spans="1:2" ht="15" customHeight="1" x14ac:dyDescent="0.25">
      <c r="A9">
        <v>230</v>
      </c>
      <c r="B9">
        <f t="shared" si="0"/>
        <v>60.720313913377709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"/>
  <sheetViews>
    <sheetView workbookViewId="0">
      <selection activeCell="C41" sqref="C41"/>
    </sheetView>
  </sheetViews>
  <sheetFormatPr defaultRowHeight="15" x14ac:dyDescent="0.25"/>
  <cols>
    <col min="1" max="1" width="10.140625" customWidth="1"/>
    <col min="2" max="2" width="13.140625" customWidth="1"/>
    <col min="3" max="3" width="13.7109375" customWidth="1"/>
    <col min="7" max="7" width="12.28515625" customWidth="1"/>
  </cols>
  <sheetData>
    <row r="1" spans="1:9" x14ac:dyDescent="0.25">
      <c r="A1" s="1" t="s">
        <v>3</v>
      </c>
      <c r="B1">
        <f>20*0.01</f>
        <v>0.2</v>
      </c>
      <c r="C1">
        <f>30*0.01</f>
        <v>0.3</v>
      </c>
      <c r="D1">
        <f>40*0.01</f>
        <v>0.4</v>
      </c>
    </row>
    <row r="2" spans="1:9" x14ac:dyDescent="0.25">
      <c r="A2">
        <f>10^6</f>
        <v>1000000</v>
      </c>
      <c r="B2">
        <f>$H$11/(4*PI()*(B$1^2)*SQRT($A2-((3/8)*$H$10*$H$7*$H$9*($H$8^2))))</f>
        <v>16.137045688501939</v>
      </c>
      <c r="C2">
        <f t="shared" ref="C2:D2" si="0">$H$11/(4*PI()*(C$1^2)*SQRT($A2-((3/8)*$H$10*$H$7*$H$9*($H$8^2))))</f>
        <v>7.1720203060008609</v>
      </c>
      <c r="D2">
        <f t="shared" si="0"/>
        <v>4.0342614221254847</v>
      </c>
    </row>
    <row r="3" spans="1:9" x14ac:dyDescent="0.25">
      <c r="A3">
        <f>A2+0.75*(10^5)</f>
        <v>1075000</v>
      </c>
      <c r="B3">
        <f t="shared" ref="B3:D22" si="1">$H$11/(4*PI()*(B$1^2)*SQRT($A3-((3/8)*$H$10*$H$7*$H$9*($H$8^2))))</f>
        <v>13.479340985778753</v>
      </c>
      <c r="C3">
        <f t="shared" si="1"/>
        <v>5.9908182159016681</v>
      </c>
      <c r="D3">
        <f t="shared" si="1"/>
        <v>3.3698352464446883</v>
      </c>
    </row>
    <row r="4" spans="1:9" x14ac:dyDescent="0.25">
      <c r="A4">
        <f>A3+0.75*(10^5)</f>
        <v>1150000</v>
      </c>
      <c r="B4">
        <f t="shared" si="1"/>
        <v>11.811869539559972</v>
      </c>
      <c r="C4">
        <f t="shared" si="1"/>
        <v>5.2497197953599883</v>
      </c>
      <c r="D4">
        <f t="shared" si="1"/>
        <v>2.9529673848899929</v>
      </c>
    </row>
    <row r="5" spans="1:9" x14ac:dyDescent="0.25">
      <c r="A5">
        <f t="shared" ref="A5:A25" si="2">A4+0.75*(10^5)</f>
        <v>1225000</v>
      </c>
      <c r="B5">
        <f t="shared" si="1"/>
        <v>10.641287992896507</v>
      </c>
      <c r="C5">
        <f t="shared" si="1"/>
        <v>4.7294613301762247</v>
      </c>
      <c r="D5">
        <f t="shared" si="1"/>
        <v>2.6603219982241266</v>
      </c>
    </row>
    <row r="6" spans="1:9" x14ac:dyDescent="0.25">
      <c r="A6">
        <f t="shared" si="2"/>
        <v>1300000</v>
      </c>
      <c r="B6">
        <f t="shared" si="1"/>
        <v>9.7614868461718363</v>
      </c>
      <c r="C6">
        <f t="shared" si="1"/>
        <v>4.3384385982985947</v>
      </c>
      <c r="D6">
        <f t="shared" si="1"/>
        <v>2.4403717115429591</v>
      </c>
    </row>
    <row r="7" spans="1:9" x14ac:dyDescent="0.25">
      <c r="A7">
        <f t="shared" si="2"/>
        <v>1375000</v>
      </c>
      <c r="B7">
        <f t="shared" si="1"/>
        <v>9.0690984507490526</v>
      </c>
      <c r="C7">
        <f t="shared" si="1"/>
        <v>4.030710422555134</v>
      </c>
      <c r="D7">
        <f t="shared" si="1"/>
        <v>2.2672746126872632</v>
      </c>
      <c r="G7" t="s">
        <v>11</v>
      </c>
      <c r="H7">
        <v>9.8000000000000007</v>
      </c>
      <c r="I7" t="s">
        <v>12</v>
      </c>
    </row>
    <row r="8" spans="1:9" x14ac:dyDescent="0.25">
      <c r="A8">
        <f t="shared" si="2"/>
        <v>1450000</v>
      </c>
      <c r="B8">
        <f t="shared" si="1"/>
        <v>8.5058228603539821</v>
      </c>
      <c r="C8">
        <f t="shared" si="1"/>
        <v>3.7803657157128816</v>
      </c>
      <c r="D8">
        <f t="shared" si="1"/>
        <v>2.1264557150884955</v>
      </c>
      <c r="G8" t="s">
        <v>4</v>
      </c>
      <c r="H8">
        <v>10</v>
      </c>
      <c r="I8" t="s">
        <v>7</v>
      </c>
    </row>
    <row r="9" spans="1:9" x14ac:dyDescent="0.25">
      <c r="A9">
        <f t="shared" si="2"/>
        <v>1525000</v>
      </c>
      <c r="B9">
        <f t="shared" si="1"/>
        <v>8.035951863299184</v>
      </c>
      <c r="C9">
        <f t="shared" si="1"/>
        <v>3.5715341614663045</v>
      </c>
      <c r="D9">
        <f t="shared" si="1"/>
        <v>2.008987965824796</v>
      </c>
      <c r="G9" t="s">
        <v>5</v>
      </c>
      <c r="H9">
        <v>2.25</v>
      </c>
      <c r="I9" t="s">
        <v>6</v>
      </c>
    </row>
    <row r="10" spans="1:9" x14ac:dyDescent="0.25">
      <c r="A10">
        <f t="shared" si="2"/>
        <v>1600000</v>
      </c>
      <c r="B10">
        <f t="shared" si="1"/>
        <v>7.6362311015207531</v>
      </c>
      <c r="C10">
        <f t="shared" si="1"/>
        <v>3.3938804895647792</v>
      </c>
      <c r="D10">
        <f t="shared" si="1"/>
        <v>1.9090577753801883</v>
      </c>
      <c r="G10" t="s">
        <v>8</v>
      </c>
      <c r="H10">
        <f>10^3</f>
        <v>1000</v>
      </c>
      <c r="I10" t="s">
        <v>9</v>
      </c>
    </row>
    <row r="11" spans="1:9" x14ac:dyDescent="0.25">
      <c r="A11">
        <f t="shared" si="2"/>
        <v>1675000</v>
      </c>
      <c r="B11">
        <f t="shared" si="1"/>
        <v>7.2907799288289805</v>
      </c>
      <c r="C11">
        <f t="shared" si="1"/>
        <v>3.2403466350351025</v>
      </c>
      <c r="D11">
        <f t="shared" si="1"/>
        <v>1.8226949822072451</v>
      </c>
      <c r="G11" t="s">
        <v>10</v>
      </c>
      <c r="H11">
        <f>H8*H9*SQRT(H10*H8*H9)</f>
        <v>3375</v>
      </c>
    </row>
    <row r="12" spans="1:9" x14ac:dyDescent="0.25">
      <c r="A12">
        <f t="shared" si="2"/>
        <v>1750000</v>
      </c>
      <c r="B12">
        <f t="shared" si="1"/>
        <v>6.9883341937162546</v>
      </c>
      <c r="C12">
        <f t="shared" si="1"/>
        <v>3.1059263083183355</v>
      </c>
      <c r="D12">
        <f t="shared" si="1"/>
        <v>1.7470835484290637</v>
      </c>
    </row>
    <row r="13" spans="1:9" x14ac:dyDescent="0.25">
      <c r="A13">
        <f t="shared" si="2"/>
        <v>1825000</v>
      </c>
      <c r="B13">
        <f t="shared" si="1"/>
        <v>6.7206527298074459</v>
      </c>
      <c r="C13">
        <f t="shared" si="1"/>
        <v>2.9869567688033096</v>
      </c>
      <c r="D13">
        <f t="shared" si="1"/>
        <v>1.6801631824518615</v>
      </c>
    </row>
    <row r="14" spans="1:9" x14ac:dyDescent="0.25">
      <c r="A14">
        <f t="shared" si="2"/>
        <v>1900000</v>
      </c>
      <c r="B14">
        <f t="shared" si="1"/>
        <v>6.4815483575541952</v>
      </c>
      <c r="C14">
        <f t="shared" si="1"/>
        <v>2.8806881589129758</v>
      </c>
      <c r="D14">
        <f t="shared" si="1"/>
        <v>1.6203870893885488</v>
      </c>
    </row>
    <row r="15" spans="1:9" x14ac:dyDescent="0.25">
      <c r="A15">
        <f t="shared" si="2"/>
        <v>1975000</v>
      </c>
      <c r="B15">
        <f t="shared" si="1"/>
        <v>6.2662733363993866</v>
      </c>
      <c r="C15">
        <f t="shared" si="1"/>
        <v>2.785010371733061</v>
      </c>
      <c r="D15">
        <f t="shared" si="1"/>
        <v>1.5665683340998466</v>
      </c>
    </row>
    <row r="16" spans="1:9" x14ac:dyDescent="0.25">
      <c r="A16">
        <f>A15+0.75*(10^5)</f>
        <v>2050000</v>
      </c>
      <c r="B16">
        <f t="shared" si="1"/>
        <v>6.0711155716369234</v>
      </c>
      <c r="C16">
        <f t="shared" si="1"/>
        <v>2.6982735873941883</v>
      </c>
      <c r="D16">
        <f t="shared" si="1"/>
        <v>1.5177788929092308</v>
      </c>
    </row>
    <row r="17" spans="1:4" x14ac:dyDescent="0.25">
      <c r="A17">
        <f t="shared" si="2"/>
        <v>2125000</v>
      </c>
      <c r="B17">
        <f t="shared" si="1"/>
        <v>5.8931251600659911</v>
      </c>
      <c r="C17">
        <f t="shared" si="1"/>
        <v>2.6191667378071068</v>
      </c>
      <c r="D17">
        <f t="shared" si="1"/>
        <v>1.4732812900164978</v>
      </c>
    </row>
    <row r="18" spans="1:4" x14ac:dyDescent="0.25">
      <c r="A18">
        <f t="shared" si="2"/>
        <v>2200000</v>
      </c>
      <c r="B18">
        <f t="shared" si="1"/>
        <v>5.7299243038673477</v>
      </c>
      <c r="C18">
        <f t="shared" si="1"/>
        <v>2.5466330239410437</v>
      </c>
      <c r="D18">
        <f t="shared" si="1"/>
        <v>1.4324810759668369</v>
      </c>
    </row>
    <row r="19" spans="1:4" x14ac:dyDescent="0.25">
      <c r="A19">
        <f t="shared" si="2"/>
        <v>2275000</v>
      </c>
      <c r="B19">
        <f t="shared" si="1"/>
        <v>5.5795721293271168</v>
      </c>
      <c r="C19">
        <f t="shared" si="1"/>
        <v>2.4798098352564963</v>
      </c>
      <c r="D19">
        <f t="shared" si="1"/>
        <v>1.3948930323317792</v>
      </c>
    </row>
    <row r="20" spans="1:4" x14ac:dyDescent="0.25">
      <c r="A20">
        <f t="shared" si="2"/>
        <v>2350000</v>
      </c>
      <c r="B20">
        <f t="shared" si="1"/>
        <v>5.4404666015030605</v>
      </c>
      <c r="C20">
        <f t="shared" si="1"/>
        <v>2.4179851562235828</v>
      </c>
      <c r="D20">
        <f t="shared" si="1"/>
        <v>1.3601166503757651</v>
      </c>
    </row>
    <row r="21" spans="1:4" x14ac:dyDescent="0.25">
      <c r="A21">
        <f t="shared" si="2"/>
        <v>2425000</v>
      </c>
      <c r="B21">
        <f t="shared" si="1"/>
        <v>5.3112720749013969</v>
      </c>
      <c r="C21">
        <f t="shared" si="1"/>
        <v>2.360565366622843</v>
      </c>
      <c r="D21">
        <f t="shared" si="1"/>
        <v>1.3278180187253492</v>
      </c>
    </row>
    <row r="22" spans="1:4" x14ac:dyDescent="0.25">
      <c r="A22">
        <f t="shared" si="2"/>
        <v>2500000</v>
      </c>
      <c r="B22">
        <f t="shared" si="1"/>
        <v>5.1908649201647314</v>
      </c>
      <c r="C22">
        <f t="shared" si="1"/>
        <v>2.3070510756287694</v>
      </c>
      <c r="D22">
        <f t="shared" si="1"/>
        <v>1.2977162300411829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2051" r:id="rId4">
          <objectPr defaultSize="0" autoPict="0" r:id="rId5">
            <anchor moveWithCells="1" sizeWithCells="1">
              <from>
                <xdr:col>6</xdr:col>
                <xdr:colOff>95250</xdr:colOff>
                <xdr:row>0</xdr:row>
                <xdr:rowOff>38100</xdr:rowOff>
              </from>
              <to>
                <xdr:col>11</xdr:col>
                <xdr:colOff>571500</xdr:colOff>
                <xdr:row>6</xdr:row>
                <xdr:rowOff>9525</xdr:rowOff>
              </to>
            </anchor>
          </objectPr>
        </oleObject>
      </mc:Choice>
      <mc:Fallback>
        <oleObject progId="Equation.3" shapeId="205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D19" sqref="D19"/>
    </sheetView>
  </sheetViews>
  <sheetFormatPr defaultRowHeight="15" x14ac:dyDescent="0.25"/>
  <cols>
    <col min="1" max="1" width="13.7109375" customWidth="1"/>
    <col min="2" max="3" width="15.7109375" bestFit="1" customWidth="1"/>
    <col min="4" max="5" width="17.85546875" bestFit="1" customWidth="1"/>
    <col min="9" max="12" width="11.5703125" bestFit="1" customWidth="1"/>
  </cols>
  <sheetData>
    <row r="1" spans="1:9" ht="27" thickBot="1" x14ac:dyDescent="0.3">
      <c r="A1" s="3" t="s">
        <v>13</v>
      </c>
      <c r="B1" s="4">
        <v>1</v>
      </c>
      <c r="C1" s="4">
        <v>2</v>
      </c>
      <c r="D1" s="4">
        <v>3</v>
      </c>
      <c r="E1" s="4">
        <v>4</v>
      </c>
    </row>
    <row r="2" spans="1:9" ht="30" thickBot="1" x14ac:dyDescent="0.3">
      <c r="A2" s="5" t="s">
        <v>14</v>
      </c>
      <c r="B2" s="6">
        <v>15000</v>
      </c>
      <c r="C2" s="6">
        <v>17500</v>
      </c>
      <c r="D2" s="6">
        <v>22000</v>
      </c>
      <c r="E2" s="6">
        <v>25000</v>
      </c>
    </row>
    <row r="3" spans="1:9" ht="30" thickBot="1" x14ac:dyDescent="0.3">
      <c r="A3" s="5" t="s">
        <v>15</v>
      </c>
      <c r="B3" s="6">
        <v>1500</v>
      </c>
      <c r="C3" s="6">
        <v>1750</v>
      </c>
      <c r="D3" s="6">
        <v>2200</v>
      </c>
      <c r="E3" s="6">
        <v>2500</v>
      </c>
    </row>
    <row r="4" spans="1:9" ht="30" thickBot="1" x14ac:dyDescent="0.3">
      <c r="A4" s="5" t="s">
        <v>16</v>
      </c>
      <c r="B4" s="6">
        <v>1000</v>
      </c>
      <c r="C4" s="6">
        <v>1250</v>
      </c>
      <c r="D4" s="6">
        <v>1300</v>
      </c>
      <c r="E4" s="6">
        <v>1400</v>
      </c>
    </row>
    <row r="5" spans="1:9" ht="30" thickBot="1" x14ac:dyDescent="0.3">
      <c r="A5" s="5" t="s">
        <v>17</v>
      </c>
      <c r="B5" s="6">
        <f>((B$2*(B$3-B$4)-$I$11-$I$12)*(1-$I$13))+$I$12</f>
        <v>4497800</v>
      </c>
      <c r="C5" s="6">
        <f t="shared" ref="C5:E5" si="0">((C$2*(C$3-C$4)-$I$11-$I$12)*(1-$I$13))+$I$12</f>
        <v>5247800</v>
      </c>
      <c r="D5" s="6">
        <f t="shared" si="0"/>
        <v>11877800</v>
      </c>
      <c r="E5" s="6">
        <f t="shared" si="0"/>
        <v>16497800</v>
      </c>
    </row>
    <row r="9" spans="1:9" x14ac:dyDescent="0.25">
      <c r="A9" t="s">
        <v>20</v>
      </c>
      <c r="B9">
        <v>26000</v>
      </c>
      <c r="C9">
        <v>25000</v>
      </c>
      <c r="D9">
        <v>22000</v>
      </c>
      <c r="E9">
        <v>24000</v>
      </c>
    </row>
    <row r="10" spans="1:9" x14ac:dyDescent="0.25">
      <c r="A10" s="8">
        <v>9.6000000000000002E-2</v>
      </c>
      <c r="B10">
        <f>((($B$5/((1+$A10)^1))+($C$5/((1+$A10)^2))+($D$5/((1+$A10)^3))+($E$5/((1+$A10)^4)))+($I$15/((1+$A10)^4)))/B$9</f>
        <v>1112.8159612146742</v>
      </c>
      <c r="C10">
        <f t="shared" ref="C10:E13" si="1">((($B$5/((1+$A10)^1))+($C$5/((1+$A10)^2))+($D$5/((1+$A10)^3))+($E$5/((1+$A10)^4)))+($I$15/((1+$A10)^4)))/C$9</f>
        <v>1157.3285996632612</v>
      </c>
      <c r="D10">
        <f t="shared" si="1"/>
        <v>1315.1461359809787</v>
      </c>
      <c r="E10">
        <f t="shared" si="1"/>
        <v>1205.5506246492305</v>
      </c>
    </row>
    <row r="11" spans="1:9" ht="16.5" customHeight="1" x14ac:dyDescent="0.25">
      <c r="A11" s="8">
        <v>6.5000000000000002E-2</v>
      </c>
      <c r="B11">
        <f t="shared" ref="B11:B13" si="2">((($B$5/((1+$A11)^1))+($C$5/((1+$A11)^2))+($D$5/((1+$A11)^3))+($E$5/((1+$A11)^4)))+($I$15/((1+$A11)^4)))/B$9</f>
        <v>1212.0308279590088</v>
      </c>
      <c r="C11">
        <f t="shared" si="1"/>
        <v>1260.5120610773693</v>
      </c>
      <c r="D11">
        <f t="shared" si="1"/>
        <v>1432.4000694061012</v>
      </c>
      <c r="E11">
        <f t="shared" si="1"/>
        <v>1313.0333969555929</v>
      </c>
      <c r="H11" s="2" t="s">
        <v>18</v>
      </c>
      <c r="I11">
        <v>5000</v>
      </c>
    </row>
    <row r="12" spans="1:9" x14ac:dyDescent="0.25">
      <c r="A12" s="8">
        <v>8.2000000000000003E-2</v>
      </c>
      <c r="B12">
        <f t="shared" si="2"/>
        <v>1156.0948365483964</v>
      </c>
      <c r="C12">
        <f t="shared" si="1"/>
        <v>1202.3386300103323</v>
      </c>
      <c r="D12">
        <f t="shared" si="1"/>
        <v>1366.293897739014</v>
      </c>
      <c r="E12">
        <f t="shared" si="1"/>
        <v>1252.4360729274294</v>
      </c>
      <c r="H12" t="s">
        <v>2</v>
      </c>
      <c r="I12">
        <v>2000</v>
      </c>
    </row>
    <row r="13" spans="1:9" x14ac:dyDescent="0.25">
      <c r="A13" s="8">
        <v>0.115</v>
      </c>
      <c r="B13">
        <f t="shared" si="2"/>
        <v>1057.7804966238054</v>
      </c>
      <c r="C13">
        <f t="shared" si="1"/>
        <v>1100.0917164887578</v>
      </c>
      <c r="D13">
        <f t="shared" si="1"/>
        <v>1250.1042232826792</v>
      </c>
      <c r="E13">
        <f t="shared" si="1"/>
        <v>1145.928871342456</v>
      </c>
      <c r="H13" t="s">
        <v>13</v>
      </c>
      <c r="I13" s="7">
        <v>0.4</v>
      </c>
    </row>
    <row r="14" spans="1:9" x14ac:dyDescent="0.25">
      <c r="H14" t="s">
        <v>19</v>
      </c>
      <c r="I14">
        <v>4</v>
      </c>
    </row>
    <row r="15" spans="1:9" x14ac:dyDescent="0.25">
      <c r="D15" s="7"/>
      <c r="H15" t="s">
        <v>5</v>
      </c>
      <c r="I15">
        <v>7200</v>
      </c>
    </row>
    <row r="16" spans="1:9" ht="26.25" x14ac:dyDescent="0.25">
      <c r="H16" s="2"/>
    </row>
    <row r="21" spans="1:1" x14ac:dyDescent="0.25">
      <c r="A21" s="8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3073" r:id="rId3">
          <objectPr defaultSize="0" autoPict="0" r:id="rId4">
            <anchor moveWithCells="1" sizeWithCells="1">
              <from>
                <xdr:col>5</xdr:col>
                <xdr:colOff>400050</xdr:colOff>
                <xdr:row>0</xdr:row>
                <xdr:rowOff>0</xdr:rowOff>
              </from>
              <to>
                <xdr:col>14</xdr:col>
                <xdr:colOff>600075</xdr:colOff>
                <xdr:row>2</xdr:row>
                <xdr:rowOff>180975</xdr:rowOff>
              </to>
            </anchor>
          </objectPr>
        </oleObject>
      </mc:Choice>
      <mc:Fallback>
        <oleObject progId="Equation.3" shapeId="3073" r:id="rId3"/>
      </mc:Fallback>
    </mc:AlternateContent>
    <mc:AlternateContent xmlns:mc="http://schemas.openxmlformats.org/markup-compatibility/2006">
      <mc:Choice Requires="x14">
        <oleObject progId="Equation.3" shapeId="3074" r:id="rId5">
          <objectPr defaultSize="0" autoPict="0" r:id="rId6">
            <anchor moveWithCells="1" sizeWithCells="1">
              <from>
                <xdr:col>7</xdr:col>
                <xdr:colOff>0</xdr:colOff>
                <xdr:row>3</xdr:row>
                <xdr:rowOff>0</xdr:rowOff>
              </from>
              <to>
                <xdr:col>11</xdr:col>
                <xdr:colOff>76200</xdr:colOff>
                <xdr:row>8</xdr:row>
                <xdr:rowOff>180975</xdr:rowOff>
              </to>
            </anchor>
          </objectPr>
        </oleObject>
      </mc:Choice>
      <mc:Fallback>
        <oleObject progId="Equation.3" shapeId="3074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Лаб 1</vt:lpstr>
      <vt:lpstr>Лаб 2</vt:lpstr>
      <vt:lpstr>Лаб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Victor.s</dc:creator>
  <cp:lastModifiedBy>Victor.s</cp:lastModifiedBy>
  <dcterms:created xsi:type="dcterms:W3CDTF">2015-12-09T12:45:00Z</dcterms:created>
  <dcterms:modified xsi:type="dcterms:W3CDTF">2015-12-09T13:57:17Z</dcterms:modified>
</cp:coreProperties>
</file>