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БД" sheetId="4" r:id="rId1"/>
    <sheet name="Справка (для участника)" sheetId="3" r:id="rId2"/>
    <sheet name="Отчет о выступлении клуба" sheetId="10" r:id="rId3"/>
    <sheet name="Доп. информация" sheetId="7" r:id="rId4"/>
  </sheets>
  <definedNames>
    <definedName name="_xlnm._FilterDatabase" localSheetId="0" hidden="1">БД!$A$7:$J$32</definedName>
    <definedName name="Барьеры">'Доп. информация'!$B$39:$B$41</definedName>
    <definedName name="Внешность">'Доп. информация'!$B$30</definedName>
    <definedName name="Команды">'Доп. информация'!$B$36:$B$38</definedName>
    <definedName name="_xlnm.Print_Area" localSheetId="0">БД!$A$1:$J$32</definedName>
    <definedName name="_xlnm.Print_Area" localSheetId="1">'Справка (для участника)'!$A$1:$H$16</definedName>
    <definedName name="Способности">'Доп. информация'!$B$42:$B$44</definedName>
  </definedNames>
  <calcPr calcId="144525"/>
</workbook>
</file>

<file path=xl/calcChain.xml><?xml version="1.0" encoding="utf-8"?>
<calcChain xmlns="http://schemas.openxmlformats.org/spreadsheetml/2006/main">
  <c r="E14" i="3" l="1"/>
  <c r="E13" i="3" s="1"/>
  <c r="F3" i="4" l="1"/>
  <c r="D11" i="3" l="1"/>
  <c r="D10" i="3"/>
  <c r="D9" i="3"/>
  <c r="H8" i="4" l="1"/>
  <c r="I8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4" i="4"/>
  <c r="I24" i="4" s="1"/>
  <c r="H25" i="4"/>
  <c r="I25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F1" i="4" s="1"/>
  <c r="H10" i="4"/>
  <c r="H9" i="4"/>
  <c r="I9" i="4" s="1"/>
  <c r="C5" i="3"/>
  <c r="I11" i="4" l="1"/>
  <c r="I10" i="4"/>
</calcChain>
</file>

<file path=xl/sharedStrings.xml><?xml version="1.0" encoding="utf-8"?>
<sst xmlns="http://schemas.openxmlformats.org/spreadsheetml/2006/main" count="260" uniqueCount="124">
  <si>
    <t>Участник</t>
  </si>
  <si>
    <t>Клуб</t>
  </si>
  <si>
    <t>Кличка</t>
  </si>
  <si>
    <t>Порода</t>
  </si>
  <si>
    <t>№ ринга</t>
  </si>
  <si>
    <t>(Фамилия Имя Отчество)</t>
  </si>
  <si>
    <t>С  П  Р  А  В  К  А</t>
  </si>
  <si>
    <t>породы:</t>
  </si>
  <si>
    <t>Сведения о родословной</t>
  </si>
  <si>
    <t>возраст:</t>
  </si>
  <si>
    <t>по кличке:</t>
  </si>
  <si>
    <t xml:space="preserve">выдана участнику: </t>
  </si>
  <si>
    <t xml:space="preserve">состоящему в клубе: </t>
  </si>
  <si>
    <t>Александрова Наталья Сергеевна</t>
  </si>
  <si>
    <t>Баранов Роман Анатольевич</t>
  </si>
  <si>
    <t>Волков Глеб Семенович</t>
  </si>
  <si>
    <t>Зайцев Андрей Петрович</t>
  </si>
  <si>
    <t>Иванов Руслан Константинович</t>
  </si>
  <si>
    <t>Ковалева Ольга Владиславовна</t>
  </si>
  <si>
    <t>Лапин Илья Антонович</t>
  </si>
  <si>
    <t>Петрова Милана Романовна</t>
  </si>
  <si>
    <t>Сергеев Алексей Михайлович</t>
  </si>
  <si>
    <t>Шевченко Тимур Васильевич</t>
  </si>
  <si>
    <t>Орион</t>
  </si>
  <si>
    <t>Сириус</t>
  </si>
  <si>
    <t>Атлет</t>
  </si>
  <si>
    <t>Вавилон</t>
  </si>
  <si>
    <t>Комаров Анатолий Петрович</t>
  </si>
  <si>
    <t>Васильева Альбина Николаевна</t>
  </si>
  <si>
    <t>Антипова Зоя Михайловна</t>
  </si>
  <si>
    <t>Зеленская Вера Витальевна</t>
  </si>
  <si>
    <t>Храменкова Екатерина Сергеевна</t>
  </si>
  <si>
    <t>Пимошенко Руслан Сергеевич</t>
  </si>
  <si>
    <t>Третьяк Игорь Владимирович</t>
  </si>
  <si>
    <t>Тарлецкий Виктор Анатольевич</t>
  </si>
  <si>
    <t>Балбуков Константин Витальевич</t>
  </si>
  <si>
    <t>Зарубина Ольга Петровна</t>
  </si>
  <si>
    <t>(Название клуба)</t>
  </si>
  <si>
    <t>Крокус</t>
  </si>
  <si>
    <t>Гурьева Ольга Алексеевна</t>
  </si>
  <si>
    <t>Майский Денис Владимирович</t>
  </si>
  <si>
    <t>Орлова Анастасия Сергеевна</t>
  </si>
  <si>
    <t>Рыжов Станислав Валерьевич</t>
  </si>
  <si>
    <t>Тимофеева Ирина Витальевна</t>
  </si>
  <si>
    <t>Данильченко Лариса Сергеевна</t>
  </si>
  <si>
    <t>Ежов Валерий Артурович</t>
  </si>
  <si>
    <t>Назарова Наталья Павловна</t>
  </si>
  <si>
    <t>Ушакова Алиса Сергеевна</t>
  </si>
  <si>
    <t>Фадеев Максим Петрович</t>
  </si>
  <si>
    <t>Храмова Лидия Александровна</t>
  </si>
  <si>
    <t>Цаплина Алина Викторовна</t>
  </si>
  <si>
    <t>Чащин Давид Дмитриевич</t>
  </si>
  <si>
    <t>Эпифанцева Ксения Артемовна</t>
  </si>
  <si>
    <t>Юдин Алексей Олегович</t>
  </si>
  <si>
    <t>Лабрадор</t>
  </si>
  <si>
    <t>Ритривер</t>
  </si>
  <si>
    <t>Спаниель</t>
  </si>
  <si>
    <t>Спайк</t>
  </si>
  <si>
    <t>Овчарка</t>
  </si>
  <si>
    <t>Джек</t>
  </si>
  <si>
    <t>Боб</t>
  </si>
  <si>
    <t>Тори</t>
  </si>
  <si>
    <t>Шарик</t>
  </si>
  <si>
    <t>Багира</t>
  </si>
  <si>
    <t>Тира</t>
  </si>
  <si>
    <t>Ричард</t>
  </si>
  <si>
    <t>Боня</t>
  </si>
  <si>
    <t>Ральф</t>
  </si>
  <si>
    <t>Кнопа</t>
  </si>
  <si>
    <t>Барс</t>
  </si>
  <si>
    <t>Черныш</t>
  </si>
  <si>
    <t>Бим</t>
  </si>
  <si>
    <t>Барри</t>
  </si>
  <si>
    <t>Малыш</t>
  </si>
  <si>
    <t>Герда</t>
  </si>
  <si>
    <t>Буян</t>
  </si>
  <si>
    <t>Пальма</t>
  </si>
  <si>
    <t>Буч</t>
  </si>
  <si>
    <t>Лайма</t>
  </si>
  <si>
    <t>Пира</t>
  </si>
  <si>
    <t>Гранд</t>
  </si>
  <si>
    <t>Барий</t>
  </si>
  <si>
    <t>Веста</t>
  </si>
  <si>
    <t>Маламут</t>
  </si>
  <si>
    <t>Мать:
Отец:</t>
  </si>
  <si>
    <t>ФИО эксперта</t>
  </si>
  <si>
    <t>Ринг участия</t>
  </si>
  <si>
    <t>СПИСОК участников и экспертов</t>
  </si>
  <si>
    <t>Представитель клуба</t>
  </si>
  <si>
    <t>мес.,</t>
  </si>
  <si>
    <t>Возраст, мес.</t>
  </si>
  <si>
    <t>Список участвующих клубов</t>
  </si>
  <si>
    <t>№ участника</t>
  </si>
  <si>
    <t>Список рингов для участия</t>
  </si>
  <si>
    <t>Обслуживающие ринг эксперты</t>
  </si>
  <si>
    <t>Внешность</t>
  </si>
  <si>
    <t>Стойки</t>
  </si>
  <si>
    <t>Команды</t>
  </si>
  <si>
    <t>Барьеры</t>
  </si>
  <si>
    <t>Способности</t>
  </si>
  <si>
    <t>СПИСОК рингов и обслуживающих их ЭКСПЕРТОВ</t>
  </si>
  <si>
    <t>Присвоенная медаль</t>
  </si>
  <si>
    <t>Виды наград</t>
  </si>
  <si>
    <t>Золото</t>
  </si>
  <si>
    <t>Серебро</t>
  </si>
  <si>
    <t>Бронза</t>
  </si>
  <si>
    <t>Грамота участника</t>
  </si>
  <si>
    <t>Список экспертов</t>
  </si>
  <si>
    <t>о том что участвовавший на выставке собак представленный питомец:</t>
  </si>
  <si>
    <t>занял призовое место и был награжден</t>
  </si>
  <si>
    <t>золотой</t>
  </si>
  <si>
    <t>серебрянной</t>
  </si>
  <si>
    <t>бронзовой</t>
  </si>
  <si>
    <t>медалью.</t>
  </si>
  <si>
    <t>нет</t>
  </si>
  <si>
    <t>На каком ринге выступает участник?</t>
  </si>
  <si>
    <t>Какими породами представлен клуб?</t>
  </si>
  <si>
    <t>Какие медали и сколько заслужено клубом?</t>
  </si>
  <si>
    <t>Какие эксперты обслуживают породу ?</t>
  </si>
  <si>
    <t>Какие собаки у заданного эксперта</t>
  </si>
  <si>
    <t>Отчет о выступлении клуба</t>
  </si>
  <si>
    <t>В проходящих соревнованиях от клуба участвовало</t>
  </si>
  <si>
    <t>участников</t>
  </si>
  <si>
    <t>Которые представляли породы собак: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</si>
</sst>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6"/>
      <color theme="0" tint="-0.249977111117893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6"/>
      <color theme="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left"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Border="1"/>
    <xf numFmtId="0" fontId="4" fillId="2" borderId="13" xfId="0" applyFont="1" applyFill="1" applyBorder="1" applyAlignment="1">
      <alignment horizontal="right"/>
    </xf>
    <xf numFmtId="0" fontId="8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9" fillId="2" borderId="0" xfId="0" applyFont="1" applyFill="1"/>
    <xf numFmtId="0" fontId="4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right" vertical="center"/>
    </xf>
    <xf numFmtId="0" fontId="4" fillId="5" borderId="4" xfId="0" applyFont="1" applyFill="1" applyBorder="1" applyAlignment="1">
      <alignment horizontal="left" vertical="center"/>
    </xf>
    <xf numFmtId="2" fontId="4" fillId="4" borderId="4" xfId="0" applyNumberFormat="1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7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left" vertical="top" wrapText="1"/>
    </xf>
    <xf numFmtId="49" fontId="4" fillId="2" borderId="0" xfId="0" applyNumberFormat="1" applyFont="1" applyFill="1" applyAlignment="1">
      <alignment horizontal="left" vertical="top"/>
    </xf>
    <xf numFmtId="0" fontId="9" fillId="2" borderId="0" xfId="0" applyFont="1" applyFill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view="pageBreakPreview" zoomScaleNormal="100" zoomScaleSheetLayoutView="100" workbookViewId="0">
      <selection activeCell="I10" sqref="I10"/>
    </sheetView>
  </sheetViews>
  <sheetFormatPr defaultColWidth="1.7109375" defaultRowHeight="12.75" x14ac:dyDescent="0.25"/>
  <cols>
    <col min="1" max="1" width="30.7109375" style="11" customWidth="1"/>
    <col min="2" max="3" width="10.7109375" style="11" customWidth="1"/>
    <col min="4" max="4" width="10.7109375" style="14" customWidth="1"/>
    <col min="5" max="6" width="10.7109375" style="11" customWidth="1"/>
    <col min="7" max="7" width="30.7109375" style="11" customWidth="1"/>
    <col min="8" max="8" width="15.7109375" style="14" customWidth="1"/>
    <col min="9" max="9" width="60.7109375" style="11" customWidth="1"/>
    <col min="10" max="10" width="20.7109375" style="14" customWidth="1"/>
    <col min="11" max="16384" width="1.7109375" style="11"/>
  </cols>
  <sheetData>
    <row r="1" spans="1:10" ht="13.5" x14ac:dyDescent="0.25">
      <c r="A1" s="37" t="s">
        <v>115</v>
      </c>
      <c r="B1" s="37"/>
      <c r="C1" s="36" t="s">
        <v>39</v>
      </c>
      <c r="D1" s="36"/>
      <c r="E1" s="36"/>
      <c r="F1" s="40" t="str">
        <f>VLOOKUP(C1,БД!A8:H32,8)</f>
        <v>Команды</v>
      </c>
      <c r="G1" s="40"/>
      <c r="H1" s="40"/>
      <c r="I1" s="40"/>
      <c r="J1" s="40"/>
    </row>
    <row r="2" spans="1:10" ht="13.5" x14ac:dyDescent="0.25">
      <c r="A2" s="37" t="s">
        <v>116</v>
      </c>
      <c r="B2" s="37"/>
      <c r="C2" s="36" t="s">
        <v>24</v>
      </c>
      <c r="D2" s="36"/>
      <c r="E2" s="36"/>
      <c r="F2" s="38"/>
      <c r="G2" s="38"/>
      <c r="H2" s="38"/>
      <c r="I2" s="38"/>
      <c r="J2" s="38"/>
    </row>
    <row r="3" spans="1:10" ht="13.5" customHeight="1" x14ac:dyDescent="0.25">
      <c r="A3" s="37" t="s">
        <v>117</v>
      </c>
      <c r="B3" s="37"/>
      <c r="C3" s="36" t="s">
        <v>38</v>
      </c>
      <c r="D3" s="36"/>
      <c r="E3" s="36"/>
      <c r="F3" s="39" t="str">
        <f>"Итого медалей ()"&amp;"из них:"&amp;"Золото ()"&amp;"Серебро ()"&amp;"Бронза ()"</f>
        <v>Итого медалей ()из них:Золото ()Серебро ()Бронза ()</v>
      </c>
      <c r="G3" s="39"/>
      <c r="H3" s="39"/>
      <c r="I3" s="39"/>
      <c r="J3" s="39"/>
    </row>
    <row r="4" spans="1:10" ht="13.5" x14ac:dyDescent="0.25">
      <c r="A4" s="37" t="s">
        <v>118</v>
      </c>
      <c r="B4" s="37"/>
      <c r="C4" s="36" t="s">
        <v>58</v>
      </c>
      <c r="D4" s="36"/>
      <c r="E4" s="36"/>
      <c r="F4" s="38"/>
      <c r="G4" s="38"/>
      <c r="H4" s="38"/>
      <c r="I4" s="38"/>
      <c r="J4" s="38"/>
    </row>
    <row r="5" spans="1:10" ht="13.5" x14ac:dyDescent="0.25">
      <c r="A5" s="37" t="s">
        <v>119</v>
      </c>
      <c r="B5" s="37"/>
      <c r="C5" s="36" t="s">
        <v>28</v>
      </c>
      <c r="D5" s="36"/>
      <c r="E5" s="36"/>
      <c r="F5" s="41"/>
      <c r="G5" s="41"/>
      <c r="H5" s="41"/>
      <c r="I5" s="41"/>
      <c r="J5" s="41"/>
    </row>
    <row r="6" spans="1:10" ht="15.75" customHeight="1" x14ac:dyDescent="0.25">
      <c r="A6" s="42" t="s">
        <v>87</v>
      </c>
      <c r="B6" s="42"/>
      <c r="C6" s="42"/>
      <c r="D6" s="42"/>
      <c r="E6" s="42"/>
      <c r="F6" s="42"/>
      <c r="G6" s="42"/>
    </row>
    <row r="7" spans="1:10" ht="15.75" customHeight="1" x14ac:dyDescent="0.25">
      <c r="A7" s="12" t="s">
        <v>0</v>
      </c>
      <c r="B7" s="12" t="s">
        <v>1</v>
      </c>
      <c r="C7" s="12" t="s">
        <v>92</v>
      </c>
      <c r="D7" s="12" t="s">
        <v>2</v>
      </c>
      <c r="E7" s="12" t="s">
        <v>3</v>
      </c>
      <c r="F7" s="13" t="s">
        <v>90</v>
      </c>
      <c r="G7" s="12" t="s">
        <v>8</v>
      </c>
      <c r="H7" s="12" t="s">
        <v>86</v>
      </c>
      <c r="I7" s="12" t="s">
        <v>94</v>
      </c>
      <c r="J7" s="12" t="s">
        <v>101</v>
      </c>
    </row>
    <row r="8" spans="1:10" ht="16.5" customHeight="1" x14ac:dyDescent="0.25">
      <c r="A8" s="13" t="s">
        <v>13</v>
      </c>
      <c r="B8" s="13" t="s">
        <v>25</v>
      </c>
      <c r="C8" s="23">
        <v>1</v>
      </c>
      <c r="D8" s="13" t="s">
        <v>69</v>
      </c>
      <c r="E8" s="12" t="s">
        <v>54</v>
      </c>
      <c r="F8" s="12">
        <v>6</v>
      </c>
      <c r="G8" s="19" t="s">
        <v>84</v>
      </c>
      <c r="H8" s="13" t="str">
        <f>VLOOKUP(E8,'Доп. информация'!A9:B13,2)</f>
        <v>Внешность</v>
      </c>
      <c r="I8" s="24" t="str">
        <f>INDEX('Доп. информация'!$B$30:$B$44,MATCH(H8,'Доп. информация'!$A$30:$A$44,0))&amp;", "&amp;INDEX('Доп. информация'!$B$30:$B$44,MATCH(H8,'Доп. информация'!$A$30:$A$44,0)+1)&amp;", "&amp;INDEX('Доп. информация'!$B$30:$B$44,MATCH(H8,'Доп. информация'!$A$30:$A$44,0)+2)</f>
        <v xml:space="preserve">Антипова Зоя Михайловна, Зарубина Ольга Петровна, </v>
      </c>
      <c r="J8" s="13" t="s">
        <v>104</v>
      </c>
    </row>
    <row r="9" spans="1:10" ht="16.5" x14ac:dyDescent="0.25">
      <c r="A9" s="13" t="s">
        <v>14</v>
      </c>
      <c r="B9" s="13" t="s">
        <v>25</v>
      </c>
      <c r="C9" s="12">
        <v>2</v>
      </c>
      <c r="D9" s="13" t="s">
        <v>71</v>
      </c>
      <c r="E9" s="12" t="s">
        <v>83</v>
      </c>
      <c r="F9" s="12">
        <v>9</v>
      </c>
      <c r="G9" s="19" t="s">
        <v>84</v>
      </c>
      <c r="H9" s="13" t="str">
        <f>VLOOKUP(E9,'Доп. информация'!A9:B13,2)</f>
        <v>Стойки</v>
      </c>
      <c r="I9" s="24" t="str">
        <f>INDEX('Доп. информация'!$B$30:$B$44,MATCH(H9,'Доп. информация'!$A$30:$A$44,0))&amp;", "&amp;INDEX('Доп. информация'!$B$30:$B$44,MATCH(H9,'Доп. информация'!$A$30:$A$44,0)+1)&amp;", "&amp;INDEX('Доп. информация'!$B$30:$B$44,MATCH(H9,'Доп. информация'!$A$30:$A$44,0)+2)</f>
        <v xml:space="preserve">Васильева Альбина Николаевна, Пимошенко Руслан Сергеевич, </v>
      </c>
      <c r="J9" s="13" t="s">
        <v>104</v>
      </c>
    </row>
    <row r="10" spans="1:10" ht="16.5" x14ac:dyDescent="0.25">
      <c r="A10" s="13" t="s">
        <v>15</v>
      </c>
      <c r="B10" s="13" t="s">
        <v>26</v>
      </c>
      <c r="C10" s="12">
        <v>6</v>
      </c>
      <c r="D10" s="13" t="s">
        <v>72</v>
      </c>
      <c r="E10" s="12" t="s">
        <v>54</v>
      </c>
      <c r="F10" s="12">
        <v>6</v>
      </c>
      <c r="G10" s="19" t="s">
        <v>84</v>
      </c>
      <c r="H10" s="13" t="str">
        <f>VLOOKUP(E10,'Доп. информация'!A9:B13,2)</f>
        <v>Внешность</v>
      </c>
      <c r="I10" s="24" t="str">
        <f>INDEX('Доп. информация'!$B$30:$B$44,MATCH(H10,'Доп. информация'!$A$30:$A$44,0))&amp;", "&amp;INDEX('Доп. информация'!$B$30:$B$44,MATCH(H10,'Доп. информация'!$A$30:$A$44,0)+1)&amp;", "&amp;INDEX('Доп. информация'!$B$30:$B$44,MATCH(H10,'Доп. информация'!$A$30:$A$44,0)+2)</f>
        <v xml:space="preserve">Антипова Зоя Михайловна, Зарубина Ольга Петровна, </v>
      </c>
      <c r="J10" s="13" t="s">
        <v>106</v>
      </c>
    </row>
    <row r="11" spans="1:10" ht="16.5" x14ac:dyDescent="0.25">
      <c r="A11" s="13" t="s">
        <v>39</v>
      </c>
      <c r="B11" s="13" t="s">
        <v>25</v>
      </c>
      <c r="C11" s="12">
        <v>3</v>
      </c>
      <c r="D11" s="13" t="s">
        <v>80</v>
      </c>
      <c r="E11" s="12" t="s">
        <v>58</v>
      </c>
      <c r="F11" s="12">
        <v>12</v>
      </c>
      <c r="G11" s="19" t="s">
        <v>84</v>
      </c>
      <c r="H11" s="13" t="str">
        <f>VLOOKUP(E11,'Доп. информация'!A9:B13,2)</f>
        <v>Команды</v>
      </c>
      <c r="I11" s="24" t="str">
        <f>INDEX('Доп. информация'!$B$30:$B$44,MATCH(H11,'Доп. информация'!$A$30:$A$44,0))&amp;", "&amp;INDEX('Доп. информация'!$B$30:$B$44,MATCH(H11,'Доп. информация'!$A$30:$A$44,0)+1)&amp;", "&amp;INDEX('Доп. информация'!$B$30:$B$44,MATCH(H11,'Доп. информация'!$A$30:$A$44,0)+2)</f>
        <v xml:space="preserve">Балбуков Константин Витальевич, Храменкова Екатерина Сергеевна, </v>
      </c>
      <c r="J11" s="13" t="s">
        <v>105</v>
      </c>
    </row>
    <row r="12" spans="1:10" ht="16.5" x14ac:dyDescent="0.25">
      <c r="A12" s="13" t="s">
        <v>44</v>
      </c>
      <c r="B12" s="13" t="s">
        <v>26</v>
      </c>
      <c r="C12" s="12">
        <v>7</v>
      </c>
      <c r="D12" s="13" t="s">
        <v>73</v>
      </c>
      <c r="E12" s="12" t="s">
        <v>58</v>
      </c>
      <c r="F12" s="12">
        <v>12</v>
      </c>
      <c r="G12" s="19" t="s">
        <v>84</v>
      </c>
      <c r="H12" s="13" t="str">
        <f>VLOOKUP(E12,'Доп. информация'!A9:B13,2)</f>
        <v>Команды</v>
      </c>
      <c r="I12" s="24" t="str">
        <f>INDEX('Доп. информация'!$B$30:$B$44,MATCH(H12,'Доп. информация'!$A$30:$A$44,0))&amp;", "&amp;INDEX('Доп. информация'!$B$30:$B$44,MATCH(H12,'Доп. информация'!$A$30:$A$44,0)+1)&amp;", "&amp;INDEX('Доп. информация'!$B$30:$B$44,MATCH(H12,'Доп. информация'!$A$30:$A$44,0)+2)</f>
        <v xml:space="preserve">Балбуков Константин Витальевич, Храменкова Екатерина Сергеевна, </v>
      </c>
      <c r="J12" s="13" t="s">
        <v>106</v>
      </c>
    </row>
    <row r="13" spans="1:10" ht="16.5" x14ac:dyDescent="0.25">
      <c r="A13" s="13" t="s">
        <v>45</v>
      </c>
      <c r="B13" s="13" t="s">
        <v>38</v>
      </c>
      <c r="C13" s="12">
        <v>11</v>
      </c>
      <c r="D13" s="13" t="s">
        <v>77</v>
      </c>
      <c r="E13" s="12" t="s">
        <v>54</v>
      </c>
      <c r="F13" s="12">
        <v>6</v>
      </c>
      <c r="G13" s="19" t="s">
        <v>84</v>
      </c>
      <c r="H13" s="13" t="str">
        <f>VLOOKUP(E13,'Доп. информация'!A9:B13,2)</f>
        <v>Внешность</v>
      </c>
      <c r="I13" s="24" t="str">
        <f>INDEX('Доп. информация'!$B$30:$B$44,MATCH(H13,'Доп. информация'!$A$30:$A$44,0))&amp;", "&amp;INDEX('Доп. информация'!$B$30:$B$44,MATCH(H13,'Доп. информация'!$A$30:$A$44,0)+1)&amp;", "&amp;INDEX('Доп. информация'!$B$30:$B$44,MATCH(H13,'Доп. информация'!$A$30:$A$44,0)+2)</f>
        <v xml:space="preserve">Антипова Зоя Михайловна, Зарубина Ольга Петровна, </v>
      </c>
      <c r="J13" s="13" t="s">
        <v>103</v>
      </c>
    </row>
    <row r="14" spans="1:10" ht="16.5" x14ac:dyDescent="0.25">
      <c r="A14" s="13" t="s">
        <v>16</v>
      </c>
      <c r="B14" s="13" t="s">
        <v>26</v>
      </c>
      <c r="C14" s="12">
        <v>8</v>
      </c>
      <c r="D14" s="13" t="s">
        <v>59</v>
      </c>
      <c r="E14" s="12" t="s">
        <v>83</v>
      </c>
      <c r="F14" s="12">
        <v>9</v>
      </c>
      <c r="G14" s="19" t="s">
        <v>84</v>
      </c>
      <c r="H14" s="13" t="str">
        <f>VLOOKUP(E14,'Доп. информация'!A9:B13,2)</f>
        <v>Стойки</v>
      </c>
      <c r="I14" s="24" t="str">
        <f>INDEX('Доп. информация'!$B$30:$B$44,MATCH(H14,'Доп. информация'!$A$30:$A$44,0))&amp;", "&amp;INDEX('Доп. информация'!$B$30:$B$44,MATCH(H14,'Доп. информация'!$A$30:$A$44,0)+1)&amp;", "&amp;INDEX('Доп. информация'!$B$30:$B$44,MATCH(H14,'Доп. информация'!$A$30:$A$44,0)+2)</f>
        <v xml:space="preserve">Васильева Альбина Николаевна, Пимошенко Руслан Сергеевич, </v>
      </c>
      <c r="J14" s="13" t="s">
        <v>103</v>
      </c>
    </row>
    <row r="15" spans="1:10" ht="16.5" x14ac:dyDescent="0.25">
      <c r="A15" s="13" t="s">
        <v>17</v>
      </c>
      <c r="B15" s="13" t="s">
        <v>38</v>
      </c>
      <c r="C15" s="12">
        <v>12</v>
      </c>
      <c r="D15" s="13" t="s">
        <v>57</v>
      </c>
      <c r="E15" s="12" t="s">
        <v>58</v>
      </c>
      <c r="F15" s="12">
        <v>12</v>
      </c>
      <c r="G15" s="19" t="s">
        <v>84</v>
      </c>
      <c r="H15" s="13" t="str">
        <f>VLOOKUP(E15,'Доп. информация'!A9:B13,2)</f>
        <v>Команды</v>
      </c>
      <c r="I15" s="24" t="str">
        <f>INDEX('Доп. информация'!$B$30:$B$44,MATCH(H15,'Доп. информация'!$A$30:$A$44,0))&amp;", "&amp;INDEX('Доп. информация'!$B$30:$B$44,MATCH(H15,'Доп. информация'!$A$30:$A$44,0)+1)&amp;", "&amp;INDEX('Доп. информация'!$B$30:$B$44,MATCH(H15,'Доп. информация'!$A$30:$A$44,0)+2)</f>
        <v xml:space="preserve">Балбуков Константин Витальевич, Храменкова Екатерина Сергеевна, </v>
      </c>
      <c r="J15" s="13" t="s">
        <v>106</v>
      </c>
    </row>
    <row r="16" spans="1:10" ht="16.5" x14ac:dyDescent="0.25">
      <c r="A16" s="13" t="s">
        <v>18</v>
      </c>
      <c r="B16" s="13" t="s">
        <v>38</v>
      </c>
      <c r="C16" s="12">
        <v>13</v>
      </c>
      <c r="D16" s="13" t="s">
        <v>60</v>
      </c>
      <c r="E16" s="12" t="s">
        <v>83</v>
      </c>
      <c r="F16" s="12">
        <v>9</v>
      </c>
      <c r="G16" s="19" t="s">
        <v>84</v>
      </c>
      <c r="H16" s="13" t="str">
        <f>VLOOKUP(E16,'Доп. информация'!A9:B13,2)</f>
        <v>Стойки</v>
      </c>
      <c r="I16" s="24" t="str">
        <f>INDEX('Доп. информация'!$B$30:$B$44,MATCH(H16,'Доп. информация'!$A$30:$A$44,0))&amp;", "&amp;INDEX('Доп. информация'!$B$30:$B$44,MATCH(H16,'Доп. информация'!$A$30:$A$44,0)+1)&amp;", "&amp;INDEX('Доп. информация'!$B$30:$B$44,MATCH(H16,'Доп. информация'!$A$30:$A$44,0)+2)</f>
        <v xml:space="preserve">Васильева Альбина Николаевна, Пимошенко Руслан Сергеевич, </v>
      </c>
      <c r="J16" s="13" t="s">
        <v>106</v>
      </c>
    </row>
    <row r="17" spans="1:10" ht="16.5" x14ac:dyDescent="0.25">
      <c r="A17" s="13" t="s">
        <v>19</v>
      </c>
      <c r="B17" s="13" t="s">
        <v>23</v>
      </c>
      <c r="C17" s="12">
        <v>16</v>
      </c>
      <c r="D17" s="13" t="s">
        <v>81</v>
      </c>
      <c r="E17" s="12" t="s">
        <v>54</v>
      </c>
      <c r="F17" s="12">
        <v>6</v>
      </c>
      <c r="G17" s="19" t="s">
        <v>84</v>
      </c>
      <c r="H17" s="13" t="str">
        <f>VLOOKUP(E17,'Доп. информация'!A9:B13,2)</f>
        <v>Внешность</v>
      </c>
      <c r="I17" s="24" t="str">
        <f>INDEX('Доп. информация'!$B$30:$B$44,MATCH(H17,'Доп. информация'!$A$30:$A$44,0))&amp;", "&amp;INDEX('Доп. информация'!$B$30:$B$44,MATCH(H17,'Доп. информация'!$A$30:$A$44,0)+1)&amp;", "&amp;INDEX('Доп. информация'!$B$30:$B$44,MATCH(H17,'Доп. информация'!$A$30:$A$44,0)+2)</f>
        <v xml:space="preserve">Антипова Зоя Михайловна, Зарубина Ольга Петровна, </v>
      </c>
      <c r="J17" s="13" t="s">
        <v>106</v>
      </c>
    </row>
    <row r="18" spans="1:10" ht="16.5" x14ac:dyDescent="0.25">
      <c r="A18" s="13" t="s">
        <v>40</v>
      </c>
      <c r="B18" s="13" t="s">
        <v>23</v>
      </c>
      <c r="C18" s="12">
        <v>17</v>
      </c>
      <c r="D18" s="13" t="s">
        <v>65</v>
      </c>
      <c r="E18" s="12" t="s">
        <v>83</v>
      </c>
      <c r="F18" s="12">
        <v>9</v>
      </c>
      <c r="G18" s="19" t="s">
        <v>84</v>
      </c>
      <c r="H18" s="13" t="str">
        <f>VLOOKUP(E18,'Доп. информация'!A9:B13,2)</f>
        <v>Стойки</v>
      </c>
      <c r="I18" s="24" t="str">
        <f>INDEX('Доп. информация'!$B$30:$B$44,MATCH(H18,'Доп. информация'!$A$30:$A$44,0))&amp;", "&amp;INDEX('Доп. информация'!$B$30:$B$44,MATCH(H18,'Доп. информация'!$A$30:$A$44,0)+1)&amp;", "&amp;INDEX('Доп. информация'!$B$30:$B$44,MATCH(H18,'Доп. информация'!$A$30:$A$44,0)+2)</f>
        <v xml:space="preserve">Васильева Альбина Николаевна, Пимошенко Руслан Сергеевич, </v>
      </c>
      <c r="J18" s="13" t="s">
        <v>106</v>
      </c>
    </row>
    <row r="19" spans="1:10" ht="16.5" x14ac:dyDescent="0.25">
      <c r="A19" s="13" t="s">
        <v>46</v>
      </c>
      <c r="B19" s="13" t="s">
        <v>23</v>
      </c>
      <c r="C19" s="12">
        <v>18</v>
      </c>
      <c r="D19" s="13" t="s">
        <v>70</v>
      </c>
      <c r="E19" s="12" t="s">
        <v>58</v>
      </c>
      <c r="F19" s="12">
        <v>12</v>
      </c>
      <c r="G19" s="19" t="s">
        <v>84</v>
      </c>
      <c r="H19" s="13" t="str">
        <f>VLOOKUP(E19,'Доп. информация'!A9:B13,2)</f>
        <v>Команды</v>
      </c>
      <c r="I19" s="24" t="str">
        <f>INDEX('Доп. информация'!$B$30:$B$44,MATCH(H19,'Доп. информация'!$A$30:$A$44,0))&amp;", "&amp;INDEX('Доп. информация'!$B$30:$B$44,MATCH(H19,'Доп. информация'!$A$30:$A$44,0)+1)&amp;", "&amp;INDEX('Доп. информация'!$B$30:$B$44,MATCH(H19,'Доп. информация'!$A$30:$A$44,0)+2)</f>
        <v xml:space="preserve">Балбуков Константин Витальевич, Храменкова Екатерина Сергеевна, </v>
      </c>
      <c r="J19" s="13" t="s">
        <v>103</v>
      </c>
    </row>
    <row r="20" spans="1:10" ht="16.5" x14ac:dyDescent="0.25">
      <c r="A20" s="13" t="s">
        <v>41</v>
      </c>
      <c r="B20" s="13" t="s">
        <v>24</v>
      </c>
      <c r="C20" s="12">
        <v>21</v>
      </c>
      <c r="D20" s="13" t="s">
        <v>75</v>
      </c>
      <c r="E20" s="12" t="s">
        <v>54</v>
      </c>
      <c r="F20" s="12">
        <v>6</v>
      </c>
      <c r="G20" s="19" t="s">
        <v>84</v>
      </c>
      <c r="H20" s="13" t="str">
        <f>VLOOKUP(E20,'Доп. информация'!A9:B13,2)</f>
        <v>Внешность</v>
      </c>
      <c r="I20" s="24" t="str">
        <f>INDEX('Доп. информация'!$B$30:$B$44,MATCH(H20,'Доп. информация'!$A$30:$A$44,0))&amp;", "&amp;INDEX('Доп. информация'!$B$30:$B$44,MATCH(H20,'Доп. информация'!$A$30:$A$44,0)+1)&amp;", "&amp;INDEX('Доп. информация'!$B$30:$B$44,MATCH(H20,'Доп. информация'!$A$30:$A$44,0)+2)</f>
        <v xml:space="preserve">Антипова Зоя Михайловна, Зарубина Ольга Петровна, </v>
      </c>
      <c r="J20" s="13" t="s">
        <v>105</v>
      </c>
    </row>
    <row r="21" spans="1:10" ht="16.5" x14ac:dyDescent="0.25">
      <c r="A21" s="13" t="s">
        <v>20</v>
      </c>
      <c r="B21" s="13" t="s">
        <v>25</v>
      </c>
      <c r="C21" s="12">
        <v>4</v>
      </c>
      <c r="D21" s="13" t="s">
        <v>63</v>
      </c>
      <c r="E21" s="12" t="s">
        <v>55</v>
      </c>
      <c r="F21" s="12">
        <v>15</v>
      </c>
      <c r="G21" s="19" t="s">
        <v>84</v>
      </c>
      <c r="H21" s="13" t="str">
        <f>VLOOKUP(E21,'Доп. информация'!A9:B13,2)</f>
        <v>Барьеры</v>
      </c>
      <c r="I21" s="24" t="str">
        <f>INDEX('Доп. информация'!$B$30:$B$44,MATCH(H21,'Доп. информация'!$A$30:$A$44,0))&amp;", "&amp;INDEX('Доп. информация'!$B$30:$B$44,MATCH(H21,'Доп. информация'!$A$30:$A$44,0)+1)&amp;", "&amp;INDEX('Доп. информация'!$B$30:$B$44,MATCH(H21,'Доп. информация'!$A$30:$A$44,0)+2)</f>
        <v xml:space="preserve">Комаров Анатолий Петрович, Третьяк Игорь Владимирович, </v>
      </c>
      <c r="J21" s="13" t="s">
        <v>106</v>
      </c>
    </row>
    <row r="22" spans="1:10" ht="16.5" x14ac:dyDescent="0.25">
      <c r="A22" s="13" t="s">
        <v>42</v>
      </c>
      <c r="B22" s="13" t="s">
        <v>25</v>
      </c>
      <c r="C22" s="12">
        <v>5</v>
      </c>
      <c r="D22" s="13" t="s">
        <v>78</v>
      </c>
      <c r="E22" s="12" t="s">
        <v>56</v>
      </c>
      <c r="F22" s="12">
        <v>18</v>
      </c>
      <c r="G22" s="19" t="s">
        <v>84</v>
      </c>
      <c r="H22" s="13" t="str">
        <f>VLOOKUP(E22,'Доп. информация'!A9:B13,2)</f>
        <v>Способности</v>
      </c>
      <c r="I22" s="24" t="str">
        <f>INDEX('Доп. информация'!$B$30:$B$44,MATCH(H22,'Доп. информация'!$A$30:$A$44,0))&amp;", "&amp;INDEX('Доп. информация'!$B$30:$B$44,MATCH(H22,'Доп. информация'!$A$30:$A$44,0)+1)&amp;", "&amp;INDEX('Доп. информация'!$B$30:$B$44,MATCH(H22,'Доп. информация'!$A$30:$A$44,0)+2)</f>
        <v xml:space="preserve">Зеленская Вера Витальевна, Тарлецкий Виктор Анатольевич, </v>
      </c>
      <c r="J22" s="13" t="s">
        <v>103</v>
      </c>
    </row>
    <row r="23" spans="1:10" ht="16.5" x14ac:dyDescent="0.25">
      <c r="A23" s="13" t="s">
        <v>21</v>
      </c>
      <c r="B23" s="13" t="s">
        <v>26</v>
      </c>
      <c r="C23" s="12">
        <v>9</v>
      </c>
      <c r="D23" s="13" t="s">
        <v>61</v>
      </c>
      <c r="E23" s="12" t="s">
        <v>55</v>
      </c>
      <c r="F23" s="12">
        <v>15</v>
      </c>
      <c r="G23" s="19" t="s">
        <v>84</v>
      </c>
      <c r="H23" s="13" t="str">
        <f>VLOOKUP(E23,'Доп. информация'!A9:B13,2)</f>
        <v>Барьеры</v>
      </c>
      <c r="I23" s="24" t="str">
        <f>INDEX('Доп. информация'!$B$30:$B$44,MATCH(H23,'Доп. информация'!$A$30:$A$44,0))&amp;", "&amp;INDEX('Доп. информация'!$B$30:$B$44,MATCH(H23,'Доп. информация'!$A$30:$A$44,0)+1)&amp;", "&amp;INDEX('Доп. информация'!$B$30:$B$44,MATCH(H23,'Доп. информация'!$A$30:$A$44,0)+2)</f>
        <v xml:space="preserve">Комаров Анатолий Петрович, Третьяк Игорь Владимирович, </v>
      </c>
      <c r="J23" s="13" t="s">
        <v>106</v>
      </c>
    </row>
    <row r="24" spans="1:10" ht="16.5" x14ac:dyDescent="0.25">
      <c r="A24" s="13" t="s">
        <v>43</v>
      </c>
      <c r="B24" s="13" t="s">
        <v>26</v>
      </c>
      <c r="C24" s="12">
        <v>10</v>
      </c>
      <c r="D24" s="13" t="s">
        <v>68</v>
      </c>
      <c r="E24" s="12" t="s">
        <v>56</v>
      </c>
      <c r="F24" s="12">
        <v>18</v>
      </c>
      <c r="G24" s="19" t="s">
        <v>84</v>
      </c>
      <c r="H24" s="13" t="str">
        <f>VLOOKUP(E24,'Доп. информация'!A9:B13,2)</f>
        <v>Способности</v>
      </c>
      <c r="I24" s="24" t="str">
        <f>INDEX('Доп. информация'!$B$30:$B$44,MATCH(H24,'Доп. информация'!$A$30:$A$44,0))&amp;", "&amp;INDEX('Доп. информация'!$B$30:$B$44,MATCH(H24,'Доп. информация'!$A$30:$A$44,0)+1)&amp;", "&amp;INDEX('Доп. информация'!$B$30:$B$44,MATCH(H24,'Доп. информация'!$A$30:$A$44,0)+2)</f>
        <v xml:space="preserve">Зеленская Вера Витальевна, Тарлецкий Виктор Анатольевич, </v>
      </c>
      <c r="J24" s="13" t="s">
        <v>106</v>
      </c>
    </row>
    <row r="25" spans="1:10" ht="16.5" x14ac:dyDescent="0.25">
      <c r="A25" s="13" t="s">
        <v>47</v>
      </c>
      <c r="B25" s="13" t="s">
        <v>24</v>
      </c>
      <c r="C25" s="12">
        <v>22</v>
      </c>
      <c r="D25" s="13" t="s">
        <v>79</v>
      </c>
      <c r="E25" s="12" t="s">
        <v>58</v>
      </c>
      <c r="F25" s="12">
        <v>12</v>
      </c>
      <c r="G25" s="19" t="s">
        <v>84</v>
      </c>
      <c r="H25" s="13" t="str">
        <f>VLOOKUP(E25,'Доп. информация'!A9:B13,2)</f>
        <v>Команды</v>
      </c>
      <c r="I25" s="24" t="str">
        <f>INDEX('Доп. информация'!$B$30:$B$44,MATCH(H25,'Доп. информация'!$A$30:$A$44,0))&amp;", "&amp;INDEX('Доп. информация'!$B$30:$B$44,MATCH(H25,'Доп. информация'!$A$30:$A$44,0)+1)&amp;", "&amp;INDEX('Доп. информация'!$B$30:$B$44,MATCH(H25,'Доп. информация'!$A$30:$A$44,0)+2)</f>
        <v xml:space="preserve">Балбуков Константин Витальевич, Храменкова Екатерина Сергеевна, </v>
      </c>
      <c r="J25" s="13" t="s">
        <v>104</v>
      </c>
    </row>
    <row r="26" spans="1:10" ht="16.5" x14ac:dyDescent="0.25">
      <c r="A26" s="13" t="s">
        <v>48</v>
      </c>
      <c r="B26" s="13" t="s">
        <v>24</v>
      </c>
      <c r="C26" s="12">
        <v>23</v>
      </c>
      <c r="D26" s="13" t="s">
        <v>62</v>
      </c>
      <c r="E26" s="12" t="s">
        <v>83</v>
      </c>
      <c r="F26" s="12">
        <v>9</v>
      </c>
      <c r="G26" s="19" t="s">
        <v>84</v>
      </c>
      <c r="H26" s="13" t="str">
        <f>VLOOKUP(E26,'Доп. информация'!A9:B13,2)</f>
        <v>Стойки</v>
      </c>
      <c r="I26" s="24" t="str">
        <f>INDEX('Доп. информация'!$B$30:$B$44,MATCH(H26,'Доп. информация'!$A$30:$A$44,0))&amp;", "&amp;INDEX('Доп. информация'!$B$30:$B$44,MATCH(H26,'Доп. информация'!$A$30:$A$44,0)+1)&amp;", "&amp;INDEX('Доп. информация'!$B$30:$B$44,MATCH(H26,'Доп. информация'!$A$30:$A$44,0)+2)</f>
        <v xml:space="preserve">Васильева Альбина Николаевна, Пимошенко Руслан Сергеевич, </v>
      </c>
      <c r="J26" s="13" t="s">
        <v>105</v>
      </c>
    </row>
    <row r="27" spans="1:10" ht="16.5" x14ac:dyDescent="0.25">
      <c r="A27" s="13" t="s">
        <v>49</v>
      </c>
      <c r="B27" s="13" t="s">
        <v>38</v>
      </c>
      <c r="C27" s="12">
        <v>14</v>
      </c>
      <c r="D27" s="13" t="s">
        <v>67</v>
      </c>
      <c r="E27" s="12" t="s">
        <v>56</v>
      </c>
      <c r="F27" s="12">
        <v>18</v>
      </c>
      <c r="G27" s="19" t="s">
        <v>84</v>
      </c>
      <c r="H27" s="13" t="str">
        <f>VLOOKUP(E27,'Доп. информация'!A9:B13,2)</f>
        <v>Способности</v>
      </c>
      <c r="I27" s="24" t="str">
        <f>INDEX('Доп. информация'!$B$30:$B$44,MATCH(H27,'Доп. информация'!$A$30:$A$44,0))&amp;", "&amp;INDEX('Доп. информация'!$B$30:$B$44,MATCH(H27,'Доп. информация'!$A$30:$A$44,0)+1)&amp;", "&amp;INDEX('Доп. информация'!$B$30:$B$44,MATCH(H27,'Доп. информация'!$A$30:$A$44,0)+2)</f>
        <v xml:space="preserve">Зеленская Вера Витальевна, Тарлецкий Виктор Анатольевич, </v>
      </c>
      <c r="J27" s="13" t="s">
        <v>104</v>
      </c>
    </row>
    <row r="28" spans="1:10" ht="16.5" x14ac:dyDescent="0.25">
      <c r="A28" s="13" t="s">
        <v>50</v>
      </c>
      <c r="B28" s="13" t="s">
        <v>38</v>
      </c>
      <c r="C28" s="12">
        <v>15</v>
      </c>
      <c r="D28" s="13" t="s">
        <v>64</v>
      </c>
      <c r="E28" s="12" t="s">
        <v>55</v>
      </c>
      <c r="F28" s="12">
        <v>15</v>
      </c>
      <c r="G28" s="19" t="s">
        <v>84</v>
      </c>
      <c r="H28" s="13" t="str">
        <f>VLOOKUP(E28,'Доп. информация'!A9:B13,2)</f>
        <v>Барьеры</v>
      </c>
      <c r="I28" s="24" t="str">
        <f>INDEX('Доп. информация'!$B$30:$B$44,MATCH(H28,'Доп. информация'!$A$30:$A$44,0))&amp;", "&amp;INDEX('Доп. информация'!$B$30:$B$44,MATCH(H28,'Доп. информация'!$A$30:$A$44,0)+1)&amp;", "&amp;INDEX('Доп. информация'!$B$30:$B$44,MATCH(H28,'Доп. информация'!$A$30:$A$44,0)+2)</f>
        <v xml:space="preserve">Комаров Анатолий Петрович, Третьяк Игорь Владимирович, </v>
      </c>
      <c r="J28" s="13" t="s">
        <v>105</v>
      </c>
    </row>
    <row r="29" spans="1:10" ht="16.5" x14ac:dyDescent="0.25">
      <c r="A29" s="13" t="s">
        <v>51</v>
      </c>
      <c r="B29" s="13" t="s">
        <v>23</v>
      </c>
      <c r="C29" s="12">
        <v>19</v>
      </c>
      <c r="D29" s="13" t="s">
        <v>66</v>
      </c>
      <c r="E29" s="12" t="s">
        <v>56</v>
      </c>
      <c r="F29" s="12">
        <v>18</v>
      </c>
      <c r="G29" s="19" t="s">
        <v>84</v>
      </c>
      <c r="H29" s="13" t="str">
        <f>VLOOKUP(E29,'Доп. информация'!A9:B13,2)</f>
        <v>Способности</v>
      </c>
      <c r="I29" s="24" t="str">
        <f>INDEX('Доп. информация'!$B$30:$B$44,MATCH(H29,'Доп. информация'!$A$30:$A$44,0))&amp;", "&amp;INDEX('Доп. информация'!$B$30:$B$44,MATCH(H29,'Доп. информация'!$A$30:$A$44,0)+1)&amp;", "&amp;INDEX('Доп. информация'!$B$30:$B$44,MATCH(H29,'Доп. информация'!$A$30:$A$44,0)+2)</f>
        <v xml:space="preserve">Зеленская Вера Витальевна, Тарлецкий Виктор Анатольевич, </v>
      </c>
      <c r="J29" s="13" t="s">
        <v>105</v>
      </c>
    </row>
    <row r="30" spans="1:10" ht="16.5" x14ac:dyDescent="0.25">
      <c r="A30" s="13" t="s">
        <v>22</v>
      </c>
      <c r="B30" s="13" t="s">
        <v>23</v>
      </c>
      <c r="C30" s="12">
        <v>20</v>
      </c>
      <c r="D30" s="13" t="s">
        <v>82</v>
      </c>
      <c r="E30" s="12" t="s">
        <v>55</v>
      </c>
      <c r="F30" s="12">
        <v>15</v>
      </c>
      <c r="G30" s="19" t="s">
        <v>84</v>
      </c>
      <c r="H30" s="13" t="str">
        <f>VLOOKUP(E30,'Доп. информация'!A9:B13,2)</f>
        <v>Барьеры</v>
      </c>
      <c r="I30" s="24" t="str">
        <f>INDEX('Доп. информация'!$B$30:$B$44,MATCH(H30,'Доп. информация'!$A$30:$A$44,0))&amp;", "&amp;INDEX('Доп. информация'!$B$30:$B$44,MATCH(H30,'Доп. информация'!$A$30:$A$44,0)+1)&amp;", "&amp;INDEX('Доп. информация'!$B$30:$B$44,MATCH(H30,'Доп. информация'!$A$30:$A$44,0)+2)</f>
        <v xml:space="preserve">Комаров Анатолий Петрович, Третьяк Игорь Владимирович, </v>
      </c>
      <c r="J30" s="13" t="s">
        <v>104</v>
      </c>
    </row>
    <row r="31" spans="1:10" ht="16.5" x14ac:dyDescent="0.25">
      <c r="A31" s="13" t="s">
        <v>52</v>
      </c>
      <c r="B31" s="13" t="s">
        <v>24</v>
      </c>
      <c r="C31" s="12">
        <v>24</v>
      </c>
      <c r="D31" s="13" t="s">
        <v>74</v>
      </c>
      <c r="E31" s="12" t="s">
        <v>56</v>
      </c>
      <c r="F31" s="12">
        <v>18</v>
      </c>
      <c r="G31" s="19" t="s">
        <v>84</v>
      </c>
      <c r="H31" s="13" t="str">
        <f>VLOOKUP(E31,'Доп. информация'!A9:B13,2)</f>
        <v>Способности</v>
      </c>
      <c r="I31" s="24" t="str">
        <f>INDEX('Доп. информация'!$B$30:$B$44,MATCH(H31,'Доп. информация'!$A$30:$A$44,0))&amp;", "&amp;INDEX('Доп. информация'!$B$30:$B$44,MATCH(H31,'Доп. информация'!$A$30:$A$44,0)+1)&amp;", "&amp;INDEX('Доп. информация'!$B$30:$B$44,MATCH(H31,'Доп. информация'!$A$30:$A$44,0)+2)</f>
        <v xml:space="preserve">Зеленская Вера Витальевна, Тарлецкий Виктор Анатольевич, </v>
      </c>
      <c r="J31" s="13" t="s">
        <v>106</v>
      </c>
    </row>
    <row r="32" spans="1:10" ht="16.5" x14ac:dyDescent="0.25">
      <c r="A32" s="13" t="s">
        <v>53</v>
      </c>
      <c r="B32" s="13" t="s">
        <v>24</v>
      </c>
      <c r="C32" s="12">
        <v>25</v>
      </c>
      <c r="D32" s="13" t="s">
        <v>76</v>
      </c>
      <c r="E32" s="12" t="s">
        <v>55</v>
      </c>
      <c r="F32" s="12">
        <v>15</v>
      </c>
      <c r="G32" s="19" t="s">
        <v>84</v>
      </c>
      <c r="H32" s="13" t="str">
        <f>VLOOKUP(E32,'Доп. информация'!A9:B13,2)</f>
        <v>Барьеры</v>
      </c>
      <c r="I32" s="24" t="str">
        <f>INDEX('Доп. информация'!$B$30:$B$44,MATCH(H32,'Доп. информация'!$A$30:$A$44,0))&amp;", "&amp;INDEX('Доп. информация'!$B$30:$B$44,MATCH(H32,'Доп. информация'!$A$30:$A$44,0)+1)&amp;", "&amp;INDEX('Доп. информация'!$B$30:$B$44,MATCH(H32,'Доп. информация'!$A$30:$A$44,0)+2)</f>
        <v xml:space="preserve">Комаров Анатолий Петрович, Третьяк Игорь Владимирович, </v>
      </c>
      <c r="J32" s="13" t="s">
        <v>103</v>
      </c>
    </row>
    <row r="36" spans="4:4" x14ac:dyDescent="0.25">
      <c r="D36" s="22"/>
    </row>
    <row r="37" spans="4:4" x14ac:dyDescent="0.25">
      <c r="D37" s="21"/>
    </row>
    <row r="38" spans="4:4" x14ac:dyDescent="0.25">
      <c r="D38" s="21"/>
    </row>
    <row r="39" spans="4:4" x14ac:dyDescent="0.25">
      <c r="D39" s="21"/>
    </row>
    <row r="40" spans="4:4" x14ac:dyDescent="0.25">
      <c r="D40" s="21"/>
    </row>
    <row r="41" spans="4:4" x14ac:dyDescent="0.25">
      <c r="D41" s="21"/>
    </row>
  </sheetData>
  <autoFilter ref="A7:J32"/>
  <sortState ref="A3:H27">
    <sortCondition ref="A3"/>
  </sortState>
  <mergeCells count="16">
    <mergeCell ref="F1:J1"/>
    <mergeCell ref="F5:J5"/>
    <mergeCell ref="A1:B1"/>
    <mergeCell ref="C2:E2"/>
    <mergeCell ref="A6:G6"/>
    <mergeCell ref="A5:B5"/>
    <mergeCell ref="C5:E5"/>
    <mergeCell ref="F2:J2"/>
    <mergeCell ref="F3:J3"/>
    <mergeCell ref="F4:J4"/>
    <mergeCell ref="C1:E1"/>
    <mergeCell ref="A2:B2"/>
    <mergeCell ref="A3:B3"/>
    <mergeCell ref="C3:E3"/>
    <mergeCell ref="A4:B4"/>
    <mergeCell ref="C4:E4"/>
  </mergeCells>
  <dataValidations count="1">
    <dataValidation type="list" allowBlank="1" showInputMessage="1" showErrorMessage="1" sqref="C1:E1">
      <formula1>$A$7:$A$31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'Доп. информация'!$B$2:$B$6</xm:f>
          </x14:formula1>
          <xm:sqref>B8:B32 C2:E3</xm:sqref>
        </x14:dataValidation>
        <x14:dataValidation type="list" allowBlank="1" showInputMessage="1" showErrorMessage="1">
          <x14:formula1>
            <xm:f>'Доп. информация'!$A$9:$A$13</xm:f>
          </x14:formula1>
          <xm:sqref>E8:E32 C4:E4</xm:sqref>
        </x14:dataValidation>
        <x14:dataValidation type="list" allowBlank="1" showInputMessage="1" showErrorMessage="1">
          <x14:formula1>
            <xm:f>'Доп. информация'!$A$48:$A$51</xm:f>
          </x14:formula1>
          <xm:sqref>J8:J32</xm:sqref>
        </x14:dataValidation>
        <x14:dataValidation type="list" allowBlank="1" showInputMessage="1" showErrorMessage="1">
          <x14:formula1>
            <xm:f>'Доп. информация'!$A$16:$A$25</xm:f>
          </x14:formula1>
          <xm:sqref>C5:E5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view="pageBreakPreview" zoomScaleNormal="100" zoomScaleSheetLayoutView="100" workbookViewId="0">
      <selection activeCell="J11" sqref="J11"/>
    </sheetView>
  </sheetViews>
  <sheetFormatPr defaultColWidth="10.7109375" defaultRowHeight="18" customHeight="1" x14ac:dyDescent="0.25"/>
  <cols>
    <col min="1" max="10" width="10.7109375" style="3"/>
    <col min="11" max="11" width="57.5703125" style="3" customWidth="1"/>
    <col min="12" max="16384" width="10.7109375" style="3"/>
  </cols>
  <sheetData>
    <row r="1" spans="1:11" ht="18" customHeight="1" thickBot="1" x14ac:dyDescent="0.3">
      <c r="A1" s="44" t="s">
        <v>6</v>
      </c>
      <c r="B1" s="44"/>
      <c r="C1" s="44"/>
      <c r="D1" s="44"/>
      <c r="E1" s="44"/>
      <c r="F1" s="44"/>
      <c r="G1" s="44"/>
      <c r="H1" s="44"/>
    </row>
    <row r="2" spans="1:11" ht="18" customHeight="1" thickTop="1" x14ac:dyDescent="0.25"/>
    <row r="3" spans="1:11" ht="18" customHeight="1" x14ac:dyDescent="0.25">
      <c r="A3" s="46" t="s">
        <v>11</v>
      </c>
      <c r="B3" s="46"/>
      <c r="C3" s="45" t="s">
        <v>17</v>
      </c>
      <c r="D3" s="45"/>
      <c r="E3" s="45"/>
      <c r="F3" s="45"/>
      <c r="G3" s="45"/>
    </row>
    <row r="4" spans="1:11" ht="18" customHeight="1" x14ac:dyDescent="0.25">
      <c r="A4" s="1"/>
      <c r="B4" s="1"/>
      <c r="C4" s="47" t="s">
        <v>5</v>
      </c>
      <c r="D4" s="47"/>
      <c r="E4" s="47"/>
      <c r="F4" s="47"/>
      <c r="G4" s="47"/>
    </row>
    <row r="5" spans="1:11" ht="18" customHeight="1" x14ac:dyDescent="0.25">
      <c r="A5" s="46" t="s">
        <v>12</v>
      </c>
      <c r="B5" s="46"/>
      <c r="C5" s="45" t="str">
        <f>VLOOKUP(C3,БД!A8:G32,2)</f>
        <v>Крокус</v>
      </c>
      <c r="D5" s="45"/>
      <c r="E5" s="45"/>
      <c r="F5" s="45"/>
      <c r="G5" s="45"/>
    </row>
    <row r="6" spans="1:11" ht="18" customHeight="1" x14ac:dyDescent="0.25">
      <c r="C6" s="47" t="s">
        <v>37</v>
      </c>
      <c r="D6" s="47"/>
      <c r="E6" s="47"/>
      <c r="F6" s="47"/>
      <c r="G6" s="47"/>
    </row>
    <row r="7" spans="1:11" ht="18" customHeight="1" x14ac:dyDescent="0.25">
      <c r="A7" s="49" t="s">
        <v>108</v>
      </c>
      <c r="B7" s="49"/>
      <c r="C7" s="49"/>
      <c r="D7" s="49"/>
      <c r="E7" s="49"/>
      <c r="F7" s="49"/>
      <c r="G7" s="49"/>
    </row>
    <row r="8" spans="1:11" ht="18" customHeight="1" x14ac:dyDescent="0.25">
      <c r="D8" s="2"/>
      <c r="K8" s="50"/>
    </row>
    <row r="9" spans="1:11" ht="18" customHeight="1" x14ac:dyDescent="0.25">
      <c r="C9" s="1" t="s">
        <v>10</v>
      </c>
      <c r="D9" s="45" t="str">
        <f>VLOOKUP(C3,БД!A8:J32,4)</f>
        <v>Спайк</v>
      </c>
      <c r="E9" s="45"/>
      <c r="K9" s="51"/>
    </row>
    <row r="10" spans="1:11" ht="18" customHeight="1" x14ac:dyDescent="0.25">
      <c r="C10" s="1" t="s">
        <v>7</v>
      </c>
      <c r="D10" s="48" t="str">
        <f>VLOOKUP(C3,БД!A8:J32,5)</f>
        <v>Овчарка</v>
      </c>
      <c r="E10" s="48"/>
      <c r="K10" s="51"/>
    </row>
    <row r="11" spans="1:11" ht="18" customHeight="1" x14ac:dyDescent="0.25">
      <c r="C11" s="1" t="s">
        <v>9</v>
      </c>
      <c r="D11" s="4">
        <f>VLOOKUP(C3,БД!A8:J32,6)</f>
        <v>12</v>
      </c>
      <c r="E11" s="20" t="s">
        <v>89</v>
      </c>
      <c r="F11" s="56"/>
      <c r="K11" s="51"/>
    </row>
    <row r="12" spans="1:11" ht="18" customHeight="1" x14ac:dyDescent="0.25">
      <c r="C12" s="1"/>
      <c r="D12" s="34"/>
      <c r="E12" s="20"/>
      <c r="K12" s="51"/>
    </row>
    <row r="13" spans="1:11" ht="18" customHeight="1" x14ac:dyDescent="0.25">
      <c r="A13" s="43" t="s">
        <v>109</v>
      </c>
      <c r="B13" s="43"/>
      <c r="C13" s="43"/>
      <c r="D13" s="43"/>
      <c r="E13" s="57" t="str">
        <f>VLOOKUP(E14,'Доп. информация'!A48:B51,2)</f>
        <v>нет</v>
      </c>
      <c r="F13" s="57"/>
      <c r="G13" s="35" t="s">
        <v>113</v>
      </c>
      <c r="K13" s="51"/>
    </row>
    <row r="14" spans="1:11" ht="18" customHeight="1" x14ac:dyDescent="0.25">
      <c r="E14" s="58" t="str">
        <f>VLOOKUP(C3,БД!A8:J32,10)</f>
        <v>Грамота участника</v>
      </c>
      <c r="F14" s="58"/>
      <c r="K14" s="51"/>
    </row>
    <row r="15" spans="1:11" ht="18" customHeight="1" x14ac:dyDescent="0.25">
      <c r="K15" s="51"/>
    </row>
    <row r="16" spans="1:11" ht="18" customHeight="1" x14ac:dyDescent="0.25">
      <c r="K16" s="51"/>
    </row>
  </sheetData>
  <mergeCells count="14">
    <mergeCell ref="K8:K16"/>
    <mergeCell ref="E14:F14"/>
    <mergeCell ref="A13:D13"/>
    <mergeCell ref="E13:F13"/>
    <mergeCell ref="A1:H1"/>
    <mergeCell ref="C3:G3"/>
    <mergeCell ref="A3:B3"/>
    <mergeCell ref="A5:B5"/>
    <mergeCell ref="C5:G5"/>
    <mergeCell ref="C4:G4"/>
    <mergeCell ref="D9:E9"/>
    <mergeCell ref="D10:E10"/>
    <mergeCell ref="C6:G6"/>
    <mergeCell ref="A7:G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БД!$A$8:$A$32</xm:f>
          </x14:formula1>
          <xm:sqref>C3:G3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selection activeCell="O14" sqref="O14"/>
    </sheetView>
  </sheetViews>
  <sheetFormatPr defaultColWidth="2.7109375" defaultRowHeight="15" x14ac:dyDescent="0.25"/>
  <sheetData>
    <row r="1" spans="1:26" ht="15.75" x14ac:dyDescent="0.25">
      <c r="A1" s="61" t="s">
        <v>120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59" t="s">
        <v>25</v>
      </c>
      <c r="O1" s="59"/>
      <c r="P1" s="59"/>
      <c r="Q1" s="59"/>
      <c r="R1" s="59"/>
      <c r="S1" s="59"/>
      <c r="T1" s="59"/>
      <c r="U1" s="59"/>
      <c r="V1" s="59"/>
      <c r="W1" s="59"/>
    </row>
    <row r="3" spans="1:26" x14ac:dyDescent="0.25">
      <c r="A3" s="60" t="s">
        <v>121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2"/>
      <c r="T3" s="62"/>
      <c r="U3" s="63" t="s">
        <v>122</v>
      </c>
      <c r="V3" s="63"/>
      <c r="W3" s="63"/>
      <c r="X3" s="63"/>
      <c r="Y3" s="63"/>
      <c r="Z3" s="63"/>
    </row>
    <row r="4" spans="1:26" x14ac:dyDescent="0.25">
      <c r="A4" s="60" t="s">
        <v>123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</row>
    <row r="5" spans="1:26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x14ac:dyDescent="0.25"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1:26" x14ac:dyDescent="0.25"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</row>
    <row r="8" spans="1:26" x14ac:dyDescent="0.25"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</row>
  </sheetData>
  <mergeCells count="7">
    <mergeCell ref="A4:N4"/>
    <mergeCell ref="A5:Z5"/>
    <mergeCell ref="N1:W1"/>
    <mergeCell ref="A1:M1"/>
    <mergeCell ref="A3:R3"/>
    <mergeCell ref="S3:T3"/>
    <mergeCell ref="U3:Z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'Доп. информация'!$B$2:$B$6</xm:f>
          </x14:formula1>
          <xm:sqref>N1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A48" sqref="A48:A51"/>
    </sheetView>
  </sheetViews>
  <sheetFormatPr defaultColWidth="10.7109375" defaultRowHeight="12.75" x14ac:dyDescent="0.2"/>
  <cols>
    <col min="1" max="1" width="16.7109375" style="25" customWidth="1"/>
    <col min="2" max="2" width="30.7109375" style="25" customWidth="1"/>
    <col min="3" max="3" width="20.7109375" style="25" customWidth="1"/>
    <col min="4" max="16384" width="10.7109375" style="25"/>
  </cols>
  <sheetData>
    <row r="1" spans="1:2" x14ac:dyDescent="0.2">
      <c r="A1" s="52" t="s">
        <v>91</v>
      </c>
      <c r="B1" s="52"/>
    </row>
    <row r="2" spans="1:2" x14ac:dyDescent="0.2">
      <c r="B2" s="26" t="s">
        <v>25</v>
      </c>
    </row>
    <row r="3" spans="1:2" x14ac:dyDescent="0.2">
      <c r="B3" s="26" t="s">
        <v>26</v>
      </c>
    </row>
    <row r="4" spans="1:2" x14ac:dyDescent="0.2">
      <c r="B4" s="26" t="s">
        <v>38</v>
      </c>
    </row>
    <row r="5" spans="1:2" x14ac:dyDescent="0.2">
      <c r="B5" s="26" t="s">
        <v>23</v>
      </c>
    </row>
    <row r="6" spans="1:2" x14ac:dyDescent="0.2">
      <c r="B6" s="26" t="s">
        <v>24</v>
      </c>
    </row>
    <row r="8" spans="1:2" x14ac:dyDescent="0.2">
      <c r="A8" s="52" t="s">
        <v>93</v>
      </c>
      <c r="B8" s="52"/>
    </row>
    <row r="9" spans="1:2" x14ac:dyDescent="0.2">
      <c r="A9" s="28" t="s">
        <v>54</v>
      </c>
      <c r="B9" s="20" t="s">
        <v>95</v>
      </c>
    </row>
    <row r="10" spans="1:2" x14ac:dyDescent="0.2">
      <c r="A10" s="28" t="s">
        <v>83</v>
      </c>
      <c r="B10" s="20" t="s">
        <v>96</v>
      </c>
    </row>
    <row r="11" spans="1:2" x14ac:dyDescent="0.2">
      <c r="A11" s="28" t="s">
        <v>58</v>
      </c>
      <c r="B11" s="25" t="s">
        <v>97</v>
      </c>
    </row>
    <row r="12" spans="1:2" x14ac:dyDescent="0.2">
      <c r="A12" s="28" t="s">
        <v>55</v>
      </c>
      <c r="B12" s="20" t="s">
        <v>98</v>
      </c>
    </row>
    <row r="13" spans="1:2" x14ac:dyDescent="0.2">
      <c r="A13" s="28" t="s">
        <v>56</v>
      </c>
      <c r="B13" s="20" t="s">
        <v>99</v>
      </c>
    </row>
    <row r="14" spans="1:2" x14ac:dyDescent="0.2">
      <c r="A14" s="33"/>
      <c r="B14" s="20"/>
    </row>
    <row r="15" spans="1:2" x14ac:dyDescent="0.2">
      <c r="A15" s="54" t="s">
        <v>107</v>
      </c>
      <c r="B15" s="54"/>
    </row>
    <row r="16" spans="1:2" x14ac:dyDescent="0.2">
      <c r="A16" s="55" t="s">
        <v>29</v>
      </c>
      <c r="B16" s="55"/>
    </row>
    <row r="17" spans="1:11" x14ac:dyDescent="0.2">
      <c r="A17" s="20" t="s">
        <v>35</v>
      </c>
      <c r="B17" s="20"/>
    </row>
    <row r="18" spans="1:11" x14ac:dyDescent="0.2">
      <c r="A18" s="20" t="s">
        <v>28</v>
      </c>
      <c r="B18" s="20"/>
    </row>
    <row r="19" spans="1:11" x14ac:dyDescent="0.2">
      <c r="A19" s="20" t="s">
        <v>36</v>
      </c>
      <c r="B19" s="20"/>
    </row>
    <row r="20" spans="1:11" x14ac:dyDescent="0.2">
      <c r="A20" s="20" t="s">
        <v>30</v>
      </c>
      <c r="B20" s="20"/>
    </row>
    <row r="21" spans="1:11" x14ac:dyDescent="0.2">
      <c r="A21" s="20" t="s">
        <v>27</v>
      </c>
      <c r="B21" s="20"/>
    </row>
    <row r="22" spans="1:11" x14ac:dyDescent="0.2">
      <c r="A22" s="20" t="s">
        <v>32</v>
      </c>
      <c r="B22" s="20"/>
    </row>
    <row r="23" spans="1:11" x14ac:dyDescent="0.2">
      <c r="A23" s="20" t="s">
        <v>34</v>
      </c>
      <c r="B23" s="20"/>
    </row>
    <row r="24" spans="1:11" x14ac:dyDescent="0.2">
      <c r="A24" s="20" t="s">
        <v>33</v>
      </c>
      <c r="B24" s="20"/>
      <c r="K24" s="20"/>
    </row>
    <row r="25" spans="1:11" x14ac:dyDescent="0.2">
      <c r="A25" s="20" t="s">
        <v>31</v>
      </c>
      <c r="B25" s="20"/>
      <c r="K25" s="20"/>
    </row>
    <row r="26" spans="1:11" x14ac:dyDescent="0.2">
      <c r="B26" s="27"/>
      <c r="K26" s="20"/>
    </row>
    <row r="27" spans="1:11" x14ac:dyDescent="0.2">
      <c r="A27" s="53" t="s">
        <v>100</v>
      </c>
      <c r="B27" s="53"/>
      <c r="C27" s="53"/>
      <c r="K27" s="20"/>
    </row>
    <row r="28" spans="1:11" ht="13.5" thickBot="1" x14ac:dyDescent="0.25">
      <c r="A28" s="53"/>
      <c r="B28" s="53"/>
      <c r="C28" s="53"/>
    </row>
    <row r="29" spans="1:11" ht="13.5" thickBot="1" x14ac:dyDescent="0.25">
      <c r="A29" s="29" t="s">
        <v>4</v>
      </c>
      <c r="B29" s="30" t="s">
        <v>85</v>
      </c>
      <c r="C29" s="31" t="s">
        <v>88</v>
      </c>
    </row>
    <row r="30" spans="1:11" x14ac:dyDescent="0.2">
      <c r="A30" s="8" t="s">
        <v>95</v>
      </c>
      <c r="B30" s="6" t="s">
        <v>29</v>
      </c>
      <c r="C30" s="16" t="s">
        <v>26</v>
      </c>
    </row>
    <row r="31" spans="1:11" x14ac:dyDescent="0.2">
      <c r="A31" s="9" t="s">
        <v>95</v>
      </c>
      <c r="B31" s="5" t="s">
        <v>36</v>
      </c>
      <c r="C31" s="17" t="s">
        <v>25</v>
      </c>
    </row>
    <row r="32" spans="1:11" ht="13.5" thickBot="1" x14ac:dyDescent="0.25">
      <c r="A32" s="10"/>
      <c r="B32" s="7"/>
      <c r="C32" s="18"/>
    </row>
    <row r="33" spans="1:3" x14ac:dyDescent="0.2">
      <c r="A33" s="8" t="s">
        <v>96</v>
      </c>
      <c r="B33" s="6" t="s">
        <v>28</v>
      </c>
      <c r="C33" s="16" t="s">
        <v>23</v>
      </c>
    </row>
    <row r="34" spans="1:3" x14ac:dyDescent="0.2">
      <c r="A34" s="9" t="s">
        <v>96</v>
      </c>
      <c r="B34" s="5" t="s">
        <v>32</v>
      </c>
      <c r="C34" s="17" t="s">
        <v>38</v>
      </c>
    </row>
    <row r="35" spans="1:3" ht="13.5" thickBot="1" x14ac:dyDescent="0.25">
      <c r="A35" s="10"/>
      <c r="B35" s="7"/>
      <c r="C35" s="18"/>
    </row>
    <row r="36" spans="1:3" x14ac:dyDescent="0.2">
      <c r="A36" s="8" t="s">
        <v>97</v>
      </c>
      <c r="B36" s="6" t="s">
        <v>35</v>
      </c>
      <c r="C36" s="16" t="s">
        <v>24</v>
      </c>
    </row>
    <row r="37" spans="1:3" x14ac:dyDescent="0.2">
      <c r="A37" s="9" t="s">
        <v>97</v>
      </c>
      <c r="B37" s="5" t="s">
        <v>31</v>
      </c>
      <c r="C37" s="17" t="s">
        <v>23</v>
      </c>
    </row>
    <row r="38" spans="1:3" ht="13.5" thickBot="1" x14ac:dyDescent="0.25">
      <c r="A38" s="10"/>
      <c r="B38" s="7"/>
      <c r="C38" s="18"/>
    </row>
    <row r="39" spans="1:3" x14ac:dyDescent="0.2">
      <c r="A39" s="8" t="s">
        <v>98</v>
      </c>
      <c r="B39" s="6" t="s">
        <v>27</v>
      </c>
      <c r="C39" s="16" t="s">
        <v>25</v>
      </c>
    </row>
    <row r="40" spans="1:3" x14ac:dyDescent="0.2">
      <c r="A40" s="9" t="s">
        <v>98</v>
      </c>
      <c r="B40" s="5" t="s">
        <v>33</v>
      </c>
      <c r="C40" s="17" t="s">
        <v>26</v>
      </c>
    </row>
    <row r="41" spans="1:3" ht="13.5" thickBot="1" x14ac:dyDescent="0.25">
      <c r="A41" s="10"/>
      <c r="B41" s="7"/>
      <c r="C41" s="18"/>
    </row>
    <row r="42" spans="1:3" x14ac:dyDescent="0.2">
      <c r="A42" s="8" t="s">
        <v>99</v>
      </c>
      <c r="B42" s="6" t="s">
        <v>30</v>
      </c>
      <c r="C42" s="16" t="s">
        <v>24</v>
      </c>
    </row>
    <row r="43" spans="1:3" x14ac:dyDescent="0.2">
      <c r="A43" s="9" t="s">
        <v>99</v>
      </c>
      <c r="B43" s="5" t="s">
        <v>34</v>
      </c>
      <c r="C43" s="17" t="s">
        <v>38</v>
      </c>
    </row>
    <row r="44" spans="1:3" ht="13.5" thickBot="1" x14ac:dyDescent="0.25">
      <c r="A44" s="10"/>
      <c r="B44" s="7"/>
      <c r="C44" s="15"/>
    </row>
    <row r="47" spans="1:3" x14ac:dyDescent="0.2">
      <c r="A47" s="32" t="s">
        <v>102</v>
      </c>
    </row>
    <row r="48" spans="1:3" x14ac:dyDescent="0.2">
      <c r="A48" s="25" t="s">
        <v>105</v>
      </c>
      <c r="B48" s="25" t="s">
        <v>112</v>
      </c>
    </row>
    <row r="49" spans="1:2" x14ac:dyDescent="0.2">
      <c r="A49" s="25" t="s">
        <v>106</v>
      </c>
      <c r="B49" s="25" t="s">
        <v>114</v>
      </c>
    </row>
    <row r="50" spans="1:2" x14ac:dyDescent="0.2">
      <c r="A50" s="25" t="s">
        <v>103</v>
      </c>
      <c r="B50" s="25" t="s">
        <v>110</v>
      </c>
    </row>
    <row r="51" spans="1:2" x14ac:dyDescent="0.2">
      <c r="A51" s="25" t="s">
        <v>104</v>
      </c>
      <c r="B51" s="25" t="s">
        <v>111</v>
      </c>
    </row>
  </sheetData>
  <sortState ref="A48:B51">
    <sortCondition ref="A48"/>
  </sortState>
  <mergeCells count="4">
    <mergeCell ref="A1:B1"/>
    <mergeCell ref="A8:B8"/>
    <mergeCell ref="A27:C28"/>
    <mergeCell ref="A15:B15"/>
  </mergeCells>
  <dataValidations count="1">
    <dataValidation type="list" allowBlank="1" showInputMessage="1" showErrorMessage="1" sqref="A30:A44">
      <formula1>$B$9:$B$13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БД</vt:lpstr>
      <vt:lpstr>Справка (для участника)</vt:lpstr>
      <vt:lpstr>Отчет о выступлении клуба</vt:lpstr>
      <vt:lpstr>Доп. информация</vt:lpstr>
      <vt:lpstr>Барьеры</vt:lpstr>
      <vt:lpstr>Внешность</vt:lpstr>
      <vt:lpstr>Команды</vt:lpstr>
      <vt:lpstr>БД!Область_печати</vt:lpstr>
      <vt:lpstr>'Справка (для участника)'!Область_печати</vt:lpstr>
      <vt:lpstr>Способности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2015-12-20T12:19:30Z</dcterms:modified>
</cp:coreProperties>
</file>