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2"/>
  </bookViews>
  <sheets>
    <sheet name="женщины" sheetId="1" r:id="rId1"/>
    <sheet name="мужчины" sheetId="4" r:id="rId2"/>
    <sheet name="итого по закупкам" sheetId="2" r:id="rId3"/>
  </sheets>
  <definedNames>
    <definedName name="_xlnm._FilterDatabase" localSheetId="0" hidden="1">женщины!$L$9:$L$16</definedName>
    <definedName name="_xlnm.Print_Area" localSheetId="1">мужчины!$A$6:$L$41</definedName>
  </definedNames>
  <calcPr calcId="125725"/>
</workbook>
</file>

<file path=xl/calcChain.xml><?xml version="1.0" encoding="utf-8"?>
<calcChain xmlns="http://schemas.openxmlformats.org/spreadsheetml/2006/main">
  <c r="Z45" i="2"/>
  <c r="P33"/>
  <c r="N6" i="1"/>
  <c r="H37" s="1"/>
  <c r="H11"/>
  <c r="I11" s="1"/>
  <c r="H12"/>
  <c r="I12" s="1"/>
  <c r="H16"/>
  <c r="I16" s="1"/>
  <c r="G10" i="4"/>
  <c r="H10" s="1"/>
  <c r="I10" s="1"/>
  <c r="G11"/>
  <c r="H11" s="1"/>
  <c r="I11" s="1"/>
  <c r="G12"/>
  <c r="H12" s="1"/>
  <c r="I12" s="1"/>
  <c r="G13"/>
  <c r="H13" s="1"/>
  <c r="I13" s="1"/>
  <c r="G14"/>
  <c r="H14" s="1"/>
  <c r="I14" s="1"/>
  <c r="G15"/>
  <c r="H15" s="1"/>
  <c r="I15" s="1"/>
  <c r="G22"/>
  <c r="H22" s="1"/>
  <c r="I22" s="1"/>
  <c r="G23"/>
  <c r="H23" s="1"/>
  <c r="I23" s="1"/>
  <c r="G24"/>
  <c r="H24" s="1"/>
  <c r="I24" s="1"/>
  <c r="G25"/>
  <c r="H25" s="1"/>
  <c r="I25" s="1"/>
  <c r="J25" s="1"/>
  <c r="K25" s="1"/>
  <c r="L25" s="1"/>
  <c r="G26"/>
  <c r="H26" s="1"/>
  <c r="I26" s="1"/>
  <c r="J26" s="1"/>
  <c r="K26" s="1"/>
  <c r="L26" s="1"/>
  <c r="G27"/>
  <c r="H27" s="1"/>
  <c r="I27" s="1"/>
  <c r="G34"/>
  <c r="H34" s="1"/>
  <c r="I34" s="1"/>
  <c r="G35"/>
  <c r="H35" s="1"/>
  <c r="I35" s="1"/>
  <c r="J35" s="1"/>
  <c r="K35" s="1"/>
  <c r="L35" s="1"/>
  <c r="G36"/>
  <c r="H36" s="1"/>
  <c r="I36" s="1"/>
  <c r="J36" s="1"/>
  <c r="K36" s="1"/>
  <c r="L36" s="1"/>
  <c r="G37"/>
  <c r="H37" s="1"/>
  <c r="I37" s="1"/>
  <c r="G38"/>
  <c r="H38" s="1"/>
  <c r="I38" s="1"/>
  <c r="G39"/>
  <c r="H39" s="1"/>
  <c r="I39" s="1"/>
  <c r="G10" i="1"/>
  <c r="H10"/>
  <c r="G11"/>
  <c r="G12"/>
  <c r="G13"/>
  <c r="H13"/>
  <c r="I13" s="1"/>
  <c r="G14"/>
  <c r="H14"/>
  <c r="I14" s="1"/>
  <c r="G15"/>
  <c r="H15"/>
  <c r="I15" s="1"/>
  <c r="G16"/>
  <c r="G24"/>
  <c r="H24"/>
  <c r="I24" s="1"/>
  <c r="J24" s="1"/>
  <c r="K24" s="1"/>
  <c r="L24" s="1"/>
  <c r="G25"/>
  <c r="H25"/>
  <c r="I25" s="1"/>
  <c r="G26"/>
  <c r="H26"/>
  <c r="I26" s="1"/>
  <c r="G27"/>
  <c r="H27"/>
  <c r="I27" s="1"/>
  <c r="G28"/>
  <c r="H28"/>
  <c r="I28" s="1"/>
  <c r="J28" s="1"/>
  <c r="K28" s="1"/>
  <c r="L28" s="1"/>
  <c r="G29"/>
  <c r="H29"/>
  <c r="I29" s="1"/>
  <c r="J29" s="1"/>
  <c r="I10"/>
  <c r="J10" s="1"/>
  <c r="K10" s="1"/>
  <c r="L10" s="1"/>
  <c r="K29" l="1"/>
  <c r="L29" s="1"/>
  <c r="H36"/>
  <c r="H39"/>
  <c r="H35"/>
  <c r="H40"/>
  <c r="H34"/>
  <c r="L8" i="2" s="1" a="1"/>
  <c r="L8" s="1"/>
  <c r="H38" i="1"/>
  <c r="J25"/>
  <c r="K25" s="1"/>
  <c r="L25" s="1"/>
  <c r="J37" i="4"/>
  <c r="K37" s="1"/>
  <c r="L37" s="1"/>
  <c r="J23"/>
  <c r="K23" s="1"/>
  <c r="L23" s="1"/>
  <c r="J11"/>
  <c r="K11" s="1"/>
  <c r="L11" s="1"/>
  <c r="J15" i="1"/>
  <c r="K15" s="1"/>
  <c r="L15" s="1"/>
  <c r="J39" i="4"/>
  <c r="K39" s="1"/>
  <c r="L39" s="1"/>
  <c r="J38"/>
  <c r="K38" s="1"/>
  <c r="L38" s="1"/>
  <c r="J22"/>
  <c r="K22" s="1"/>
  <c r="L22" s="1"/>
  <c r="J12" i="1"/>
  <c r="K12" s="1"/>
  <c r="L12" s="1"/>
  <c r="J27"/>
  <c r="K27" s="1"/>
  <c r="L27" s="1"/>
  <c r="J26"/>
  <c r="K26" s="1"/>
  <c r="L26" s="1"/>
  <c r="J14"/>
  <c r="K14" s="1"/>
  <c r="L14" s="1"/>
  <c r="J13"/>
  <c r="K13" s="1"/>
  <c r="L13" s="1"/>
  <c r="J34" i="4"/>
  <c r="K34" s="1"/>
  <c r="L34" s="1"/>
  <c r="J27"/>
  <c r="K27" s="1"/>
  <c r="L27" s="1"/>
  <c r="J24"/>
  <c r="K24" s="1"/>
  <c r="L24" s="1"/>
  <c r="J10"/>
  <c r="J12" s="1"/>
  <c r="J16" i="1"/>
  <c r="K16" s="1"/>
  <c r="L16" s="1"/>
  <c r="F15" i="2" a="1"/>
  <c r="F15" s="1"/>
  <c r="L4" a="1"/>
  <c r="L4" s="1"/>
  <c r="C5" a="1"/>
  <c r="C5" s="1"/>
  <c r="E14" a="1"/>
  <c r="E14" s="1"/>
  <c r="E12" a="1"/>
  <c r="E12" s="1"/>
  <c r="I10" a="1"/>
  <c r="I10" s="1"/>
  <c r="M8" a="1"/>
  <c r="M8" s="1"/>
  <c r="G7" a="1"/>
  <c r="G7" s="1"/>
  <c r="K5" a="1"/>
  <c r="K5" s="1"/>
  <c r="C7" a="1"/>
  <c r="C7" s="1"/>
  <c r="K14" a="1"/>
  <c r="K14" s="1"/>
  <c r="I13" a="1"/>
  <c r="I13" s="1"/>
  <c r="M11" a="1"/>
  <c r="M11" s="1"/>
  <c r="G10" a="1"/>
  <c r="G10" s="1"/>
  <c r="K8" a="1"/>
  <c r="K8" s="1"/>
  <c r="E7" a="1"/>
  <c r="E7" s="1"/>
  <c r="I5" a="1"/>
  <c r="I5" s="1"/>
  <c r="M3" a="1"/>
  <c r="M3" s="1"/>
  <c r="C8" a="1"/>
  <c r="C8" s="1"/>
  <c r="L14" a="1"/>
  <c r="L14" s="1"/>
  <c r="F13" a="1"/>
  <c r="F13" s="1"/>
  <c r="J11" a="1"/>
  <c r="J11" s="1"/>
  <c r="D10" a="1"/>
  <c r="D10" s="1"/>
  <c r="H8" a="1"/>
  <c r="H8" s="1"/>
  <c r="L6" a="1"/>
  <c r="L6" s="1"/>
  <c r="F5" a="1"/>
  <c r="F5" s="1"/>
  <c r="J3" a="1"/>
  <c r="J3" s="1"/>
  <c r="C9" a="1"/>
  <c r="C9" s="1"/>
  <c r="M14" a="1"/>
  <c r="M14" s="1"/>
  <c r="G13" a="1"/>
  <c r="G13" s="1"/>
  <c r="K11" a="1"/>
  <c r="K11" s="1"/>
  <c r="E10" a="1"/>
  <c r="E10" s="1"/>
  <c r="I8" a="1"/>
  <c r="I8" s="1"/>
  <c r="M6" a="1"/>
  <c r="M6" s="1"/>
  <c r="G5" a="1"/>
  <c r="G5" s="1"/>
  <c r="J9" a="1"/>
  <c r="J9" s="1"/>
  <c r="L12" a="1"/>
  <c r="L12" s="1"/>
  <c r="C4" a="1"/>
  <c r="C4" s="1"/>
  <c r="K6" a="1"/>
  <c r="K6" s="1"/>
  <c r="G4" a="1"/>
  <c r="G4" s="1"/>
  <c r="G12" a="1"/>
  <c r="G12" s="1"/>
  <c r="G8" a="1"/>
  <c r="G8" s="1"/>
  <c r="I11" a="1"/>
  <c r="I11" s="1"/>
  <c r="M4" a="1"/>
  <c r="M4" s="1"/>
  <c r="M13" a="1"/>
  <c r="M13" s="1"/>
  <c r="M15" a="1"/>
  <c r="M15" s="1"/>
  <c r="E9" a="1"/>
  <c r="E9" s="1"/>
  <c r="J11" i="1"/>
  <c r="K11" s="1"/>
  <c r="L11" s="1"/>
  <c r="I4" i="2" a="1"/>
  <c r="I4" s="1"/>
  <c r="C14" a="1"/>
  <c r="C14" s="1"/>
  <c r="H15" a="1"/>
  <c r="H15" s="1"/>
  <c r="L13" a="1"/>
  <c r="L13" s="1"/>
  <c r="F12" a="1"/>
  <c r="F12" s="1"/>
  <c r="J10" a="1"/>
  <c r="J10" s="1"/>
  <c r="D9" a="1"/>
  <c r="D9" s="1"/>
  <c r="H7" a="1"/>
  <c r="H7" s="1"/>
  <c r="L5" a="1"/>
  <c r="L5" s="1"/>
  <c r="F4" a="1"/>
  <c r="F4" s="1"/>
  <c r="E4" a="1"/>
  <c r="E4" s="1"/>
  <c r="C10" a="1"/>
  <c r="C10" s="1"/>
  <c r="D15" a="1"/>
  <c r="D15" s="1"/>
  <c r="H13" a="1"/>
  <c r="H13" s="1"/>
  <c r="L11" a="1"/>
  <c r="L11" s="1"/>
  <c r="F10" a="1"/>
  <c r="F10" s="1"/>
  <c r="J8" a="1"/>
  <c r="J8" s="1"/>
  <c r="D7" a="1"/>
  <c r="D7" s="1"/>
  <c r="H5" a="1"/>
  <c r="H5" s="1"/>
  <c r="L3" a="1"/>
  <c r="L3" s="1"/>
  <c r="J4" l="1" a="1"/>
  <c r="J4" s="1"/>
  <c r="F6" a="1"/>
  <c r="F6" s="1"/>
  <c r="L7" a="1"/>
  <c r="L7" s="1"/>
  <c r="H9" a="1"/>
  <c r="H9" s="1"/>
  <c r="D11" a="1"/>
  <c r="D11" s="1"/>
  <c r="J12" a="1"/>
  <c r="J12" s="1"/>
  <c r="F14" a="1"/>
  <c r="F14" s="1"/>
  <c r="L15" a="1"/>
  <c r="L15" s="1"/>
  <c r="G3" a="1"/>
  <c r="G3" s="1"/>
  <c r="H3" a="1"/>
  <c r="H3" s="1"/>
  <c r="D5" a="1"/>
  <c r="D5" s="1"/>
  <c r="J6" a="1"/>
  <c r="J6" s="1"/>
  <c r="F8" a="1"/>
  <c r="F8" s="1"/>
  <c r="L9" a="1"/>
  <c r="L9" s="1"/>
  <c r="H11" a="1"/>
  <c r="H11" s="1"/>
  <c r="D13" a="1"/>
  <c r="D13" s="1"/>
  <c r="J14" a="1"/>
  <c r="J14" s="1"/>
  <c r="C6" a="1"/>
  <c r="C6" s="1"/>
  <c r="K3" a="1"/>
  <c r="K3" s="1"/>
  <c r="C15" a="1"/>
  <c r="C15" s="1"/>
  <c r="C11" a="1"/>
  <c r="C11" s="1"/>
  <c r="E15" a="1"/>
  <c r="E15" s="1"/>
  <c r="E13" a="1"/>
  <c r="E13" s="1"/>
  <c r="M9" a="1"/>
  <c r="M9" s="1"/>
  <c r="E11" a="1"/>
  <c r="E11" s="1"/>
  <c r="M5" a="1"/>
  <c r="M5" s="1"/>
  <c r="I7" a="1"/>
  <c r="I7" s="1"/>
  <c r="I3" a="1"/>
  <c r="I3" s="1"/>
  <c r="H14" a="1"/>
  <c r="H14" s="1"/>
  <c r="F11" a="1"/>
  <c r="F11" s="1"/>
  <c r="D8" a="1"/>
  <c r="D8" s="1"/>
  <c r="E6" a="1"/>
  <c r="E6" s="1"/>
  <c r="K7" a="1"/>
  <c r="K7" s="1"/>
  <c r="G9" a="1"/>
  <c r="G9" s="1"/>
  <c r="M10" a="1"/>
  <c r="M10" s="1"/>
  <c r="I12" a="1"/>
  <c r="I12" s="1"/>
  <c r="K13" a="1"/>
  <c r="K13" s="1"/>
  <c r="K15" a="1"/>
  <c r="K15" s="1"/>
  <c r="D3" a="1"/>
  <c r="D3" s="1"/>
  <c r="H4" a="1"/>
  <c r="H4" s="1"/>
  <c r="D6" a="1"/>
  <c r="D6" s="1"/>
  <c r="J7" a="1"/>
  <c r="J7" s="1"/>
  <c r="F9" a="1"/>
  <c r="F9" s="1"/>
  <c r="L10" a="1"/>
  <c r="L10" s="1"/>
  <c r="H12" a="1"/>
  <c r="H12" s="1"/>
  <c r="D14" a="1"/>
  <c r="D14" s="1"/>
  <c r="J15" a="1"/>
  <c r="J15" s="1"/>
  <c r="E3" a="1"/>
  <c r="E3" s="1"/>
  <c r="K4" a="1"/>
  <c r="K4" s="1"/>
  <c r="G6" a="1"/>
  <c r="G6" s="1"/>
  <c r="M7" a="1"/>
  <c r="M7" s="1"/>
  <c r="I9" a="1"/>
  <c r="I9" s="1"/>
  <c r="K10" a="1"/>
  <c r="K10" s="1"/>
  <c r="K12" a="1"/>
  <c r="K12" s="1"/>
  <c r="G14" a="1"/>
  <c r="G14" s="1"/>
  <c r="I15" a="1"/>
  <c r="I15" s="1"/>
  <c r="F3" a="1"/>
  <c r="F3" s="1"/>
  <c r="I6" a="1"/>
  <c r="I6" s="1"/>
  <c r="E8" a="1"/>
  <c r="E8" s="1"/>
  <c r="K9" a="1"/>
  <c r="K9" s="1"/>
  <c r="G11" a="1"/>
  <c r="G11" s="1"/>
  <c r="M12" a="1"/>
  <c r="M12" s="1"/>
  <c r="I14" a="1"/>
  <c r="I14" s="1"/>
  <c r="C3" a="1"/>
  <c r="C3" s="1"/>
  <c r="J13" a="1"/>
  <c r="J13" s="1"/>
  <c r="G15" a="1"/>
  <c r="G15" s="1"/>
  <c r="C13" a="1"/>
  <c r="C13" s="1"/>
  <c r="D4" a="1"/>
  <c r="D4" s="1"/>
  <c r="H6" a="1"/>
  <c r="H6" s="1"/>
  <c r="D12" a="1"/>
  <c r="D12" s="1"/>
  <c r="J5" a="1"/>
  <c r="J5" s="1"/>
  <c r="F7" a="1"/>
  <c r="F7" s="1"/>
  <c r="H10" a="1"/>
  <c r="H10" s="1"/>
  <c r="E5" a="1"/>
  <c r="E5" s="1"/>
  <c r="C12" a="1"/>
  <c r="C12" s="1"/>
  <c r="K30" i="1"/>
  <c r="K10" i="4"/>
  <c r="L10" s="1"/>
  <c r="J13"/>
  <c r="J14"/>
  <c r="K14" s="1"/>
  <c r="L14" s="1"/>
  <c r="K12"/>
  <c r="L12" s="1"/>
  <c r="K28"/>
  <c r="K17" i="1"/>
  <c r="R49" i="2" s="1" a="1"/>
  <c r="R49" s="1"/>
  <c r="K40" i="4"/>
  <c r="W60" i="2" l="1" a="1"/>
  <c r="W60" s="1"/>
  <c r="Z59" a="1"/>
  <c r="Z59" s="1"/>
  <c r="V59" a="1"/>
  <c r="V59" s="1"/>
  <c r="R59" a="1"/>
  <c r="R59" s="1"/>
  <c r="Y58" a="1"/>
  <c r="Y58" s="1"/>
  <c r="U58" a="1"/>
  <c r="U58" s="1"/>
  <c r="Q58" a="1"/>
  <c r="Q58" s="1"/>
  <c r="X57" a="1"/>
  <c r="X57" s="1"/>
  <c r="T57" a="1"/>
  <c r="T57" s="1"/>
  <c r="P57" a="1"/>
  <c r="P57" s="1"/>
  <c r="W56" a="1"/>
  <c r="W56" s="1"/>
  <c r="S56" a="1"/>
  <c r="S56" s="1"/>
  <c r="Z55" a="1"/>
  <c r="Z55" s="1"/>
  <c r="V55" a="1"/>
  <c r="V55" s="1"/>
  <c r="R55" a="1"/>
  <c r="R55" s="1"/>
  <c r="Y54" a="1"/>
  <c r="Y54" s="1"/>
  <c r="U54" a="1"/>
  <c r="U54" s="1"/>
  <c r="Q54" a="1"/>
  <c r="Q54" s="1"/>
  <c r="X53" a="1"/>
  <c r="X53" s="1"/>
  <c r="T53" a="1"/>
  <c r="T53" s="1"/>
  <c r="P53" a="1"/>
  <c r="P53" s="1"/>
  <c r="W52" a="1"/>
  <c r="W52" s="1"/>
  <c r="S52" a="1"/>
  <c r="S52" s="1"/>
  <c r="Z51" a="1"/>
  <c r="Z51" s="1"/>
  <c r="V51" a="1"/>
  <c r="V51" s="1"/>
  <c r="R51" a="1"/>
  <c r="R51" s="1"/>
  <c r="Y50" a="1"/>
  <c r="Y50" s="1"/>
  <c r="R50" a="1"/>
  <c r="R50" s="1"/>
  <c r="U49" a="1"/>
  <c r="U49" s="1"/>
  <c r="X48" a="1"/>
  <c r="X48" s="1"/>
  <c r="P48" a="1"/>
  <c r="P48" s="1"/>
  <c r="Q50" a="1"/>
  <c r="Q50" s="1"/>
  <c r="T49" a="1"/>
  <c r="T49" s="1"/>
  <c r="W48" a="1"/>
  <c r="W48" s="1"/>
  <c r="U48" a="1"/>
  <c r="U48" s="1"/>
  <c r="X60" a="1"/>
  <c r="X60" s="1"/>
  <c r="T60" a="1"/>
  <c r="T60" s="1"/>
  <c r="P60" a="1"/>
  <c r="P60" s="1"/>
  <c r="W59" a="1"/>
  <c r="W59" s="1"/>
  <c r="S59" a="1"/>
  <c r="S59" s="1"/>
  <c r="Z58" a="1"/>
  <c r="Z58" s="1"/>
  <c r="V58" a="1"/>
  <c r="V58" s="1"/>
  <c r="R58" a="1"/>
  <c r="R58" s="1"/>
  <c r="Y57" a="1"/>
  <c r="Y57" s="1"/>
  <c r="U57" a="1"/>
  <c r="U57" s="1"/>
  <c r="Q57" a="1"/>
  <c r="Q57" s="1"/>
  <c r="X56" a="1"/>
  <c r="X56" s="1"/>
  <c r="T56" a="1"/>
  <c r="T56" s="1"/>
  <c r="P56" a="1"/>
  <c r="P56" s="1"/>
  <c r="W55" a="1"/>
  <c r="W55" s="1"/>
  <c r="S55" a="1"/>
  <c r="S55" s="1"/>
  <c r="Z54" a="1"/>
  <c r="Z54" s="1"/>
  <c r="V54" a="1"/>
  <c r="V54" s="1"/>
  <c r="R54" a="1"/>
  <c r="R54" s="1"/>
  <c r="Y53" a="1"/>
  <c r="Y53" s="1"/>
  <c r="U53" a="1"/>
  <c r="U53" s="1"/>
  <c r="Q53" a="1"/>
  <c r="Q53" s="1"/>
  <c r="X52" a="1"/>
  <c r="X52" s="1"/>
  <c r="T52" a="1"/>
  <c r="T52" s="1"/>
  <c r="P52" a="1"/>
  <c r="P52" s="1"/>
  <c r="W51" a="1"/>
  <c r="W51" s="1"/>
  <c r="S51" a="1"/>
  <c r="S51" s="1"/>
  <c r="Z50" a="1"/>
  <c r="Z50" s="1"/>
  <c r="T50" a="1"/>
  <c r="T50" s="1"/>
  <c r="W49" a="1"/>
  <c r="W49" s="1"/>
  <c r="Z48" a="1"/>
  <c r="Z48" s="1"/>
  <c r="R48" a="1"/>
  <c r="R48" s="1"/>
  <c r="S50" a="1"/>
  <c r="S50" s="1"/>
  <c r="V49" a="1"/>
  <c r="V49" s="1"/>
  <c r="Q48" a="1"/>
  <c r="Q48" s="1"/>
  <c r="Y60" a="1"/>
  <c r="Y60" s="1"/>
  <c r="S60" a="1"/>
  <c r="S60" s="1"/>
  <c r="U60" a="1"/>
  <c r="U60" s="1"/>
  <c r="Q60" a="1"/>
  <c r="Q60" s="1"/>
  <c r="X59" a="1"/>
  <c r="X59" s="1"/>
  <c r="T59" a="1"/>
  <c r="T59" s="1"/>
  <c r="P59" a="1"/>
  <c r="P59" s="1"/>
  <c r="W58" a="1"/>
  <c r="W58" s="1"/>
  <c r="S58" a="1"/>
  <c r="S58" s="1"/>
  <c r="Z57" a="1"/>
  <c r="Z57" s="1"/>
  <c r="V57" a="1"/>
  <c r="V57" s="1"/>
  <c r="R57" a="1"/>
  <c r="R57" s="1"/>
  <c r="Y56" a="1"/>
  <c r="Y56" s="1"/>
  <c r="U56" a="1"/>
  <c r="U56" s="1"/>
  <c r="Q56" a="1"/>
  <c r="Q56" s="1"/>
  <c r="X55" a="1"/>
  <c r="X55" s="1"/>
  <c r="T55" a="1"/>
  <c r="T55" s="1"/>
  <c r="P55" a="1"/>
  <c r="P55" s="1"/>
  <c r="W54" a="1"/>
  <c r="W54" s="1"/>
  <c r="S54" a="1"/>
  <c r="S54" s="1"/>
  <c r="Z53" a="1"/>
  <c r="Z53" s="1"/>
  <c r="V53" a="1"/>
  <c r="V53" s="1"/>
  <c r="R53" a="1"/>
  <c r="R53" s="1"/>
  <c r="Y52" a="1"/>
  <c r="Y52" s="1"/>
  <c r="U52" a="1"/>
  <c r="U52" s="1"/>
  <c r="Q52" a="1"/>
  <c r="Q52" s="1"/>
  <c r="X51" a="1"/>
  <c r="X51" s="1"/>
  <c r="T51" a="1"/>
  <c r="T51" s="1"/>
  <c r="P51" a="1"/>
  <c r="P51" s="1"/>
  <c r="V50" a="1"/>
  <c r="V50" s="1"/>
  <c r="Y49" a="1"/>
  <c r="Y49" s="1"/>
  <c r="Q49" a="1"/>
  <c r="Q49" s="1"/>
  <c r="T48" a="1"/>
  <c r="T48" s="1"/>
  <c r="U50" a="1"/>
  <c r="U50" s="1"/>
  <c r="X49" a="1"/>
  <c r="X49" s="1"/>
  <c r="P49" a="1"/>
  <c r="P49" s="1"/>
  <c r="S48" a="1"/>
  <c r="S48" s="1"/>
  <c r="Z60" a="1"/>
  <c r="Z60" s="1"/>
  <c r="V60" a="1"/>
  <c r="V60" s="1"/>
  <c r="R60" a="1"/>
  <c r="R60" s="1"/>
  <c r="Y59" a="1"/>
  <c r="Y59" s="1"/>
  <c r="U59" a="1"/>
  <c r="U59" s="1"/>
  <c r="Q59" a="1"/>
  <c r="Q59" s="1"/>
  <c r="X58" a="1"/>
  <c r="X58" s="1"/>
  <c r="T58" a="1"/>
  <c r="T58" s="1"/>
  <c r="P58" a="1"/>
  <c r="P58" s="1"/>
  <c r="W57" a="1"/>
  <c r="W57" s="1"/>
  <c r="S57" a="1"/>
  <c r="S57" s="1"/>
  <c r="Z56" a="1"/>
  <c r="Z56" s="1"/>
  <c r="V56" a="1"/>
  <c r="V56" s="1"/>
  <c r="R56" a="1"/>
  <c r="R56" s="1"/>
  <c r="Y55" a="1"/>
  <c r="Y55" s="1"/>
  <c r="U55" a="1"/>
  <c r="U55" s="1"/>
  <c r="Q55" a="1"/>
  <c r="Q55" s="1"/>
  <c r="X54" a="1"/>
  <c r="X54" s="1"/>
  <c r="T54" a="1"/>
  <c r="T54" s="1"/>
  <c r="P54" a="1"/>
  <c r="P54" s="1"/>
  <c r="W53" a="1"/>
  <c r="W53" s="1"/>
  <c r="S53" a="1"/>
  <c r="S53" s="1"/>
  <c r="Z52" a="1"/>
  <c r="Z52" s="1"/>
  <c r="V52" a="1"/>
  <c r="V52" s="1"/>
  <c r="R52" a="1"/>
  <c r="R52" s="1"/>
  <c r="Y51" a="1"/>
  <c r="Y51" s="1"/>
  <c r="U51" a="1"/>
  <c r="U51" s="1"/>
  <c r="Q51" a="1"/>
  <c r="Q51" s="1"/>
  <c r="X50" a="1"/>
  <c r="X50" s="1"/>
  <c r="P50" a="1"/>
  <c r="P50" s="1"/>
  <c r="S49" a="1"/>
  <c r="S49" s="1"/>
  <c r="V48" a="1"/>
  <c r="V48" s="1"/>
  <c r="W50" a="1"/>
  <c r="W50" s="1"/>
  <c r="Z49" a="1"/>
  <c r="Z49" s="1"/>
  <c r="Y48" a="1"/>
  <c r="Y48" s="1"/>
  <c r="J15" i="4"/>
  <c r="K15" s="1"/>
  <c r="L15" s="1"/>
  <c r="K13"/>
  <c r="L13" s="1"/>
  <c r="S3" i="2" l="1" a="1"/>
  <c r="S3" s="1"/>
  <c r="W3" a="1"/>
  <c r="W3" s="1"/>
  <c r="P4" a="1"/>
  <c r="P4" s="1"/>
  <c r="T4" a="1"/>
  <c r="T4" s="1"/>
  <c r="Y4" a="1"/>
  <c r="Y4" s="1"/>
  <c r="R5" a="1"/>
  <c r="R5" s="1"/>
  <c r="V5" a="1"/>
  <c r="V5" s="1"/>
  <c r="Z5" a="1"/>
  <c r="Z5" s="1"/>
  <c r="S6" a="1"/>
  <c r="S6" s="1"/>
  <c r="X6" a="1"/>
  <c r="X6" s="1"/>
  <c r="Q7" a="1"/>
  <c r="Q7" s="1"/>
  <c r="U7" a="1"/>
  <c r="U7" s="1"/>
  <c r="Y7" a="1"/>
  <c r="Y7" s="1"/>
  <c r="R8" a="1"/>
  <c r="R8" s="1"/>
  <c r="V8" a="1"/>
  <c r="V8" s="1"/>
  <c r="Z8" a="1"/>
  <c r="Z8" s="1"/>
  <c r="T9" a="1"/>
  <c r="T9" s="1"/>
  <c r="X9" a="1"/>
  <c r="X9" s="1"/>
  <c r="Q10" a="1"/>
  <c r="Q10" s="1"/>
  <c r="U10" a="1"/>
  <c r="U10" s="1"/>
  <c r="Y10" a="1"/>
  <c r="Y10" s="1"/>
  <c r="R11" a="1"/>
  <c r="R11" s="1"/>
  <c r="V11" a="1"/>
  <c r="V11" s="1"/>
  <c r="Z11" a="1"/>
  <c r="Z11" s="1"/>
  <c r="T12" a="1"/>
  <c r="T12" s="1"/>
  <c r="X12" a="1"/>
  <c r="X12" s="1"/>
  <c r="Q13" a="1"/>
  <c r="Q13" s="1"/>
  <c r="U13" a="1"/>
  <c r="U13" s="1"/>
  <c r="Y13" a="1"/>
  <c r="Y13" s="1"/>
  <c r="S14" a="1"/>
  <c r="S14" s="1"/>
  <c r="Z14" a="1"/>
  <c r="Z14" s="1"/>
  <c r="S15" a="1"/>
  <c r="S15" s="1"/>
  <c r="W15" a="1"/>
  <c r="W15" s="1"/>
  <c r="R3" a="1"/>
  <c r="R3" s="1"/>
  <c r="V3" a="1"/>
  <c r="V3" s="1"/>
  <c r="Z3" a="1"/>
  <c r="Z3" s="1"/>
  <c r="S4" a="1"/>
  <c r="S4" s="1"/>
  <c r="W4" a="1"/>
  <c r="W4" s="1"/>
  <c r="Z4" a="1"/>
  <c r="Z4" s="1"/>
  <c r="S5" a="1"/>
  <c r="S5" s="1"/>
  <c r="W5" a="1"/>
  <c r="W5" s="1"/>
  <c r="P6" a="1"/>
  <c r="P6" s="1"/>
  <c r="T6" a="1"/>
  <c r="T6" s="1"/>
  <c r="W6" a="1"/>
  <c r="W6" s="1"/>
  <c r="P7" a="1"/>
  <c r="P7" s="1"/>
  <c r="T7" a="1"/>
  <c r="T7" s="1"/>
  <c r="X7" a="1"/>
  <c r="X7" s="1"/>
  <c r="Q8" a="1"/>
  <c r="Q8" s="1"/>
  <c r="U8" a="1"/>
  <c r="U8" s="1"/>
  <c r="Y8" a="1"/>
  <c r="Y8" s="1"/>
  <c r="Q9" a="1"/>
  <c r="Q9" s="1"/>
  <c r="U9" a="1"/>
  <c r="U9" s="1"/>
  <c r="Y9" a="1"/>
  <c r="Y9" s="1"/>
  <c r="R10" a="1"/>
  <c r="R10" s="1"/>
  <c r="V10" a="1"/>
  <c r="V10" s="1"/>
  <c r="Z10" a="1"/>
  <c r="Z10" s="1"/>
  <c r="S11" a="1"/>
  <c r="S11" s="1"/>
  <c r="W11" a="1"/>
  <c r="W11" s="1"/>
  <c r="P12" a="1"/>
  <c r="P12" s="1"/>
  <c r="S12" a="1"/>
  <c r="S12" s="1"/>
  <c r="W12" a="1"/>
  <c r="W12" s="1"/>
  <c r="P13" a="1"/>
  <c r="P13" s="1"/>
  <c r="T13" a="1"/>
  <c r="T13" s="1"/>
  <c r="X13" a="1"/>
  <c r="X13" s="1"/>
  <c r="Q14" a="1"/>
  <c r="Q14" s="1"/>
  <c r="T14" a="1"/>
  <c r="T14" s="1"/>
  <c r="W14" a="1"/>
  <c r="W14" s="1"/>
  <c r="Y14" a="1"/>
  <c r="Y14" s="1"/>
  <c r="R15" a="1"/>
  <c r="R15" s="1"/>
  <c r="V15" a="1"/>
  <c r="V15" s="1"/>
  <c r="Z15" a="1"/>
  <c r="Z15" s="1"/>
  <c r="Q3" a="1"/>
  <c r="Q3" s="1"/>
  <c r="U3" a="1"/>
  <c r="U3" s="1"/>
  <c r="Y3" a="1"/>
  <c r="Y3" s="1"/>
  <c r="R4" a="1"/>
  <c r="R4" s="1"/>
  <c r="V4" a="1"/>
  <c r="V4" s="1"/>
  <c r="P5" a="1"/>
  <c r="P5" s="1"/>
  <c r="T5" a="1"/>
  <c r="T5" s="1"/>
  <c r="X5" a="1"/>
  <c r="X5" s="1"/>
  <c r="Q6" a="1"/>
  <c r="Q6" s="1"/>
  <c r="U6" a="1"/>
  <c r="U6" s="1"/>
  <c r="Z6" a="1"/>
  <c r="Z6" s="1"/>
  <c r="S7" a="1"/>
  <c r="S7" s="1"/>
  <c r="W7" a="1"/>
  <c r="W7" s="1"/>
  <c r="P8" a="1"/>
  <c r="P8" s="1"/>
  <c r="T8" a="1"/>
  <c r="T8" s="1"/>
  <c r="X8" a="1"/>
  <c r="X8" s="1"/>
  <c r="R9" a="1"/>
  <c r="R9" s="1"/>
  <c r="V9" a="1"/>
  <c r="V9" s="1"/>
  <c r="Z9" a="1"/>
  <c r="Z9" s="1"/>
  <c r="S10" a="1"/>
  <c r="S10" s="1"/>
  <c r="W10" a="1"/>
  <c r="W10" s="1"/>
  <c r="P11" a="1"/>
  <c r="P11" s="1"/>
  <c r="T11" a="1"/>
  <c r="T11" s="1"/>
  <c r="X11" a="1"/>
  <c r="X11" s="1"/>
  <c r="Q12" a="1"/>
  <c r="Q12" s="1"/>
  <c r="V12" a="1"/>
  <c r="V12" s="1"/>
  <c r="Z12" a="1"/>
  <c r="Z12" s="1"/>
  <c r="S13" a="1"/>
  <c r="S13" s="1"/>
  <c r="W13" a="1"/>
  <c r="W13" s="1"/>
  <c r="P14" a="1"/>
  <c r="P14" s="1"/>
  <c r="U14" a="1"/>
  <c r="U14" s="1"/>
  <c r="Q15" a="1"/>
  <c r="Q15" s="1"/>
  <c r="U15" a="1"/>
  <c r="U15" s="1"/>
  <c r="Y15" a="1"/>
  <c r="Y15" s="1"/>
  <c r="P3" a="1"/>
  <c r="P3" s="1"/>
  <c r="T3" a="1"/>
  <c r="T3" s="1"/>
  <c r="X3" a="1"/>
  <c r="X3" s="1"/>
  <c r="Q4" a="1"/>
  <c r="Q4" s="1"/>
  <c r="U4" a="1"/>
  <c r="U4" s="1"/>
  <c r="X4" a="1"/>
  <c r="X4" s="1"/>
  <c r="Q5" a="1"/>
  <c r="Q5" s="1"/>
  <c r="U5" a="1"/>
  <c r="U5" s="1"/>
  <c r="Y5" a="1"/>
  <c r="Y5" s="1"/>
  <c r="R6" a="1"/>
  <c r="R6" s="1"/>
  <c r="V6" a="1"/>
  <c r="V6" s="1"/>
  <c r="Y6" a="1"/>
  <c r="Y6" s="1"/>
  <c r="R7" a="1"/>
  <c r="R7" s="1"/>
  <c r="V7" a="1"/>
  <c r="V7" s="1"/>
  <c r="Z7" a="1"/>
  <c r="Z7" s="1"/>
  <c r="S8" a="1"/>
  <c r="S8" s="1"/>
  <c r="W8" a="1"/>
  <c r="W8" s="1"/>
  <c r="P9" a="1"/>
  <c r="P9" s="1"/>
  <c r="S9" a="1"/>
  <c r="S9" s="1"/>
  <c r="W9" a="1"/>
  <c r="W9" s="1"/>
  <c r="P10" a="1"/>
  <c r="P10" s="1"/>
  <c r="T10" a="1"/>
  <c r="T10" s="1"/>
  <c r="X10" a="1"/>
  <c r="X10" s="1"/>
  <c r="Q11" a="1"/>
  <c r="Q11" s="1"/>
  <c r="U11" a="1"/>
  <c r="U11" s="1"/>
  <c r="Y11" a="1"/>
  <c r="Y11" s="1"/>
  <c r="R12" a="1"/>
  <c r="R12" s="1"/>
  <c r="U12" a="1"/>
  <c r="U12" s="1"/>
  <c r="Y12" a="1"/>
  <c r="Y12" s="1"/>
  <c r="R13" a="1"/>
  <c r="R13" s="1"/>
  <c r="V13" a="1"/>
  <c r="V13" s="1"/>
  <c r="Z13" a="1"/>
  <c r="Z13" s="1"/>
  <c r="R14" a="1"/>
  <c r="R14" s="1"/>
  <c r="V14" a="1"/>
  <c r="V14" s="1"/>
  <c r="X14" a="1"/>
  <c r="X14" s="1"/>
  <c r="P15" a="1"/>
  <c r="P15" s="1"/>
  <c r="T15" a="1"/>
  <c r="T15" s="1"/>
  <c r="X15" a="1"/>
  <c r="X15" s="1"/>
  <c r="T42" a="1"/>
  <c r="T42" s="1"/>
  <c r="X42" a="1"/>
  <c r="X42" s="1"/>
  <c r="Q43" a="1"/>
  <c r="Q43" s="1"/>
  <c r="U43" a="1"/>
  <c r="U43" s="1"/>
  <c r="Y43" a="1"/>
  <c r="Y43" s="1"/>
  <c r="R44" a="1"/>
  <c r="R44" s="1"/>
  <c r="V44" a="1"/>
  <c r="V44" s="1"/>
  <c r="Z44" a="1"/>
  <c r="Z44" s="1"/>
  <c r="S45" a="1"/>
  <c r="S45" s="1"/>
  <c r="W45" a="1"/>
  <c r="W45" s="1"/>
  <c r="K16" i="4"/>
  <c r="T18" i="2" s="1" a="1"/>
  <c r="T18" s="1"/>
  <c r="P42" l="1" a="1"/>
  <c r="P42" s="1"/>
  <c r="W41" a="1"/>
  <c r="W41" s="1"/>
  <c r="S41" a="1"/>
  <c r="S41" s="1"/>
  <c r="Z40" a="1"/>
  <c r="Z40" s="1"/>
  <c r="V40" a="1"/>
  <c r="V40" s="1"/>
  <c r="R40" a="1"/>
  <c r="R40" s="1"/>
  <c r="Y39" a="1"/>
  <c r="Y39" s="1"/>
  <c r="U39" a="1"/>
  <c r="U39" s="1"/>
  <c r="Q39" a="1"/>
  <c r="Q39" s="1"/>
  <c r="X38" a="1"/>
  <c r="X38" s="1"/>
  <c r="T38" a="1"/>
  <c r="T38" s="1"/>
  <c r="P38" a="1"/>
  <c r="P38" s="1"/>
  <c r="W37" a="1"/>
  <c r="W37" s="1"/>
  <c r="S37" a="1"/>
  <c r="S37" s="1"/>
  <c r="Z36" a="1"/>
  <c r="Z36" s="1"/>
  <c r="V36" a="1"/>
  <c r="V36" s="1"/>
  <c r="R36" a="1"/>
  <c r="R36" s="1"/>
  <c r="Y35" a="1"/>
  <c r="Y35" s="1"/>
  <c r="U35" a="1"/>
  <c r="U35" s="1"/>
  <c r="Q35" a="1"/>
  <c r="Q35" s="1"/>
  <c r="X34" a="1"/>
  <c r="X34" s="1"/>
  <c r="T34" a="1"/>
  <c r="T34" s="1"/>
  <c r="P34" a="1"/>
  <c r="P34" s="1"/>
  <c r="W33" a="1"/>
  <c r="W33" s="1"/>
  <c r="S33" a="1"/>
  <c r="S33" s="1"/>
  <c r="Y30" a="1"/>
  <c r="Y30" s="1"/>
  <c r="U30" a="1"/>
  <c r="U30" s="1"/>
  <c r="Q30" a="1"/>
  <c r="Q30" s="1"/>
  <c r="X29" a="1"/>
  <c r="X29" s="1"/>
  <c r="T29" a="1"/>
  <c r="T29" s="1"/>
  <c r="P29" a="1"/>
  <c r="P29" s="1"/>
  <c r="W28" a="1"/>
  <c r="W28" s="1"/>
  <c r="Z27" a="1"/>
  <c r="Z27" s="1"/>
  <c r="R27" a="1"/>
  <c r="R27" s="1"/>
  <c r="U26" a="1"/>
  <c r="U26" s="1"/>
  <c r="X25" a="1"/>
  <c r="X25" s="1"/>
  <c r="P25" a="1"/>
  <c r="P25" s="1"/>
  <c r="S24" a="1"/>
  <c r="S24" s="1"/>
  <c r="V23" a="1"/>
  <c r="V23" s="1"/>
  <c r="Y22" a="1"/>
  <c r="Y22" s="1"/>
  <c r="Q22" a="1"/>
  <c r="Q22" s="1"/>
  <c r="T21" a="1"/>
  <c r="T21" s="1"/>
  <c r="W20" a="1"/>
  <c r="W20" s="1"/>
  <c r="Z19" a="1"/>
  <c r="Z19" s="1"/>
  <c r="R19" a="1"/>
  <c r="R19" s="1"/>
  <c r="U18" a="1"/>
  <c r="U18" s="1"/>
  <c r="T28" a="1"/>
  <c r="T28" s="1"/>
  <c r="W27" a="1"/>
  <c r="W27" s="1"/>
  <c r="Z26" a="1"/>
  <c r="Z26" s="1"/>
  <c r="R26" a="1"/>
  <c r="R26" s="1"/>
  <c r="U25" a="1"/>
  <c r="U25" s="1"/>
  <c r="X24" a="1"/>
  <c r="X24" s="1"/>
  <c r="P24" a="1"/>
  <c r="P24" s="1"/>
  <c r="S23" a="1"/>
  <c r="S23" s="1"/>
  <c r="V22" a="1"/>
  <c r="V22" s="1"/>
  <c r="Y21" a="1"/>
  <c r="Y21" s="1"/>
  <c r="Q21" a="1"/>
  <c r="Q21" s="1"/>
  <c r="T20" a="1"/>
  <c r="T20" s="1"/>
  <c r="W19" a="1"/>
  <c r="W19" s="1"/>
  <c r="Z18" a="1"/>
  <c r="Z18" s="1"/>
  <c r="R18" a="1"/>
  <c r="R18" s="1"/>
  <c r="V45" a="1"/>
  <c r="V45" s="1"/>
  <c r="R45" a="1"/>
  <c r="R45" s="1"/>
  <c r="Y44" a="1"/>
  <c r="Y44" s="1"/>
  <c r="U44" a="1"/>
  <c r="U44" s="1"/>
  <c r="Q44" a="1"/>
  <c r="Q44" s="1"/>
  <c r="X43" a="1"/>
  <c r="X43" s="1"/>
  <c r="T43" a="1"/>
  <c r="T43" s="1"/>
  <c r="P43" a="1"/>
  <c r="P43" s="1"/>
  <c r="W42" a="1"/>
  <c r="W42" s="1"/>
  <c r="S42" a="1"/>
  <c r="S42" s="1"/>
  <c r="Z41" a="1"/>
  <c r="Z41" s="1"/>
  <c r="V41" a="1"/>
  <c r="V41" s="1"/>
  <c r="R41" a="1"/>
  <c r="R41" s="1"/>
  <c r="Y40" a="1"/>
  <c r="Y40" s="1"/>
  <c r="U40" a="1"/>
  <c r="U40" s="1"/>
  <c r="Q40" a="1"/>
  <c r="Q40" s="1"/>
  <c r="X39" a="1"/>
  <c r="X39" s="1"/>
  <c r="T39" a="1"/>
  <c r="T39" s="1"/>
  <c r="P39" a="1"/>
  <c r="P39" s="1"/>
  <c r="W38" a="1"/>
  <c r="W38" s="1"/>
  <c r="S38" a="1"/>
  <c r="S38" s="1"/>
  <c r="Z37" a="1"/>
  <c r="Z37" s="1"/>
  <c r="V37" a="1"/>
  <c r="V37" s="1"/>
  <c r="R37" a="1"/>
  <c r="R37" s="1"/>
  <c r="Y36" a="1"/>
  <c r="Y36" s="1"/>
  <c r="U36" a="1"/>
  <c r="U36" s="1"/>
  <c r="Q36" a="1"/>
  <c r="Q36" s="1"/>
  <c r="X35" a="1"/>
  <c r="X35" s="1"/>
  <c r="T35" a="1"/>
  <c r="T35" s="1"/>
  <c r="P35" a="1"/>
  <c r="P35" s="1"/>
  <c r="W34" a="1"/>
  <c r="W34" s="1"/>
  <c r="S34" a="1"/>
  <c r="S34" s="1"/>
  <c r="Z33" a="1"/>
  <c r="Z33" s="1"/>
  <c r="V33" a="1"/>
  <c r="V33" s="1"/>
  <c r="R33" a="1"/>
  <c r="R33" s="1"/>
  <c r="X30" a="1"/>
  <c r="X30" s="1"/>
  <c r="T30" a="1"/>
  <c r="T30" s="1"/>
  <c r="P30" a="1"/>
  <c r="P30" s="1"/>
  <c r="W29" a="1"/>
  <c r="W29" s="1"/>
  <c r="S29" a="1"/>
  <c r="S29" s="1"/>
  <c r="Z28" a="1"/>
  <c r="Z28" s="1"/>
  <c r="U28" a="1"/>
  <c r="U28" s="1"/>
  <c r="X27" a="1"/>
  <c r="X27" s="1"/>
  <c r="P27" a="1"/>
  <c r="P27" s="1"/>
  <c r="S26" a="1"/>
  <c r="S26" s="1"/>
  <c r="V25" a="1"/>
  <c r="V25" s="1"/>
  <c r="Y24" a="1"/>
  <c r="Y24" s="1"/>
  <c r="Q24" a="1"/>
  <c r="Q24" s="1"/>
  <c r="T23" a="1"/>
  <c r="T23" s="1"/>
  <c r="W22" a="1"/>
  <c r="W22" s="1"/>
  <c r="Z21" a="1"/>
  <c r="Z21" s="1"/>
  <c r="R21" a="1"/>
  <c r="R21" s="1"/>
  <c r="U20" a="1"/>
  <c r="U20" s="1"/>
  <c r="X19" a="1"/>
  <c r="X19" s="1"/>
  <c r="P19" a="1"/>
  <c r="P19" s="1"/>
  <c r="S18" a="1"/>
  <c r="S18" s="1"/>
  <c r="R28" a="1"/>
  <c r="R28" s="1"/>
  <c r="U27" a="1"/>
  <c r="U27" s="1"/>
  <c r="X26" a="1"/>
  <c r="X26" s="1"/>
  <c r="P26" a="1"/>
  <c r="P26" s="1"/>
  <c r="S25" a="1"/>
  <c r="S25" s="1"/>
  <c r="V24" a="1"/>
  <c r="V24" s="1"/>
  <c r="Y23" a="1"/>
  <c r="Y23" s="1"/>
  <c r="Q23" a="1"/>
  <c r="Q23" s="1"/>
  <c r="T22" a="1"/>
  <c r="T22" s="1"/>
  <c r="W21" a="1"/>
  <c r="W21" s="1"/>
  <c r="Z20" a="1"/>
  <c r="Z20" s="1"/>
  <c r="R20" a="1"/>
  <c r="R20" s="1"/>
  <c r="U19" a="1"/>
  <c r="U19" s="1"/>
  <c r="X18" a="1"/>
  <c r="X18" s="1"/>
  <c r="P18" a="1"/>
  <c r="P18" s="1"/>
  <c r="Y45" a="1"/>
  <c r="Y45" s="1"/>
  <c r="U45" a="1"/>
  <c r="U45" s="1"/>
  <c r="Q45" a="1"/>
  <c r="Q45" s="1"/>
  <c r="X44" a="1"/>
  <c r="X44" s="1"/>
  <c r="T44" a="1"/>
  <c r="T44" s="1"/>
  <c r="P44" a="1"/>
  <c r="P44" s="1"/>
  <c r="W43" a="1"/>
  <c r="W43" s="1"/>
  <c r="S43" a="1"/>
  <c r="S43" s="1"/>
  <c r="Z42" a="1"/>
  <c r="Z42" s="1"/>
  <c r="V42" a="1"/>
  <c r="V42" s="1"/>
  <c r="R42" a="1"/>
  <c r="R42" s="1"/>
  <c r="Y41" a="1"/>
  <c r="Y41" s="1"/>
  <c r="U41" a="1"/>
  <c r="U41" s="1"/>
  <c r="Q41" a="1"/>
  <c r="Q41" s="1"/>
  <c r="X40" a="1"/>
  <c r="X40" s="1"/>
  <c r="T40" a="1"/>
  <c r="T40" s="1"/>
  <c r="P40" a="1"/>
  <c r="P40" s="1"/>
  <c r="W39" a="1"/>
  <c r="W39" s="1"/>
  <c r="S39" a="1"/>
  <c r="S39" s="1"/>
  <c r="Z38" a="1"/>
  <c r="Z38" s="1"/>
  <c r="V38" a="1"/>
  <c r="V38" s="1"/>
  <c r="R38" a="1"/>
  <c r="R38" s="1"/>
  <c r="Y37" a="1"/>
  <c r="Y37" s="1"/>
  <c r="U37" a="1"/>
  <c r="U37" s="1"/>
  <c r="Q37" a="1"/>
  <c r="Q37" s="1"/>
  <c r="X36" a="1"/>
  <c r="X36" s="1"/>
  <c r="T36" a="1"/>
  <c r="T36" s="1"/>
  <c r="P36" a="1"/>
  <c r="P36" s="1"/>
  <c r="W35" a="1"/>
  <c r="W35" s="1"/>
  <c r="S35" a="1"/>
  <c r="S35" s="1"/>
  <c r="Z34" a="1"/>
  <c r="Z34" s="1"/>
  <c r="V34" a="1"/>
  <c r="V34" s="1"/>
  <c r="R34" a="1"/>
  <c r="R34" s="1"/>
  <c r="Y33" a="1"/>
  <c r="Y33" s="1"/>
  <c r="U33" a="1"/>
  <c r="U33" s="1"/>
  <c r="Q33" a="1"/>
  <c r="Q33" s="1"/>
  <c r="W30" a="1"/>
  <c r="W30" s="1"/>
  <c r="S30" a="1"/>
  <c r="S30" s="1"/>
  <c r="Z29" a="1"/>
  <c r="Z29" s="1"/>
  <c r="V29" a="1"/>
  <c r="V29" s="1"/>
  <c r="R29" a="1"/>
  <c r="R29" s="1"/>
  <c r="Y28" a="1"/>
  <c r="Y28" s="1"/>
  <c r="S28" a="1"/>
  <c r="S28" s="1"/>
  <c r="V27" a="1"/>
  <c r="V27" s="1"/>
  <c r="Y26" a="1"/>
  <c r="Y26" s="1"/>
  <c r="Q26" a="1"/>
  <c r="Q26" s="1"/>
  <c r="T25" a="1"/>
  <c r="T25" s="1"/>
  <c r="W24" a="1"/>
  <c r="W24" s="1"/>
  <c r="Z23" a="1"/>
  <c r="Z23" s="1"/>
  <c r="R23" a="1"/>
  <c r="R23" s="1"/>
  <c r="U22" a="1"/>
  <c r="U22" s="1"/>
  <c r="X21" a="1"/>
  <c r="X21" s="1"/>
  <c r="P21" a="1"/>
  <c r="P21" s="1"/>
  <c r="S20" a="1"/>
  <c r="S20" s="1"/>
  <c r="V19" a="1"/>
  <c r="V19" s="1"/>
  <c r="Y18" a="1"/>
  <c r="Y18" s="1"/>
  <c r="Q18" a="1"/>
  <c r="Q18" s="1"/>
  <c r="P28" a="1"/>
  <c r="P28" s="1"/>
  <c r="S27" a="1"/>
  <c r="S27" s="1"/>
  <c r="V26" a="1"/>
  <c r="V26" s="1"/>
  <c r="Y25" a="1"/>
  <c r="Y25" s="1"/>
  <c r="Q25" a="1"/>
  <c r="Q25" s="1"/>
  <c r="T24" a="1"/>
  <c r="T24" s="1"/>
  <c r="W23" a="1"/>
  <c r="W23" s="1"/>
  <c r="Z22" a="1"/>
  <c r="Z22" s="1"/>
  <c r="R22" a="1"/>
  <c r="R22" s="1"/>
  <c r="U21" a="1"/>
  <c r="U21" s="1"/>
  <c r="X20" a="1"/>
  <c r="X20" s="1"/>
  <c r="P20" a="1"/>
  <c r="P20" s="1"/>
  <c r="S19" a="1"/>
  <c r="S19" s="1"/>
  <c r="V18" a="1"/>
  <c r="V18" s="1"/>
  <c r="X45" a="1"/>
  <c r="X45" s="1"/>
  <c r="T45" a="1"/>
  <c r="T45" s="1"/>
  <c r="P45" a="1"/>
  <c r="P45" s="1"/>
  <c r="W44" a="1"/>
  <c r="W44" s="1"/>
  <c r="S44" a="1"/>
  <c r="S44" s="1"/>
  <c r="Z43" a="1"/>
  <c r="Z43" s="1"/>
  <c r="V43" a="1"/>
  <c r="V43" s="1"/>
  <c r="R43" a="1"/>
  <c r="R43" s="1"/>
  <c r="Y42" a="1"/>
  <c r="Y42" s="1"/>
  <c r="U42" a="1"/>
  <c r="U42" s="1"/>
  <c r="Q42" a="1"/>
  <c r="Q42" s="1"/>
  <c r="X41" a="1"/>
  <c r="X41" s="1"/>
  <c r="T41" a="1"/>
  <c r="T41" s="1"/>
  <c r="P41" a="1"/>
  <c r="P41" s="1"/>
  <c r="W40" a="1"/>
  <c r="W40" s="1"/>
  <c r="S40" a="1"/>
  <c r="S40" s="1"/>
  <c r="Z39" a="1"/>
  <c r="Z39" s="1"/>
  <c r="V39" a="1"/>
  <c r="V39" s="1"/>
  <c r="R39" a="1"/>
  <c r="R39" s="1"/>
  <c r="Y38" a="1"/>
  <c r="Y38" s="1"/>
  <c r="U38" a="1"/>
  <c r="U38" s="1"/>
  <c r="Q38" a="1"/>
  <c r="Q38" s="1"/>
  <c r="X37" a="1"/>
  <c r="X37" s="1"/>
  <c r="T37" a="1"/>
  <c r="T37" s="1"/>
  <c r="P37" a="1"/>
  <c r="P37" s="1"/>
  <c r="W36" a="1"/>
  <c r="W36" s="1"/>
  <c r="S36" a="1"/>
  <c r="S36" s="1"/>
  <c r="Z35" a="1"/>
  <c r="Z35" s="1"/>
  <c r="V35" a="1"/>
  <c r="V35" s="1"/>
  <c r="R35" a="1"/>
  <c r="R35" s="1"/>
  <c r="Y34" a="1"/>
  <c r="Y34" s="1"/>
  <c r="U34" a="1"/>
  <c r="U34" s="1"/>
  <c r="Q34" a="1"/>
  <c r="Q34" s="1"/>
  <c r="X33" a="1"/>
  <c r="X33" s="1"/>
  <c r="T33" a="1"/>
  <c r="T33" s="1"/>
  <c r="Z30" a="1"/>
  <c r="Z30" s="1"/>
  <c r="V30" a="1"/>
  <c r="V30" s="1"/>
  <c r="R30" a="1"/>
  <c r="R30" s="1"/>
  <c r="Y29" a="1"/>
  <c r="Y29" s="1"/>
  <c r="U29" a="1"/>
  <c r="U29" s="1"/>
  <c r="Q29" a="1"/>
  <c r="Q29" s="1"/>
  <c r="X28" a="1"/>
  <c r="X28" s="1"/>
  <c r="Q28" a="1"/>
  <c r="Q28" s="1"/>
  <c r="T27" a="1"/>
  <c r="T27" s="1"/>
  <c r="W26" a="1"/>
  <c r="W26" s="1"/>
  <c r="Z25" a="1"/>
  <c r="Z25" s="1"/>
  <c r="R25" a="1"/>
  <c r="R25" s="1"/>
  <c r="U24" a="1"/>
  <c r="U24" s="1"/>
  <c r="X23" a="1"/>
  <c r="X23" s="1"/>
  <c r="P23" a="1"/>
  <c r="P23" s="1"/>
  <c r="S22" a="1"/>
  <c r="S22" s="1"/>
  <c r="V21" a="1"/>
  <c r="V21" s="1"/>
  <c r="Y20" a="1"/>
  <c r="Y20" s="1"/>
  <c r="Q20" a="1"/>
  <c r="Q20" s="1"/>
  <c r="T19" a="1"/>
  <c r="T19" s="1"/>
  <c r="W18" a="1"/>
  <c r="W18" s="1"/>
  <c r="V28" a="1"/>
  <c r="V28" s="1"/>
  <c r="Y27" a="1"/>
  <c r="Y27" s="1"/>
  <c r="Q27" a="1"/>
  <c r="Q27" s="1"/>
  <c r="T26" a="1"/>
  <c r="T26" s="1"/>
  <c r="W25" a="1"/>
  <c r="W25" s="1"/>
  <c r="Z24" a="1"/>
  <c r="Z24" s="1"/>
  <c r="R24" a="1"/>
  <c r="R24" s="1"/>
  <c r="U23" a="1"/>
  <c r="U23" s="1"/>
  <c r="X22" a="1"/>
  <c r="X22" s="1"/>
  <c r="P22" a="1"/>
  <c r="P22" s="1"/>
  <c r="S21" a="1"/>
  <c r="S21" s="1"/>
  <c r="V20" a="1"/>
  <c r="V20" s="1"/>
  <c r="Y19" a="1"/>
  <c r="Y19" s="1"/>
  <c r="Q19" a="1"/>
  <c r="Q19" s="1"/>
</calcChain>
</file>

<file path=xl/sharedStrings.xml><?xml version="1.0" encoding="utf-8"?>
<sst xmlns="http://schemas.openxmlformats.org/spreadsheetml/2006/main" count="170" uniqueCount="45">
  <si>
    <t>Аксенюк Иван Иванович</t>
  </si>
  <si>
    <t>дата увольнения</t>
  </si>
  <si>
    <t xml:space="preserve">рост </t>
  </si>
  <si>
    <t>одежда</t>
  </si>
  <si>
    <t>обувь</t>
  </si>
  <si>
    <t>№ п/п</t>
  </si>
  <si>
    <t>Наименование СИЗ</t>
  </si>
  <si>
    <t>н/н</t>
  </si>
  <si>
    <t>цена</t>
  </si>
  <si>
    <t>дата выдачи</t>
  </si>
  <si>
    <t>срок носки, мес</t>
  </si>
  <si>
    <t>дата списания</t>
  </si>
  <si>
    <t>износ</t>
  </si>
  <si>
    <t>стоимость</t>
  </si>
  <si>
    <t>20%</t>
  </si>
  <si>
    <t>Итого с НДС</t>
  </si>
  <si>
    <t>Куртка утепленная</t>
  </si>
  <si>
    <t>Брюки утепленные</t>
  </si>
  <si>
    <t>Ботинки утепленные</t>
  </si>
  <si>
    <t>Ботинки рабочие</t>
  </si>
  <si>
    <t>Костюм рабочий</t>
  </si>
  <si>
    <t>Ажинов Дмитрий Анатольевич</t>
  </si>
  <si>
    <t>электромонтер</t>
  </si>
  <si>
    <t>Адамович Дмитрий Иванович</t>
  </si>
  <si>
    <t>РКУ</t>
  </si>
  <si>
    <t>Боярчук Татьяна Григорьевна</t>
  </si>
  <si>
    <t>Бурова Вера Владимировна</t>
  </si>
  <si>
    <t>Сапоги форменные</t>
  </si>
  <si>
    <t>ИТОГО:</t>
  </si>
  <si>
    <t>Рост/ размер</t>
  </si>
  <si>
    <t>Брюки утепленные (женские)</t>
  </si>
  <si>
    <t>Ботинки утепленные  (женские)</t>
  </si>
  <si>
    <t>Костюм рабочий (женщины + мужчины)</t>
  </si>
  <si>
    <t>Закупка</t>
  </si>
  <si>
    <t>Количество</t>
  </si>
  <si>
    <t>– тоже самое сделать во вкладке "мужчины"</t>
  </si>
  <si>
    <t>– в вкладке "Итого по закупкам" сделать разделение по росту и размеру костюмов и обуви</t>
  </si>
  <si>
    <t>– сводка по столбцу "закупка" где СИЗ не выдан (ДЕЛ/0) или "списан"</t>
  </si>
  <si>
    <t>― как написать формулу если с минусом то "списано", при этом чтоб в столбце "закупка" это учитывалось и было значение "1"</t>
  </si>
  <si>
    <t>– Столбец "Итого с НДС" сделать чтобы значение с минусом не учитывалось (оно же списано )))))))</t>
  </si>
  <si>
    <t xml:space="preserve">Сегодня </t>
  </si>
  <si>
    <t>Брюки утепленные (м)</t>
  </si>
  <si>
    <t>Ботинки утепленные (м)</t>
  </si>
  <si>
    <t>Сапоги ПВХ (м)</t>
  </si>
  <si>
    <t>Сапоги ПВХ (ж)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</si>
</sst>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9" fontId="0" fillId="0" borderId="0" xfId="0" applyNumberFormat="1" applyBorder="1" applyAlignment="1">
      <alignment horizontal="right" indent="1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4" fillId="0" borderId="3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1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right" indent="1"/>
    </xf>
    <xf numFmtId="9" fontId="4" fillId="0" borderId="0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3" fontId="4" fillId="0" borderId="8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horizontal="right" indent="1"/>
    </xf>
    <xf numFmtId="3" fontId="4" fillId="0" borderId="4" xfId="0" applyNumberFormat="1" applyFont="1" applyBorder="1" applyAlignment="1">
      <alignment vertical="center"/>
    </xf>
    <xf numFmtId="0" fontId="11" fillId="4" borderId="9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/>
    <xf numFmtId="0" fontId="3" fillId="0" borderId="14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0" xfId="0" applyBorder="1"/>
    <xf numFmtId="1" fontId="6" fillId="0" borderId="1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/>
    </xf>
    <xf numFmtId="3" fontId="15" fillId="6" borderId="21" xfId="0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9" fontId="3" fillId="0" borderId="0" xfId="0" applyNumberFormat="1" applyFont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0" fillId="0" borderId="0" xfId="0" applyNumberFormat="1" applyBorder="1"/>
    <xf numFmtId="3" fontId="3" fillId="0" borderId="0" xfId="0" applyNumberFormat="1" applyFont="1"/>
    <xf numFmtId="0" fontId="3" fillId="0" borderId="8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/>
    </xf>
    <xf numFmtId="1" fontId="3" fillId="0" borderId="0" xfId="0" applyNumberFormat="1" applyFont="1"/>
    <xf numFmtId="0" fontId="10" fillId="0" borderId="1" xfId="0" applyFont="1" applyBorder="1" applyAlignment="1">
      <alignment vertical="center"/>
    </xf>
    <xf numFmtId="0" fontId="12" fillId="6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/>
    <xf numFmtId="9" fontId="3" fillId="0" borderId="0" xfId="1" applyNumberFormat="1" applyFont="1"/>
    <xf numFmtId="0" fontId="3" fillId="7" borderId="1" xfId="0" applyFont="1" applyFill="1" applyBorder="1"/>
    <xf numFmtId="14" fontId="5" fillId="7" borderId="1" xfId="0" applyNumberFormat="1" applyFont="1" applyFill="1" applyBorder="1"/>
    <xf numFmtId="9" fontId="16" fillId="0" borderId="0" xfId="1" applyNumberFormat="1" applyFont="1"/>
    <xf numFmtId="14" fontId="2" fillId="0" borderId="0" xfId="0" applyNumberFormat="1" applyFont="1" applyBorder="1" applyAlignment="1">
      <alignment horizont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1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14" fillId="5" borderId="1" xfId="1" applyNumberFormat="1" applyFont="1" applyFill="1" applyBorder="1" applyAlignment="1">
      <alignment horizontal="right" vertical="center"/>
    </xf>
    <xf numFmtId="0" fontId="14" fillId="5" borderId="22" xfId="1" applyNumberFormat="1" applyFont="1" applyFill="1" applyBorder="1" applyAlignment="1">
      <alignment horizontal="right" vertical="center"/>
    </xf>
    <xf numFmtId="1" fontId="6" fillId="8" borderId="1" xfId="0" applyNumberFormat="1" applyFont="1" applyFill="1" applyBorder="1"/>
  </cellXfs>
  <cellStyles count="2">
    <cellStyle name="Обычный" xfId="0" builtinId="0"/>
    <cellStyle name="Процентный" xfId="1" builtinId="5"/>
  </cellStyles>
  <dxfs count="74"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" formatCode="#,##0"/>
      <alignment horizontal="right" vertical="center" textRotation="0" wrapText="0" indent="0" relativeIndent="255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left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left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left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righ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left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left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righ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3" formatCode="0%"/>
      <alignment horizontal="left" vertical="bottom" textRotation="0" wrapText="0" indent="1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left" vertical="bottom" textRotation="0" wrapText="0" indent="1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left" vertical="bottom" textRotation="0" wrapText="0" indent="1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32" name="Table13129130131133" displayName="Table13129130131133" ref="A9:K16" totalsRowShown="0" headerRowDxfId="61" tableBorderDxfId="60">
  <autoFilter ref="A9:K16"/>
  <tableColumns count="11">
    <tableColumn id="1" name="№ п/п" dataDxfId="72"/>
    <tableColumn id="2" name="Наименование СИЗ" dataDxfId="71"/>
    <tableColumn id="3" name="н/н" dataDxfId="70"/>
    <tableColumn id="4" name="цена" dataDxfId="69"/>
    <tableColumn id="5" name="дата выдачи" dataDxfId="68"/>
    <tableColumn id="6" name="срок носки, мес" dataDxfId="67"/>
    <tableColumn id="7" name="дата списания" dataDxfId="66">
      <calculatedColumnFormula>E10+F10*30</calculatedColumnFormula>
    </tableColumn>
    <tableColumn id="8" name="износ" dataDxfId="65">
      <calculatedColumnFormula>1-IF(ISBLANK($C$7),(TODAY()-женщины!$E10)/(женщины!$G10-женщины!$E10),($C$7-женщины!$E10)/(женщины!$G10-женщины!$E10))</calculatedColumnFormula>
    </tableColumn>
    <tableColumn id="9" name="стоимость" dataDxfId="64">
      <calculatedColumnFormula>женщины!$D10*женщины!$H10</calculatedColumnFormula>
    </tableColumn>
    <tableColumn id="10" name="20%" dataDxfId="63"/>
    <tableColumn id="11" name="Итого с НДС" dataDxfId="62">
      <calculatedColumnFormula>I10+J10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35" name="Table13129130131133134135136" displayName="Table13129130131133134135136" ref="A23:L29" totalsRowShown="0" headerRowDxfId="48" dataDxfId="47" tableBorderDxfId="46">
  <autoFilter ref="A23:L29"/>
  <tableColumns count="12">
    <tableColumn id="1" name="№ п/п" dataDxfId="59"/>
    <tableColumn id="2" name="Наименование СИЗ" dataDxfId="58"/>
    <tableColumn id="3" name="н/н" dataDxfId="57"/>
    <tableColumn id="4" name="цена" dataDxfId="56"/>
    <tableColumn id="5" name="дата выдачи" dataDxfId="55"/>
    <tableColumn id="6" name="срок носки, мес" dataDxfId="54"/>
    <tableColumn id="7" name="дата списания" dataDxfId="53">
      <calculatedColumnFormula>E24+F24*30</calculatedColumnFormula>
    </tableColumn>
    <tableColumn id="8" name="износ" dataDxfId="52">
      <calculatedColumnFormula>1-IF(ISBLANK($C$21),(TODAY()-женщины!$E24)/(женщины!$G24-женщины!$E24),($C$21-женщины!$E24)/(женщины!$G24-женщины!$E24))</calculatedColumnFormula>
    </tableColumn>
    <tableColumn id="9" name="стоимость" dataDxfId="51">
      <calculatedColumnFormula>женщины!$D24*женщины!$H24</calculatedColumnFormula>
    </tableColumn>
    <tableColumn id="10" name="20%" dataDxfId="50">
      <calculatedColumnFormula>$I24*мужчины!$J$21</calculatedColumnFormula>
    </tableColumn>
    <tableColumn id="11" name="Итого с НДС" dataDxfId="49">
      <calculatedColumnFormula>I24+J24</calculatedColumnFormula>
    </tableColumn>
    <tableColumn id="12" name="Закупка" dataDxfId="0">
      <calculatedColumnFormula>IF(K24&lt;0,1,0)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27" name="Table13" displayName="Table13" ref="A9:L15" totalsRowShown="0" headerRowDxfId="34" dataDxfId="33" tableBorderDxfId="32">
  <autoFilter ref="A9:L15"/>
  <tableColumns count="12">
    <tableColumn id="1" name="№ п/п" dataDxfId="45"/>
    <tableColumn id="2" name="Наименование СИЗ" dataDxfId="44"/>
    <tableColumn id="3" name="н/н" dataDxfId="43"/>
    <tableColumn id="4" name="цена" dataDxfId="42"/>
    <tableColumn id="5" name="дата выдачи" dataDxfId="41"/>
    <tableColumn id="6" name="срок носки, мес" dataDxfId="40"/>
    <tableColumn id="7" name="дата списания" dataDxfId="39">
      <calculatedColumnFormula>E10+F10*30</calculatedColumnFormula>
    </tableColumn>
    <tableColumn id="8" name="износ" dataDxfId="38">
      <calculatedColumnFormula>1-IF(ISBLANK($C$7),(TODAY()-мужчины!$E10)/(мужчины!$G10-мужчины!$E10),($C$7-мужчины!$E10)/(мужчины!$G10-мужчины!$E10))</calculatedColumnFormula>
    </tableColumn>
    <tableColumn id="9" name="стоимость" dataDxfId="37">
      <calculatedColumnFormula>мужчины!$D10*мужчины!$H10</calculatedColumnFormula>
    </tableColumn>
    <tableColumn id="10" name="20%" dataDxfId="36">
      <calculatedColumnFormula>$I10*J8</calculatedColumnFormula>
    </tableColumn>
    <tableColumn id="11" name="Итого с НДС" dataDxfId="35">
      <calculatedColumnFormula>I10+J10</calculatedColumnFormula>
    </tableColumn>
    <tableColumn id="12" name="Закупка" dataDxfId="3" dataCellStyle="Процентный">
      <calculatedColumnFormula>IF(K10&lt;0,1,0)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128" name="Table13129" displayName="Table13129" ref="A21:L27" totalsRowShown="0" headerRowDxfId="20" dataDxfId="19" tableBorderDxfId="18">
  <autoFilter ref="A21:L27"/>
  <tableColumns count="12">
    <tableColumn id="1" name="№ п/п" dataDxfId="31"/>
    <tableColumn id="2" name="Наименование СИЗ" dataDxfId="30"/>
    <tableColumn id="3" name="н/н" dataDxfId="29"/>
    <tableColumn id="4" name="цена" dataDxfId="28"/>
    <tableColumn id="5" name="дата выдачи" dataDxfId="27"/>
    <tableColumn id="6" name="срок носки, мес" dataDxfId="26"/>
    <tableColumn id="7" name="дата списания" dataDxfId="25">
      <calculatedColumnFormula>E22+F22*30</calculatedColumnFormula>
    </tableColumn>
    <tableColumn id="8" name="износ" dataDxfId="24">
      <calculatedColumnFormula>1-IF(ISBLANK($C$19),(TODAY()-мужчины!$E22)/(мужчины!$G22-мужчины!$E22),($C$19-мужчины!$E22)/(мужчины!$G22-мужчины!$E22))</calculatedColumnFormula>
    </tableColumn>
    <tableColumn id="9" name="стоимость" dataDxfId="23">
      <calculatedColumnFormula>мужчины!$D22*мужчины!$H22</calculatedColumnFormula>
    </tableColumn>
    <tableColumn id="10" name="20%" dataDxfId="22">
      <calculatedColumnFormula>$I22*$J$21</calculatedColumnFormula>
    </tableColumn>
    <tableColumn id="11" name="Итого с НДС" dataDxfId="21"/>
    <tableColumn id="12" name="Закупка" dataDxfId="2" dataCellStyle="Процентный">
      <calculatedColumnFormula>IF(K22&lt;0,1,0)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129" name="Table13129130" displayName="Table13129130" ref="A33:L39" totalsRowShown="0" headerRowDxfId="6" dataDxfId="5" tableBorderDxfId="4">
  <autoFilter ref="A33:L39"/>
  <tableColumns count="12">
    <tableColumn id="1" name="№ п/п" dataDxfId="17"/>
    <tableColumn id="2" name="Наименование СИЗ" dataDxfId="16"/>
    <tableColumn id="3" name="н/н" dataDxfId="15"/>
    <tableColumn id="4" name="цена" dataDxfId="14"/>
    <tableColumn id="5" name="дата выдачи" dataDxfId="13"/>
    <tableColumn id="6" name="срок носки, мес" dataDxfId="12"/>
    <tableColumn id="7" name="дата списания" dataDxfId="11">
      <calculatedColumnFormula>E34+F34*30</calculatedColumnFormula>
    </tableColumn>
    <tableColumn id="8" name="износ" dataDxfId="10">
      <calculatedColumnFormula>1-IF(ISBLANK($C$31),(TODAY()-мужчины!$E34)/(мужчины!$G34-мужчины!$E34),($C$31-мужчины!$E34)/(мужчины!$G34-мужчины!$E34))</calculatedColumnFormula>
    </tableColumn>
    <tableColumn id="9" name="стоимость" dataDxfId="9">
      <calculatedColumnFormula>мужчины!$D34*мужчины!$H34</calculatedColumnFormula>
    </tableColumn>
    <tableColumn id="10" name="20%" dataDxfId="8">
      <calculatedColumnFormula>$I34*$J$21</calculatedColumnFormula>
    </tableColumn>
    <tableColumn id="11" name="Итого с НДС" dataDxfId="7">
      <calculatedColumnFormula>I34+J34</calculatedColumnFormula>
    </tableColumn>
    <tableColumn id="12" name="Закупка" dataDxfId="1" dataCellStyle="Процентный">
      <calculatedColumnFormula>IF(K34&lt;0,1,0)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"/>
  <sheetViews>
    <sheetView topLeftCell="A6" zoomScaleNormal="100" workbookViewId="0">
      <selection sqref="A1:IV5"/>
    </sheetView>
  </sheetViews>
  <sheetFormatPr defaultRowHeight="15"/>
  <cols>
    <col min="1" max="1" width="9.140625" style="2"/>
    <col min="2" max="2" width="21.140625" style="2" customWidth="1"/>
    <col min="3" max="3" width="8.140625" style="2" bestFit="1" customWidth="1"/>
    <col min="4" max="4" width="9.28515625" style="2" bestFit="1" customWidth="1"/>
    <col min="5" max="5" width="15.85546875" style="2" bestFit="1" customWidth="1"/>
    <col min="6" max="6" width="17.7109375" style="61" bestFit="1" customWidth="1"/>
    <col min="7" max="7" width="17.140625" style="2" bestFit="1" customWidth="1"/>
    <col min="8" max="8" width="15.140625" style="2" customWidth="1"/>
    <col min="9" max="9" width="13" style="2" bestFit="1" customWidth="1"/>
    <col min="10" max="10" width="14.28515625" style="2" bestFit="1" customWidth="1"/>
    <col min="11" max="11" width="18.7109375" style="2" bestFit="1" customWidth="1"/>
    <col min="12" max="12" width="13.140625" style="8" customWidth="1"/>
    <col min="13" max="13" width="9.140625" style="2"/>
    <col min="14" max="14" width="23.5703125" style="2" bestFit="1" customWidth="1"/>
    <col min="15" max="15" width="12.5703125" style="2" bestFit="1" customWidth="1"/>
    <col min="16" max="21" width="9.140625" style="2"/>
    <col min="22" max="22" width="4.7109375" style="2" customWidth="1"/>
    <col min="23" max="16384" width="9.140625" style="2"/>
  </cols>
  <sheetData>
    <row r="1" spans="1:18" hidden="1"/>
    <row r="2" spans="1:18" hidden="1"/>
    <row r="3" spans="1:18" hidden="1"/>
    <row r="4" spans="1:18" hidden="1"/>
    <row r="5" spans="1:18" ht="15.75" hidden="1" thickBot="1"/>
    <row r="6" spans="1:18">
      <c r="A6" s="85" t="s">
        <v>25</v>
      </c>
      <c r="B6" s="86"/>
      <c r="C6" s="86"/>
      <c r="D6" s="86"/>
      <c r="E6" s="86"/>
      <c r="F6" s="103" t="s">
        <v>24</v>
      </c>
      <c r="G6" s="86"/>
      <c r="H6" s="87"/>
      <c r="I6" s="87"/>
      <c r="J6" s="87"/>
      <c r="K6" s="88"/>
      <c r="M6" s="133" t="s">
        <v>40</v>
      </c>
      <c r="N6" s="134">
        <f ca="1">TODAY()</f>
        <v>42379</v>
      </c>
    </row>
    <row r="7" spans="1:18">
      <c r="A7" s="89"/>
      <c r="B7" s="90" t="s">
        <v>1</v>
      </c>
      <c r="C7" s="136"/>
      <c r="D7" s="136"/>
      <c r="E7" s="136"/>
      <c r="F7" s="63" t="s">
        <v>2</v>
      </c>
      <c r="G7" s="10">
        <v>160</v>
      </c>
      <c r="H7" s="4" t="s">
        <v>3</v>
      </c>
      <c r="I7" s="5">
        <v>50</v>
      </c>
      <c r="J7" s="4" t="s">
        <v>4</v>
      </c>
      <c r="K7" s="91">
        <v>38</v>
      </c>
    </row>
    <row r="8" spans="1:18">
      <c r="A8" s="89"/>
      <c r="B8" s="92"/>
      <c r="C8" s="92"/>
      <c r="D8" s="92"/>
      <c r="E8" s="92"/>
      <c r="F8" s="104"/>
      <c r="G8" s="92"/>
      <c r="H8" s="92"/>
      <c r="I8" s="92"/>
      <c r="J8" s="92"/>
      <c r="K8" s="93"/>
    </row>
    <row r="9" spans="1:18" ht="16.5" thickBot="1">
      <c r="A9" s="21" t="s">
        <v>5</v>
      </c>
      <c r="B9" s="22" t="s">
        <v>6</v>
      </c>
      <c r="C9" s="22" t="s">
        <v>7</v>
      </c>
      <c r="D9" s="22" t="s">
        <v>8</v>
      </c>
      <c r="E9" s="22" t="s">
        <v>9</v>
      </c>
      <c r="F9" s="22" t="s">
        <v>10</v>
      </c>
      <c r="G9" s="22" t="s">
        <v>11</v>
      </c>
      <c r="H9" s="23" t="s">
        <v>12</v>
      </c>
      <c r="I9" s="24" t="s">
        <v>13</v>
      </c>
      <c r="J9" s="7" t="s">
        <v>14</v>
      </c>
      <c r="K9" s="94" t="s">
        <v>15</v>
      </c>
      <c r="L9" s="120" t="s">
        <v>33</v>
      </c>
      <c r="N9" s="126"/>
      <c r="O9" s="130" t="s">
        <v>34</v>
      </c>
    </row>
    <row r="10" spans="1:18" ht="15.75">
      <c r="A10" s="25">
        <v>1</v>
      </c>
      <c r="B10" s="26" t="s">
        <v>16</v>
      </c>
      <c r="C10" s="27">
        <v>6417</v>
      </c>
      <c r="D10" s="28">
        <v>270000</v>
      </c>
      <c r="E10" s="29">
        <v>41039</v>
      </c>
      <c r="F10" s="65">
        <v>36</v>
      </c>
      <c r="G10" s="30">
        <f t="shared" ref="G10:G16" si="0">E10+F10*30</f>
        <v>42119</v>
      </c>
      <c r="H10" s="31">
        <f ca="1">1-IF(ISBLANK($C$7),(TODAY()-женщины!$E10)/(женщины!$G10-женщины!$E10),($C$7-женщины!$E10)/(женщины!$G10-женщины!$E10))</f>
        <v>-0.2407407407407407</v>
      </c>
      <c r="I10" s="109">
        <f ca="1">женщины!$D10*женщины!$H10</f>
        <v>-64999.999999999985</v>
      </c>
      <c r="J10" s="109">
        <f ca="1">$I10*мужчины!$J$21</f>
        <v>-12999.999999999998</v>
      </c>
      <c r="K10" s="95">
        <f ca="1">I10+J10</f>
        <v>-77999.999999999985</v>
      </c>
      <c r="L10" s="113">
        <f ca="1">IF(K10&lt;0,1,0)</f>
        <v>1</v>
      </c>
      <c r="N10" s="127" t="s">
        <v>16</v>
      </c>
      <c r="O10" s="129"/>
      <c r="P10" s="125"/>
      <c r="Q10" s="125"/>
      <c r="R10" s="125"/>
    </row>
    <row r="11" spans="1:18" ht="15.75">
      <c r="A11" s="25">
        <v>2</v>
      </c>
      <c r="B11" s="26" t="s">
        <v>17</v>
      </c>
      <c r="C11" s="27">
        <v>8529</v>
      </c>
      <c r="D11" s="28">
        <v>234780</v>
      </c>
      <c r="E11" s="29">
        <v>41747</v>
      </c>
      <c r="F11" s="66">
        <v>36</v>
      </c>
      <c r="G11" s="30">
        <f t="shared" si="0"/>
        <v>42827</v>
      </c>
      <c r="H11" s="31">
        <f ca="1">1-IF(ISBLANK($C$7),(TODAY()-женщины!$E11)/(женщины!$G11-женщины!$E11),($C$7-женщины!$E11)/(женщины!$G11-женщины!$E11))</f>
        <v>0.41481481481481486</v>
      </c>
      <c r="I11" s="109">
        <f ca="1">женщины!$D11*женщины!$H11</f>
        <v>97390.222222222234</v>
      </c>
      <c r="J11" s="109">
        <f ca="1">$I11*мужчины!$J$21</f>
        <v>19478.044444444447</v>
      </c>
      <c r="K11" s="95">
        <f t="shared" ref="K11:K16" ca="1" si="1">I11+J11</f>
        <v>116868.26666666668</v>
      </c>
      <c r="L11" s="113">
        <f t="shared" ref="L11:L16" ca="1" si="2">IF(K11&lt;0,1,0)</f>
        <v>0</v>
      </c>
      <c r="N11" s="128" t="s">
        <v>17</v>
      </c>
      <c r="O11" s="129"/>
      <c r="P11" s="125"/>
      <c r="Q11" s="125"/>
      <c r="R11" s="125"/>
    </row>
    <row r="12" spans="1:18" ht="15.75">
      <c r="A12" s="25">
        <v>3</v>
      </c>
      <c r="B12" s="26" t="s">
        <v>20</v>
      </c>
      <c r="C12" s="33">
        <v>8712</v>
      </c>
      <c r="D12" s="28">
        <v>335800</v>
      </c>
      <c r="E12" s="29">
        <v>41852</v>
      </c>
      <c r="F12" s="66">
        <v>12</v>
      </c>
      <c r="G12" s="30">
        <f t="shared" si="0"/>
        <v>42212</v>
      </c>
      <c r="H12" s="31">
        <f ca="1">1-IF(ISBLANK($C$7),(TODAY()-женщины!$E12)/(женщины!$G12-женщины!$E12),($C$7-женщины!$E12)/(женщины!$G12-женщины!$E12))</f>
        <v>-0.4638888888888888</v>
      </c>
      <c r="I12" s="109">
        <f ca="1">женщины!$D12*женщины!$H12</f>
        <v>-155773.88888888885</v>
      </c>
      <c r="J12" s="109">
        <f ca="1">$I12*мужчины!$J$21</f>
        <v>-31154.77777777777</v>
      </c>
      <c r="K12" s="95">
        <f t="shared" ca="1" si="1"/>
        <v>-186928.66666666663</v>
      </c>
      <c r="L12" s="113">
        <f t="shared" ca="1" si="2"/>
        <v>1</v>
      </c>
      <c r="N12" s="127" t="s">
        <v>20</v>
      </c>
      <c r="O12" s="129"/>
      <c r="P12" s="125"/>
      <c r="Q12" s="125"/>
      <c r="R12" s="125"/>
    </row>
    <row r="13" spans="1:18" ht="15.75">
      <c r="A13" s="25">
        <v>4</v>
      </c>
      <c r="B13" s="26" t="s">
        <v>20</v>
      </c>
      <c r="C13" s="27">
        <v>9389</v>
      </c>
      <c r="D13" s="28">
        <v>294960</v>
      </c>
      <c r="E13" s="29">
        <v>42142</v>
      </c>
      <c r="F13" s="66">
        <v>12</v>
      </c>
      <c r="G13" s="30">
        <f t="shared" si="0"/>
        <v>42502</v>
      </c>
      <c r="H13" s="31">
        <f ca="1">1-IF(ISBLANK($C$7),(TODAY()-женщины!$E13)/(женщины!$G13-женщины!$E13),($C$7-женщины!$E13)/(женщины!$G13-женщины!$E13))</f>
        <v>0.34166666666666667</v>
      </c>
      <c r="I13" s="109">
        <f ca="1">женщины!$D13*женщины!$H13</f>
        <v>100778</v>
      </c>
      <c r="J13" s="109">
        <f ca="1">$I13*мужчины!$J$21</f>
        <v>20155.600000000002</v>
      </c>
      <c r="K13" s="95">
        <f t="shared" ca="1" si="1"/>
        <v>120933.6</v>
      </c>
      <c r="L13" s="113">
        <f t="shared" ca="1" si="2"/>
        <v>0</v>
      </c>
      <c r="N13" s="128" t="s">
        <v>19</v>
      </c>
      <c r="O13" s="129"/>
      <c r="P13" s="125"/>
      <c r="Q13" s="125"/>
      <c r="R13" s="125"/>
    </row>
    <row r="14" spans="1:18" ht="15.75">
      <c r="A14" s="25">
        <v>5</v>
      </c>
      <c r="B14" s="26" t="s">
        <v>19</v>
      </c>
      <c r="C14" s="27"/>
      <c r="D14" s="28"/>
      <c r="E14" s="29"/>
      <c r="F14" s="66"/>
      <c r="G14" s="30">
        <f t="shared" si="0"/>
        <v>0</v>
      </c>
      <c r="H14" s="31" t="e">
        <f ca="1">1-IF(ISBLANK($C$7),(TODAY()-женщины!$E14)/(женщины!$G14-женщины!$E14),($C$7-женщины!$E14)/(женщины!$G14-женщины!$E14))</f>
        <v>#DIV/0!</v>
      </c>
      <c r="I14" s="109" t="e">
        <f ca="1">женщины!$D14*женщины!$H14</f>
        <v>#DIV/0!</v>
      </c>
      <c r="J14" s="109" t="e">
        <f ca="1">$I14*мужчины!$J$21</f>
        <v>#DIV/0!</v>
      </c>
      <c r="K14" s="95" t="e">
        <f t="shared" ca="1" si="1"/>
        <v>#DIV/0!</v>
      </c>
      <c r="L14" s="113" t="e">
        <f t="shared" ca="1" si="2"/>
        <v>#DIV/0!</v>
      </c>
      <c r="N14" s="127" t="s">
        <v>18</v>
      </c>
      <c r="O14" s="129"/>
      <c r="P14" s="125"/>
      <c r="Q14" s="125"/>
      <c r="R14" s="125"/>
    </row>
    <row r="15" spans="1:18" ht="15.75">
      <c r="A15" s="25">
        <v>6</v>
      </c>
      <c r="B15" s="35" t="s">
        <v>18</v>
      </c>
      <c r="C15" s="33"/>
      <c r="D15" s="36"/>
      <c r="E15" s="37"/>
      <c r="F15" s="67"/>
      <c r="G15" s="38">
        <f t="shared" si="0"/>
        <v>0</v>
      </c>
      <c r="H15" s="31" t="e">
        <f ca="1">1-IF(ISBLANK($C$7),(TODAY()-женщины!$E15)/(женщины!$G15-женщины!$E15),($C$7-женщины!$E15)/(женщины!$G15-женщины!$E15))</f>
        <v>#DIV/0!</v>
      </c>
      <c r="I15" s="124" t="e">
        <f ca="1">женщины!$D15*женщины!$H15</f>
        <v>#DIV/0!</v>
      </c>
      <c r="J15" s="109" t="e">
        <f ca="1">$I15*мужчины!$J$21</f>
        <v>#DIV/0!</v>
      </c>
      <c r="K15" s="95" t="e">
        <f t="shared" ca="1" si="1"/>
        <v>#DIV/0!</v>
      </c>
      <c r="L15" s="113" t="e">
        <f t="shared" ca="1" si="2"/>
        <v>#DIV/0!</v>
      </c>
      <c r="N15" s="128" t="s">
        <v>27</v>
      </c>
      <c r="O15" s="129"/>
      <c r="P15" s="125"/>
      <c r="Q15" s="125"/>
      <c r="R15" s="125"/>
    </row>
    <row r="16" spans="1:18">
      <c r="A16" s="25">
        <v>7</v>
      </c>
      <c r="B16" s="26" t="s">
        <v>44</v>
      </c>
      <c r="C16" s="27">
        <v>8527</v>
      </c>
      <c r="D16" s="28">
        <v>82440</v>
      </c>
      <c r="E16" s="29">
        <v>41747</v>
      </c>
      <c r="F16" s="65">
        <v>24</v>
      </c>
      <c r="G16" s="30">
        <f t="shared" si="0"/>
        <v>42467</v>
      </c>
      <c r="H16" s="31">
        <f ca="1">1-IF(ISBLANK($C$7),(TODAY()-женщины!$E16)/(женщины!$G16-женщины!$E16),($C$7-женщины!$E16)/(женщины!$G16-женщины!$E16))</f>
        <v>0.12222222222222223</v>
      </c>
      <c r="I16" s="109">
        <f ca="1">женщины!$D16*женщины!$H16</f>
        <v>10076</v>
      </c>
      <c r="J16" s="109">
        <f ca="1">$I16*мужчины!$J$21</f>
        <v>2015.2</v>
      </c>
      <c r="K16" s="95">
        <f t="shared" ca="1" si="1"/>
        <v>12091.2</v>
      </c>
      <c r="L16" s="113">
        <f t="shared" ca="1" si="2"/>
        <v>0</v>
      </c>
      <c r="N16" s="125"/>
      <c r="O16" s="125"/>
      <c r="P16" s="125"/>
      <c r="Q16" s="125"/>
      <c r="R16" s="125"/>
    </row>
    <row r="17" spans="1:26">
      <c r="A17" s="137" t="s">
        <v>28</v>
      </c>
      <c r="B17" s="138"/>
      <c r="C17" s="138"/>
      <c r="D17" s="138"/>
      <c r="E17" s="138"/>
      <c r="F17" s="138"/>
      <c r="G17" s="138"/>
      <c r="H17" s="138"/>
      <c r="I17" s="138"/>
      <c r="J17" s="139"/>
      <c r="K17" s="96" t="e">
        <f ca="1">SUBTOTAL(109,K10:K16)</f>
        <v>#DIV/0!</v>
      </c>
      <c r="L17" s="115"/>
    </row>
    <row r="18" spans="1:26" ht="15.75" thickBot="1">
      <c r="A18" s="97"/>
      <c r="B18" s="98"/>
      <c r="C18" s="98"/>
      <c r="D18" s="98"/>
      <c r="E18" s="98"/>
      <c r="F18" s="105"/>
      <c r="G18" s="98"/>
      <c r="H18" s="98"/>
      <c r="I18" s="98"/>
      <c r="J18" s="98"/>
      <c r="K18" s="99"/>
    </row>
    <row r="19" spans="1:26" ht="15.75" thickBot="1">
      <c r="N19" s="142" t="s">
        <v>38</v>
      </c>
      <c r="O19" s="142"/>
      <c r="P19" s="142"/>
      <c r="Q19" s="142"/>
      <c r="R19" s="142"/>
      <c r="S19" s="142"/>
    </row>
    <row r="20" spans="1:26">
      <c r="A20" s="85" t="s">
        <v>26</v>
      </c>
      <c r="B20" s="86"/>
      <c r="C20" s="86"/>
      <c r="D20" s="86"/>
      <c r="E20" s="86"/>
      <c r="F20" s="103" t="s">
        <v>24</v>
      </c>
      <c r="G20" s="86"/>
      <c r="H20" s="87"/>
      <c r="I20" s="87"/>
      <c r="J20" s="87"/>
      <c r="K20" s="88"/>
      <c r="N20" s="142"/>
      <c r="O20" s="142"/>
      <c r="P20" s="142"/>
      <c r="Q20" s="142"/>
      <c r="R20" s="142"/>
      <c r="S20" s="142"/>
    </row>
    <row r="21" spans="1:26">
      <c r="A21" s="89"/>
      <c r="B21" s="90" t="s">
        <v>1</v>
      </c>
      <c r="C21" s="136"/>
      <c r="D21" s="136"/>
      <c r="E21" s="136"/>
      <c r="F21" s="63" t="s">
        <v>2</v>
      </c>
      <c r="G21" s="10">
        <v>170</v>
      </c>
      <c r="H21" s="4" t="s">
        <v>3</v>
      </c>
      <c r="I21" s="5">
        <v>56</v>
      </c>
      <c r="J21" s="4" t="s">
        <v>4</v>
      </c>
      <c r="K21" s="91">
        <v>41</v>
      </c>
      <c r="N21" s="131" t="s">
        <v>37</v>
      </c>
      <c r="O21" s="131"/>
      <c r="P21" s="131"/>
      <c r="Q21" s="131"/>
      <c r="R21" s="131"/>
      <c r="S21" s="131"/>
      <c r="V21" s="100"/>
      <c r="W21"/>
      <c r="X21"/>
      <c r="Y21"/>
      <c r="Z21"/>
    </row>
    <row r="22" spans="1:26">
      <c r="A22" s="89"/>
      <c r="B22" s="92"/>
      <c r="C22" s="92"/>
      <c r="D22" s="92"/>
      <c r="E22" s="92"/>
      <c r="F22" s="104"/>
      <c r="G22" s="92"/>
      <c r="H22" s="92"/>
      <c r="I22" s="92"/>
      <c r="J22" s="92"/>
      <c r="K22" s="93"/>
      <c r="N22" s="142" t="s">
        <v>36</v>
      </c>
      <c r="O22" s="142"/>
      <c r="P22" s="142"/>
      <c r="Q22" s="142"/>
      <c r="R22" s="142"/>
      <c r="S22" s="142"/>
      <c r="V22" s="100"/>
      <c r="W22"/>
      <c r="X22"/>
      <c r="Y22"/>
      <c r="Z22"/>
    </row>
    <row r="23" spans="1:26">
      <c r="A23" s="21" t="s">
        <v>5</v>
      </c>
      <c r="B23" s="22" t="s">
        <v>6</v>
      </c>
      <c r="C23" s="22" t="s">
        <v>7</v>
      </c>
      <c r="D23" s="22" t="s">
        <v>8</v>
      </c>
      <c r="E23" s="22" t="s">
        <v>9</v>
      </c>
      <c r="F23" s="22" t="s">
        <v>10</v>
      </c>
      <c r="G23" s="22" t="s">
        <v>11</v>
      </c>
      <c r="H23" s="23" t="s">
        <v>12</v>
      </c>
      <c r="I23" s="24" t="s">
        <v>13</v>
      </c>
      <c r="J23" s="7" t="s">
        <v>14</v>
      </c>
      <c r="K23" s="94" t="s">
        <v>15</v>
      </c>
      <c r="L23" s="102" t="s">
        <v>33</v>
      </c>
      <c r="N23" s="142"/>
      <c r="O23" s="142"/>
      <c r="P23" s="142"/>
      <c r="Q23" s="142"/>
      <c r="R23" s="142"/>
      <c r="S23" s="142"/>
      <c r="V23" s="121"/>
      <c r="W23"/>
      <c r="X23"/>
      <c r="Y23"/>
      <c r="Z23"/>
    </row>
    <row r="24" spans="1:26">
      <c r="A24" s="25">
        <v>1</v>
      </c>
      <c r="B24" s="26" t="s">
        <v>16</v>
      </c>
      <c r="C24" s="27">
        <v>6417</v>
      </c>
      <c r="D24" s="28">
        <v>270000</v>
      </c>
      <c r="E24" s="29">
        <v>41199</v>
      </c>
      <c r="F24" s="65">
        <v>36</v>
      </c>
      <c r="G24" s="30">
        <f t="shared" ref="G24:G29" si="3">E24+F24*30</f>
        <v>42279</v>
      </c>
      <c r="H24" s="31">
        <f ca="1">1-IF(ISBLANK($C$21),(TODAY()-женщины!$E24)/(женщины!$G24-женщины!$E24),($C$21-женщины!$E24)/(женщины!$G24-женщины!$E24))</f>
        <v>-9.259259259259256E-2</v>
      </c>
      <c r="I24" s="109">
        <f ca="1">женщины!$D24*женщины!$H24</f>
        <v>-24999.999999999993</v>
      </c>
      <c r="J24" s="117">
        <f ca="1">$I24*мужчины!$J$21</f>
        <v>-4999.9999999999991</v>
      </c>
      <c r="K24" s="114">
        <f t="shared" ref="K24:K29" ca="1" si="4">I24+J24</f>
        <v>-29999.999999999993</v>
      </c>
      <c r="L24" s="114">
        <f t="shared" ref="L24:L29" ca="1" si="5">IF(K24&lt;0,1,0)</f>
        <v>1</v>
      </c>
      <c r="N24" s="142" t="s">
        <v>35</v>
      </c>
      <c r="O24" s="142"/>
      <c r="P24" s="142"/>
      <c r="Q24" s="142"/>
      <c r="R24" s="142"/>
      <c r="S24" s="142"/>
      <c r="V24" s="121"/>
      <c r="W24"/>
      <c r="X24"/>
      <c r="Y24"/>
      <c r="Z24"/>
    </row>
    <row r="25" spans="1:26">
      <c r="A25" s="25">
        <v>2</v>
      </c>
      <c r="B25" s="26" t="s">
        <v>17</v>
      </c>
      <c r="C25" s="27"/>
      <c r="D25" s="28"/>
      <c r="E25" s="29"/>
      <c r="F25" s="66"/>
      <c r="G25" s="30">
        <f t="shared" si="3"/>
        <v>0</v>
      </c>
      <c r="H25" s="31" t="e">
        <f ca="1">1-IF(ISBLANK($C$21),(TODAY()-женщины!$E25)/(женщины!$G25-женщины!$E25),($C$21-женщины!$E25)/(женщины!$G25-женщины!$E25))</f>
        <v>#DIV/0!</v>
      </c>
      <c r="I25" s="109" t="e">
        <f ca="1">женщины!$D25*женщины!$H25</f>
        <v>#DIV/0!</v>
      </c>
      <c r="J25" s="117" t="e">
        <f ca="1">$I25*мужчины!$J$21</f>
        <v>#DIV/0!</v>
      </c>
      <c r="K25" s="114" t="e">
        <f t="shared" ca="1" si="4"/>
        <v>#DIV/0!</v>
      </c>
      <c r="L25" s="114" t="e">
        <f t="shared" ca="1" si="5"/>
        <v>#DIV/0!</v>
      </c>
      <c r="N25" s="142"/>
      <c r="O25" s="142"/>
      <c r="P25" s="142"/>
      <c r="Q25" s="142"/>
      <c r="R25" s="142"/>
      <c r="S25" s="142"/>
      <c r="V25" s="121"/>
      <c r="W25"/>
      <c r="X25"/>
      <c r="Y25"/>
      <c r="Z25"/>
    </row>
    <row r="26" spans="1:26">
      <c r="A26" s="25">
        <v>3</v>
      </c>
      <c r="B26" s="26" t="s">
        <v>20</v>
      </c>
      <c r="C26" s="33"/>
      <c r="D26" s="28"/>
      <c r="E26" s="29"/>
      <c r="F26" s="66"/>
      <c r="G26" s="30">
        <f t="shared" si="3"/>
        <v>0</v>
      </c>
      <c r="H26" s="31" t="e">
        <f ca="1">1-IF(ISBLANK($C$21),(TODAY()-женщины!$E26)/(женщины!$G26-женщины!$E26),($C$21-женщины!$E26)/(женщины!$G26-женщины!$E26))</f>
        <v>#DIV/0!</v>
      </c>
      <c r="I26" s="109" t="e">
        <f ca="1">женщины!$D26*женщины!$H26</f>
        <v>#DIV/0!</v>
      </c>
      <c r="J26" s="117" t="e">
        <f ca="1">$I26*мужчины!$J$21</f>
        <v>#DIV/0!</v>
      </c>
      <c r="K26" s="114" t="e">
        <f t="shared" ca="1" si="4"/>
        <v>#DIV/0!</v>
      </c>
      <c r="L26" s="114" t="e">
        <f t="shared" ca="1" si="5"/>
        <v>#DIV/0!</v>
      </c>
      <c r="N26" s="142" t="s">
        <v>39</v>
      </c>
      <c r="O26" s="142"/>
      <c r="P26" s="142"/>
      <c r="Q26" s="142"/>
      <c r="R26" s="142"/>
      <c r="S26" s="142"/>
      <c r="V26" s="121"/>
      <c r="W26"/>
      <c r="X26"/>
      <c r="Y26"/>
      <c r="Z26"/>
    </row>
    <row r="27" spans="1:26">
      <c r="A27" s="25">
        <v>4</v>
      </c>
      <c r="B27" s="26" t="s">
        <v>19</v>
      </c>
      <c r="C27" s="27">
        <v>8532</v>
      </c>
      <c r="D27" s="41">
        <v>257570.38</v>
      </c>
      <c r="E27" s="29">
        <v>41821</v>
      </c>
      <c r="F27" s="66">
        <v>12</v>
      </c>
      <c r="G27" s="30">
        <f t="shared" si="3"/>
        <v>42181</v>
      </c>
      <c r="H27" s="31">
        <f ca="1">1-IF(ISBLANK($C$21),(TODAY()-женщины!$E27)/(женщины!$G27-женщины!$E27),($C$21-женщины!$E27)/(женщины!$G27-женщины!$E27))</f>
        <v>-0.55000000000000004</v>
      </c>
      <c r="I27" s="109">
        <f ca="1">женщины!$D27*женщины!$H27</f>
        <v>-141663.709</v>
      </c>
      <c r="J27" s="117">
        <f ca="1">$I27*мужчины!$J$21</f>
        <v>-28332.741800000003</v>
      </c>
      <c r="K27" s="114">
        <f t="shared" ca="1" si="4"/>
        <v>-169996.45079999999</v>
      </c>
      <c r="L27" s="114">
        <f t="shared" ca="1" si="5"/>
        <v>1</v>
      </c>
      <c r="N27" s="142"/>
      <c r="O27" s="142"/>
      <c r="P27" s="142"/>
      <c r="Q27" s="142"/>
      <c r="R27" s="142"/>
      <c r="S27" s="142"/>
      <c r="V27" s="121"/>
      <c r="W27"/>
      <c r="X27"/>
      <c r="Y27"/>
      <c r="Z27"/>
    </row>
    <row r="28" spans="1:26">
      <c r="A28" s="25">
        <v>5</v>
      </c>
      <c r="B28" s="26" t="s">
        <v>18</v>
      </c>
      <c r="C28" s="27"/>
      <c r="D28" s="28"/>
      <c r="E28" s="29"/>
      <c r="F28" s="66"/>
      <c r="G28" s="30">
        <f t="shared" si="3"/>
        <v>0</v>
      </c>
      <c r="H28" s="31" t="e">
        <f ca="1">1-IF(ISBLANK($C$21),(TODAY()-женщины!$E28)/(женщины!$G28-женщины!$E28),($C$21-женщины!$E28)/(женщины!$G28-женщины!$E28))</f>
        <v>#DIV/0!</v>
      </c>
      <c r="I28" s="109" t="e">
        <f ca="1">женщины!$D28*женщины!$H28</f>
        <v>#DIV/0!</v>
      </c>
      <c r="J28" s="117" t="e">
        <f ca="1">$I28*мужчины!$J$21</f>
        <v>#DIV/0!</v>
      </c>
      <c r="K28" s="114" t="e">
        <f t="shared" ca="1" si="4"/>
        <v>#DIV/0!</v>
      </c>
      <c r="L28" s="114" t="e">
        <f t="shared" ca="1" si="5"/>
        <v>#DIV/0!</v>
      </c>
      <c r="V28" s="121"/>
      <c r="W28"/>
      <c r="X28"/>
      <c r="Y28"/>
      <c r="Z28"/>
    </row>
    <row r="29" spans="1:26">
      <c r="A29" s="34">
        <v>6</v>
      </c>
      <c r="B29" s="35" t="s">
        <v>44</v>
      </c>
      <c r="C29" s="33">
        <v>8527</v>
      </c>
      <c r="D29" s="36">
        <v>82440</v>
      </c>
      <c r="E29" s="37">
        <v>41821</v>
      </c>
      <c r="F29" s="67">
        <v>12</v>
      </c>
      <c r="G29" s="38">
        <f t="shared" si="3"/>
        <v>42181</v>
      </c>
      <c r="H29" s="31">
        <f ca="1">1-IF(ISBLANK($C$21),(TODAY()-женщины!$E29)/(женщины!$G29-женщины!$E29),($C$21-женщины!$E29)/(женщины!$G29-женщины!$E29))</f>
        <v>-0.55000000000000004</v>
      </c>
      <c r="I29" s="39">
        <f ca="1">женщины!$D29*женщины!$H29</f>
        <v>-45342.000000000007</v>
      </c>
      <c r="J29" s="16">
        <f ca="1">$I29*мужчины!$J$21</f>
        <v>-9068.4000000000015</v>
      </c>
      <c r="K29" s="114">
        <f t="shared" ca="1" si="4"/>
        <v>-54410.400000000009</v>
      </c>
      <c r="L29" s="114">
        <f t="shared" ca="1" si="5"/>
        <v>1</v>
      </c>
      <c r="V29" s="121"/>
      <c r="W29"/>
      <c r="X29"/>
      <c r="Y29"/>
      <c r="Z29"/>
    </row>
    <row r="30" spans="1:26">
      <c r="A30" s="140" t="s">
        <v>28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96" t="e">
        <f ca="1">SUBTOTAL(109,K24:K29)</f>
        <v>#DIV/0!</v>
      </c>
      <c r="L30" s="116"/>
      <c r="V30" s="121"/>
      <c r="W30"/>
      <c r="X30"/>
      <c r="Y30"/>
      <c r="Z30"/>
    </row>
    <row r="31" spans="1:26" ht="15.75" thickBot="1">
      <c r="A31" s="97"/>
      <c r="B31" s="98"/>
      <c r="C31" s="98"/>
      <c r="D31" s="98"/>
      <c r="E31" s="98"/>
      <c r="F31" s="105"/>
      <c r="G31" s="98"/>
      <c r="H31" s="98"/>
      <c r="I31" s="98"/>
      <c r="J31" s="98"/>
      <c r="K31" s="99"/>
      <c r="V31" s="121"/>
      <c r="W31"/>
      <c r="X31"/>
      <c r="Y31"/>
      <c r="Z31"/>
    </row>
    <row r="34" spans="8:8" hidden="1">
      <c r="H34" s="132" t="str">
        <f t="shared" ref="H34:H39" ca="1" si="6">IF(G10&lt;=$N$6,"СПИСАНО",($C$7-(E10/G10)-E10)/100000)</f>
        <v>СПИСАНО</v>
      </c>
    </row>
    <row r="35" spans="8:8" hidden="1">
      <c r="H35" s="132">
        <f t="shared" ca="1" si="6"/>
        <v>-0.41747974782263525</v>
      </c>
    </row>
    <row r="36" spans="8:8" hidden="1">
      <c r="H36" s="132" t="str">
        <f t="shared" ca="1" si="6"/>
        <v>СПИСАНО</v>
      </c>
    </row>
    <row r="37" spans="8:8" hidden="1">
      <c r="H37" s="135">
        <f t="shared" ca="1" si="6"/>
        <v>-0.42142991529810359</v>
      </c>
    </row>
    <row r="38" spans="8:8" hidden="1">
      <c r="H38" s="132" t="str">
        <f t="shared" ca="1" si="6"/>
        <v>СПИСАНО</v>
      </c>
    </row>
    <row r="39" spans="8:8" hidden="1">
      <c r="H39" s="132" t="str">
        <f t="shared" ca="1" si="6"/>
        <v>СПИСАНО</v>
      </c>
    </row>
    <row r="40" spans="8:8" hidden="1">
      <c r="H40" s="135">
        <f ca="1">IF(G16&lt;=$N$6,"СПИСАНО",(TODAY()-E16)/(G16-E16)/($C$7-(E16/G16)-E16)/100000)</f>
        <v>-2.1025633186105509E-10</v>
      </c>
    </row>
    <row r="41" spans="8:8">
      <c r="H41" s="132"/>
    </row>
    <row r="42" spans="8:8">
      <c r="H42" s="132"/>
    </row>
  </sheetData>
  <autoFilter ref="L9:L16"/>
  <sortState ref="L4:L11">
    <sortCondition descending="1" sortBy="cellColor" ref="L5:L11" dxfId="73"/>
  </sortState>
  <mergeCells count="8">
    <mergeCell ref="C7:E7"/>
    <mergeCell ref="A17:J17"/>
    <mergeCell ref="A30:J30"/>
    <mergeCell ref="C21:E21"/>
    <mergeCell ref="N19:S20"/>
    <mergeCell ref="N22:S23"/>
    <mergeCell ref="N24:S25"/>
    <mergeCell ref="N26:S27"/>
  </mergeCells>
  <phoneticPr fontId="0" type="noConversion"/>
  <conditionalFormatting sqref="H24:H29">
    <cfRule type="colorScale" priority="108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10:H16">
    <cfRule type="colorScale" priority="7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printOptions horizontalCentered="1"/>
  <pageMargins left="0.39370078740157483" right="0.39370078740157483" top="0.59055118110236227" bottom="0.39370078740157483" header="0" footer="0"/>
  <pageSetup paperSize="9" scale="75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41"/>
  <sheetViews>
    <sheetView topLeftCell="A6" zoomScaleNormal="100" zoomScaleSheetLayoutView="100" workbookViewId="0">
      <selection sqref="A1:IV5"/>
    </sheetView>
  </sheetViews>
  <sheetFormatPr defaultRowHeight="12.75"/>
  <cols>
    <col min="2" max="2" width="19.42578125" bestFit="1" customWidth="1"/>
    <col min="3" max="3" width="9.140625" style="84"/>
    <col min="4" max="4" width="11" style="84" customWidth="1"/>
    <col min="5" max="5" width="11.85546875" style="84" bestFit="1" customWidth="1"/>
    <col min="6" max="6" width="10.7109375" style="84" customWidth="1"/>
    <col min="7" max="7" width="15.28515625" style="68" customWidth="1"/>
    <col min="8" max="11" width="14.7109375" customWidth="1"/>
    <col min="12" max="12" width="15.28515625" style="119" customWidth="1"/>
    <col min="14" max="14" width="21.85546875" bestFit="1" customWidth="1"/>
    <col min="15" max="15" width="12.5703125" bestFit="1" customWidth="1"/>
    <col min="16" max="16" width="10" bestFit="1" customWidth="1"/>
  </cols>
  <sheetData>
    <row r="1" spans="1:15" hidden="1"/>
    <row r="2" spans="1:15" hidden="1"/>
    <row r="3" spans="1:15" hidden="1"/>
    <row r="4" spans="1:15" hidden="1"/>
    <row r="5" spans="1:15" hidden="1"/>
    <row r="6" spans="1:15" s="2" customFormat="1" ht="20.25">
      <c r="A6" s="60" t="s">
        <v>21</v>
      </c>
      <c r="B6" s="40"/>
      <c r="C6" s="72"/>
      <c r="D6" s="73"/>
      <c r="E6" s="73"/>
      <c r="F6" s="62" t="s">
        <v>22</v>
      </c>
      <c r="G6" s="62"/>
      <c r="L6" s="118"/>
    </row>
    <row r="7" spans="1:15" s="2" customFormat="1" ht="14.25" customHeight="1">
      <c r="A7" s="17"/>
      <c r="B7" s="18" t="s">
        <v>1</v>
      </c>
      <c r="C7" s="143"/>
      <c r="D7" s="144"/>
      <c r="E7" s="144"/>
      <c r="F7" s="63" t="s">
        <v>2</v>
      </c>
      <c r="G7" s="63">
        <v>176</v>
      </c>
      <c r="H7" s="4" t="s">
        <v>3</v>
      </c>
      <c r="I7" s="5">
        <v>52</v>
      </c>
      <c r="J7" s="4" t="s">
        <v>4</v>
      </c>
      <c r="K7" s="5">
        <v>43</v>
      </c>
      <c r="L7" s="118"/>
    </row>
    <row r="8" spans="1:15" s="2" customFormat="1" ht="15">
      <c r="A8" s="17"/>
      <c r="B8" s="19"/>
      <c r="C8" s="83"/>
      <c r="D8" s="83"/>
      <c r="E8" s="83"/>
      <c r="F8" s="83"/>
      <c r="G8" s="64"/>
      <c r="H8" s="19"/>
      <c r="I8" s="20"/>
      <c r="L8" s="118"/>
    </row>
    <row r="9" spans="1:15" s="2" customFormat="1" ht="25.5">
      <c r="A9" s="21" t="s">
        <v>5</v>
      </c>
      <c r="B9" s="22" t="s">
        <v>6</v>
      </c>
      <c r="C9" s="22" t="s">
        <v>7</v>
      </c>
      <c r="D9" s="22" t="s">
        <v>8</v>
      </c>
      <c r="E9" s="22" t="s">
        <v>9</v>
      </c>
      <c r="F9" s="22" t="s">
        <v>10</v>
      </c>
      <c r="G9" s="22" t="s">
        <v>11</v>
      </c>
      <c r="H9" s="23" t="s">
        <v>12</v>
      </c>
      <c r="I9" s="24" t="s">
        <v>13</v>
      </c>
      <c r="J9" s="7" t="s">
        <v>14</v>
      </c>
      <c r="K9" s="111" t="s">
        <v>15</v>
      </c>
      <c r="L9" s="110" t="s">
        <v>33</v>
      </c>
      <c r="M9" s="123"/>
      <c r="N9" s="126"/>
      <c r="O9" s="130" t="s">
        <v>34</v>
      </c>
    </row>
    <row r="10" spans="1:15" s="2" customFormat="1" ht="15.75">
      <c r="A10" s="25">
        <v>1</v>
      </c>
      <c r="B10" s="26" t="s">
        <v>16</v>
      </c>
      <c r="C10" s="74"/>
      <c r="D10" s="75"/>
      <c r="E10" s="76"/>
      <c r="F10" s="65"/>
      <c r="G10" s="69">
        <f t="shared" ref="G10:G15" si="0">E10+F10*30</f>
        <v>0</v>
      </c>
      <c r="H10" s="31" t="e">
        <f ca="1">1-IF(ISBLANK($C$7),(TODAY()-мужчины!$E10)/(мужчины!$G10-мужчины!$E10),($C$7-мужчины!$E10)/(мужчины!$G10-мужчины!$E10))</f>
        <v>#DIV/0!</v>
      </c>
      <c r="I10" s="32" t="e">
        <f ca="1">мужчины!$D10*мужчины!$H10</f>
        <v>#DIV/0!</v>
      </c>
      <c r="J10" s="16" t="e">
        <f t="shared" ref="J10:J15" ca="1" si="1">$I10*J8</f>
        <v>#DIV/0!</v>
      </c>
      <c r="K10" s="15" t="e">
        <f t="shared" ref="K10:K15" ca="1" si="2">I10+J10</f>
        <v>#DIV/0!</v>
      </c>
      <c r="L10" s="151" t="e">
        <f t="shared" ref="L10:L15" ca="1" si="3">IF(K10&lt;0,1,0)</f>
        <v>#DIV/0!</v>
      </c>
      <c r="N10" s="127" t="s">
        <v>16</v>
      </c>
      <c r="O10" s="129"/>
    </row>
    <row r="11" spans="1:15" s="2" customFormat="1" ht="15.75">
      <c r="A11" s="25">
        <v>2</v>
      </c>
      <c r="B11" s="26" t="s">
        <v>41</v>
      </c>
      <c r="C11" s="74">
        <v>8534</v>
      </c>
      <c r="D11" s="75">
        <v>225720</v>
      </c>
      <c r="E11" s="76">
        <v>42339</v>
      </c>
      <c r="F11" s="66">
        <v>36</v>
      </c>
      <c r="G11" s="69">
        <f t="shared" si="0"/>
        <v>43419</v>
      </c>
      <c r="H11" s="31">
        <f ca="1">1-IF(ISBLANK($C$7),(TODAY()-мужчины!$E11)/(мужчины!$G11-мужчины!$E11),($C$7-мужчины!$E11)/(мужчины!$G11-мужчины!$E11))</f>
        <v>0.96296296296296302</v>
      </c>
      <c r="I11" s="32">
        <f ca="1">мужчины!$D11*мужчины!$H11</f>
        <v>217360</v>
      </c>
      <c r="J11" s="15">
        <f t="shared" ca="1" si="1"/>
        <v>43472</v>
      </c>
      <c r="K11" s="15">
        <f t="shared" ca="1" si="2"/>
        <v>260832</v>
      </c>
      <c r="L11" s="151">
        <f t="shared" ca="1" si="3"/>
        <v>0</v>
      </c>
      <c r="N11" s="128" t="s">
        <v>17</v>
      </c>
      <c r="O11" s="129"/>
    </row>
    <row r="12" spans="1:15" s="2" customFormat="1" ht="15.75">
      <c r="A12" s="25">
        <v>3</v>
      </c>
      <c r="B12" s="26" t="s">
        <v>20</v>
      </c>
      <c r="C12" s="77"/>
      <c r="D12" s="75"/>
      <c r="E12" s="76"/>
      <c r="F12" s="66"/>
      <c r="G12" s="69">
        <f t="shared" si="0"/>
        <v>0</v>
      </c>
      <c r="H12" s="31" t="e">
        <f ca="1">1-IF(ISBLANK($C$7),(TODAY()-мужчины!$E12)/(мужчины!$G12-мужчины!$E12),($C$7-мужчины!$E12)/(мужчины!$G12-мужчины!$E12))</f>
        <v>#DIV/0!</v>
      </c>
      <c r="I12" s="32" t="e">
        <f ca="1">мужчины!$D12*мужчины!$H12</f>
        <v>#DIV/0!</v>
      </c>
      <c r="J12" s="15" t="e">
        <f t="shared" ca="1" si="1"/>
        <v>#DIV/0!</v>
      </c>
      <c r="K12" s="15" t="e">
        <f t="shared" ca="1" si="2"/>
        <v>#DIV/0!</v>
      </c>
      <c r="L12" s="151" t="e">
        <f t="shared" ca="1" si="3"/>
        <v>#DIV/0!</v>
      </c>
      <c r="N12" s="127" t="s">
        <v>20</v>
      </c>
      <c r="O12" s="129"/>
    </row>
    <row r="13" spans="1:15" s="2" customFormat="1" ht="15.75">
      <c r="A13" s="25">
        <v>4</v>
      </c>
      <c r="B13" s="26" t="s">
        <v>19</v>
      </c>
      <c r="C13" s="74"/>
      <c r="D13" s="75"/>
      <c r="E13" s="76"/>
      <c r="F13" s="66"/>
      <c r="G13" s="69">
        <f t="shared" si="0"/>
        <v>0</v>
      </c>
      <c r="H13" s="31" t="e">
        <f ca="1">1-IF(ISBLANK($C$7),(TODAY()-мужчины!$E13)/(мужчины!$G13-мужчины!$E13),($C$7-мужчины!$E13)/(мужчины!$G13-мужчины!$E13))</f>
        <v>#DIV/0!</v>
      </c>
      <c r="I13" s="32" t="e">
        <f ca="1">мужчины!$D13*мужчины!$H13</f>
        <v>#DIV/0!</v>
      </c>
      <c r="J13" s="15" t="e">
        <f t="shared" ca="1" si="1"/>
        <v>#DIV/0!</v>
      </c>
      <c r="K13" s="15" t="e">
        <f t="shared" ca="1" si="2"/>
        <v>#DIV/0!</v>
      </c>
      <c r="L13" s="151" t="e">
        <f t="shared" ca="1" si="3"/>
        <v>#DIV/0!</v>
      </c>
      <c r="N13" s="128" t="s">
        <v>19</v>
      </c>
      <c r="O13" s="129"/>
    </row>
    <row r="14" spans="1:15" s="2" customFormat="1" ht="15.75">
      <c r="A14" s="25">
        <v>5</v>
      </c>
      <c r="B14" s="26" t="s">
        <v>42</v>
      </c>
      <c r="C14" s="74"/>
      <c r="D14" s="75"/>
      <c r="E14" s="76"/>
      <c r="F14" s="66"/>
      <c r="G14" s="69">
        <f t="shared" si="0"/>
        <v>0</v>
      </c>
      <c r="H14" s="31" t="e">
        <f ca="1">1-IF(ISBLANK($C$7),(TODAY()-мужчины!$E14)/(мужчины!$G14-мужчины!$E14),($C$7-мужчины!$E14)/(мужчины!$G14-мужчины!$E14))</f>
        <v>#DIV/0!</v>
      </c>
      <c r="I14" s="32" t="e">
        <f ca="1">мужчины!$D14*мужчины!$H14</f>
        <v>#DIV/0!</v>
      </c>
      <c r="J14" s="15" t="e">
        <f t="shared" ca="1" si="1"/>
        <v>#DIV/0!</v>
      </c>
      <c r="K14" s="15" t="e">
        <f t="shared" ca="1" si="2"/>
        <v>#DIV/0!</v>
      </c>
      <c r="L14" s="151" t="e">
        <f t="shared" ca="1" si="3"/>
        <v>#DIV/0!</v>
      </c>
      <c r="N14" s="127" t="s">
        <v>18</v>
      </c>
      <c r="O14" s="129"/>
    </row>
    <row r="15" spans="1:15" s="2" customFormat="1" ht="15.75">
      <c r="A15" s="34">
        <v>6</v>
      </c>
      <c r="B15" s="35" t="s">
        <v>43</v>
      </c>
      <c r="C15" s="77"/>
      <c r="D15" s="78"/>
      <c r="E15" s="79"/>
      <c r="F15" s="67"/>
      <c r="G15" s="70">
        <f t="shared" si="0"/>
        <v>0</v>
      </c>
      <c r="H15" s="31" t="e">
        <f ca="1">1-IF(ISBLANK($C$7),(TODAY()-мужчины!$E15)/(мужчины!$G15-мужчины!$E15),($C$7-мужчины!$E15)/(мужчины!$G15-мужчины!$E15))</f>
        <v>#DIV/0!</v>
      </c>
      <c r="I15" s="39" t="e">
        <f ca="1">мужчины!$D15*мужчины!$H15</f>
        <v>#DIV/0!</v>
      </c>
      <c r="J15" s="15" t="e">
        <f t="shared" ca="1" si="1"/>
        <v>#DIV/0!</v>
      </c>
      <c r="K15" s="15" t="e">
        <f t="shared" ca="1" si="2"/>
        <v>#DIV/0!</v>
      </c>
      <c r="L15" s="151" t="e">
        <f t="shared" ca="1" si="3"/>
        <v>#DIV/0!</v>
      </c>
      <c r="N15" s="128" t="s">
        <v>27</v>
      </c>
      <c r="O15" s="129"/>
    </row>
    <row r="16" spans="1:15" s="2" customFormat="1" ht="15">
      <c r="A16" s="141" t="s">
        <v>28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12">
        <f ca="1">SUMIF(K10:K15,"&lt;500000",K10:K15)</f>
        <v>260832</v>
      </c>
      <c r="L16" s="117"/>
    </row>
    <row r="17" spans="1:16" s="2" customFormat="1" ht="15">
      <c r="A17" s="13"/>
      <c r="B17" s="12"/>
      <c r="C17" s="80"/>
      <c r="D17" s="81"/>
      <c r="E17" s="82"/>
      <c r="F17" s="13"/>
      <c r="G17" s="71"/>
      <c r="H17" s="11"/>
      <c r="I17" s="14"/>
      <c r="L17" s="118"/>
    </row>
    <row r="18" spans="1:16" s="2" customFormat="1" ht="15">
      <c r="A18" s="1" t="s">
        <v>0</v>
      </c>
      <c r="B18" s="1"/>
      <c r="C18" s="62"/>
      <c r="D18" s="62"/>
      <c r="E18" s="62"/>
      <c r="F18" s="62" t="s">
        <v>22</v>
      </c>
      <c r="G18" s="62"/>
      <c r="L18" s="118"/>
    </row>
    <row r="19" spans="1:16" s="2" customFormat="1" ht="15">
      <c r="A19" s="147" t="s">
        <v>1</v>
      </c>
      <c r="B19" s="147"/>
      <c r="C19" s="145"/>
      <c r="D19" s="145"/>
      <c r="E19" s="146"/>
      <c r="F19" s="63" t="s">
        <v>2</v>
      </c>
      <c r="G19" s="63">
        <v>182</v>
      </c>
      <c r="H19" s="4" t="s">
        <v>3</v>
      </c>
      <c r="I19" s="5">
        <v>58</v>
      </c>
      <c r="J19" s="4" t="s">
        <v>4</v>
      </c>
      <c r="K19" s="5">
        <v>45</v>
      </c>
      <c r="L19" s="118"/>
    </row>
    <row r="20" spans="1:16" s="2" customFormat="1" ht="15">
      <c r="C20" s="3"/>
      <c r="D20" s="3"/>
      <c r="E20" s="3"/>
      <c r="F20" s="3"/>
      <c r="G20" s="61"/>
      <c r="L20" s="118"/>
    </row>
    <row r="21" spans="1:16" s="2" customFormat="1" ht="25.5">
      <c r="A21" s="21" t="s">
        <v>5</v>
      </c>
      <c r="B21" s="22" t="s">
        <v>6</v>
      </c>
      <c r="C21" s="22" t="s">
        <v>7</v>
      </c>
      <c r="D21" s="22" t="s">
        <v>8</v>
      </c>
      <c r="E21" s="22" t="s">
        <v>9</v>
      </c>
      <c r="F21" s="22" t="s">
        <v>10</v>
      </c>
      <c r="G21" s="22" t="s">
        <v>11</v>
      </c>
      <c r="H21" s="23" t="s">
        <v>12</v>
      </c>
      <c r="I21" s="24" t="s">
        <v>13</v>
      </c>
      <c r="J21" s="7" t="s">
        <v>14</v>
      </c>
      <c r="K21" s="6" t="s">
        <v>15</v>
      </c>
      <c r="L21" s="110" t="s">
        <v>33</v>
      </c>
    </row>
    <row r="22" spans="1:16" s="2" customFormat="1" ht="15">
      <c r="A22" s="25">
        <v>1</v>
      </c>
      <c r="B22" s="26" t="s">
        <v>16</v>
      </c>
      <c r="C22" s="74">
        <v>8533</v>
      </c>
      <c r="D22" s="75">
        <v>365030</v>
      </c>
      <c r="E22" s="76">
        <v>42081</v>
      </c>
      <c r="F22" s="65">
        <v>36</v>
      </c>
      <c r="G22" s="69">
        <f t="shared" ref="G22:G27" si="4">E22+F22*30</f>
        <v>43161</v>
      </c>
      <c r="H22" s="31">
        <f ca="1">1-IF(ISBLANK($C$19),(TODAY()-мужчины!$E22)/(мужчины!$G22-мужчины!$E22),($C$19-мужчины!$E22)/(мужчины!$G22-мужчины!$E22))</f>
        <v>0.72407407407407409</v>
      </c>
      <c r="I22" s="32">
        <f ca="1">мужчины!$D22*мужчины!$H22</f>
        <v>264308.75925925927</v>
      </c>
      <c r="J22" s="16">
        <f t="shared" ref="J22:J27" ca="1" si="5">$I22*$J$21</f>
        <v>52861.751851851855</v>
      </c>
      <c r="K22" s="115">
        <f t="shared" ref="K22:K27" ca="1" si="6">I22+J22</f>
        <v>317170.51111111115</v>
      </c>
      <c r="L22" s="152">
        <f ca="1">IF(K22&lt;0,1,0)</f>
        <v>0</v>
      </c>
    </row>
    <row r="23" spans="1:16" s="2" customFormat="1" ht="15">
      <c r="A23" s="25">
        <v>2</v>
      </c>
      <c r="B23" s="26" t="s">
        <v>41</v>
      </c>
      <c r="C23" s="74"/>
      <c r="D23" s="75"/>
      <c r="E23" s="76"/>
      <c r="F23" s="66"/>
      <c r="G23" s="69">
        <f t="shared" si="4"/>
        <v>0</v>
      </c>
      <c r="H23" s="31" t="e">
        <f ca="1">1-IF(ISBLANK($C$19),(TODAY()-мужчины!$E23)/(мужчины!$G23-мужчины!$E23),($C$19-мужчины!$E23)/(мужчины!$G23-мужчины!$E23))</f>
        <v>#DIV/0!</v>
      </c>
      <c r="I23" s="32" t="e">
        <f ca="1">мужчины!$D23*мужчины!$H23</f>
        <v>#DIV/0!</v>
      </c>
      <c r="J23" s="16" t="e">
        <f t="shared" ca="1" si="5"/>
        <v>#DIV/0!</v>
      </c>
      <c r="K23" s="115" t="e">
        <f t="shared" ca="1" si="6"/>
        <v>#DIV/0!</v>
      </c>
      <c r="L23" s="152" t="e">
        <f t="shared" ref="L23:L27" ca="1" si="7">IF(K23&lt;0,1,0)</f>
        <v>#DIV/0!</v>
      </c>
      <c r="O23" s="122"/>
    </row>
    <row r="24" spans="1:16" s="2" customFormat="1" ht="15">
      <c r="A24" s="25">
        <v>3</v>
      </c>
      <c r="B24" s="26" t="s">
        <v>20</v>
      </c>
      <c r="C24" s="77"/>
      <c r="D24" s="75"/>
      <c r="E24" s="76"/>
      <c r="F24" s="66"/>
      <c r="G24" s="69">
        <f t="shared" si="4"/>
        <v>0</v>
      </c>
      <c r="H24" s="31" t="e">
        <f ca="1">1-IF(ISBLANK($C$19),(TODAY()-мужчины!$E24)/(мужчины!$G24-мужчины!$E24),($C$19-мужчины!$E24)/(мужчины!$G24-мужчины!$E24))</f>
        <v>#DIV/0!</v>
      </c>
      <c r="I24" s="32" t="e">
        <f ca="1">мужчины!$D24*мужчины!$H24</f>
        <v>#DIV/0!</v>
      </c>
      <c r="J24" s="16" t="e">
        <f t="shared" ca="1" si="5"/>
        <v>#DIV/0!</v>
      </c>
      <c r="K24" s="115" t="e">
        <f t="shared" ca="1" si="6"/>
        <v>#DIV/0!</v>
      </c>
      <c r="L24" s="152" t="e">
        <f t="shared" ca="1" si="7"/>
        <v>#DIV/0!</v>
      </c>
      <c r="O24" s="107"/>
    </row>
    <row r="25" spans="1:16" s="2" customFormat="1" ht="15">
      <c r="A25" s="25">
        <v>4</v>
      </c>
      <c r="B25" s="26" t="s">
        <v>19</v>
      </c>
      <c r="C25" s="74">
        <v>9013</v>
      </c>
      <c r="D25" s="75">
        <v>236400</v>
      </c>
      <c r="E25" s="76">
        <v>42081</v>
      </c>
      <c r="F25" s="66">
        <v>12</v>
      </c>
      <c r="G25" s="69">
        <f t="shared" si="4"/>
        <v>42441</v>
      </c>
      <c r="H25" s="31">
        <f ca="1">1-IF(ISBLANK($C$19),(TODAY()-мужчины!$E25)/(мужчины!$G25-мужчины!$E25),($C$19-мужчины!$E25)/(мужчины!$G25-мужчины!$E25))</f>
        <v>0.17222222222222228</v>
      </c>
      <c r="I25" s="32">
        <f ca="1">мужчины!$D25*мужчины!$H25</f>
        <v>40713.333333333343</v>
      </c>
      <c r="J25" s="16">
        <f t="shared" ca="1" si="5"/>
        <v>8142.6666666666688</v>
      </c>
      <c r="K25" s="15">
        <f t="shared" ca="1" si="6"/>
        <v>48856.000000000015</v>
      </c>
      <c r="L25" s="152">
        <f t="shared" ca="1" si="7"/>
        <v>0</v>
      </c>
    </row>
    <row r="26" spans="1:16" s="2" customFormat="1" ht="15">
      <c r="A26" s="25">
        <v>5</v>
      </c>
      <c r="B26" s="26" t="s">
        <v>42</v>
      </c>
      <c r="C26" s="74">
        <v>9389</v>
      </c>
      <c r="D26" s="75">
        <v>294960</v>
      </c>
      <c r="E26" s="76">
        <v>42142</v>
      </c>
      <c r="F26" s="66">
        <v>12</v>
      </c>
      <c r="G26" s="69">
        <f t="shared" si="4"/>
        <v>42502</v>
      </c>
      <c r="H26" s="31">
        <f ca="1">1-IF(ISBLANK($C$19),(TODAY()-мужчины!$E26)/(мужчины!$G26-мужчины!$E26),($C$19-мужчины!$E26)/(мужчины!$G26-мужчины!$E26))</f>
        <v>0.34166666666666667</v>
      </c>
      <c r="I26" s="32">
        <f ca="1">мужчины!$D26*мужчины!$H26</f>
        <v>100778</v>
      </c>
      <c r="J26" s="16">
        <f t="shared" ca="1" si="5"/>
        <v>20155.600000000002</v>
      </c>
      <c r="K26" s="15">
        <f t="shared" ca="1" si="6"/>
        <v>120933.6</v>
      </c>
      <c r="L26" s="152">
        <f t="shared" ca="1" si="7"/>
        <v>0</v>
      </c>
    </row>
    <row r="27" spans="1:16" s="2" customFormat="1" ht="15">
      <c r="A27" s="34">
        <v>6</v>
      </c>
      <c r="B27" s="35" t="s">
        <v>43</v>
      </c>
      <c r="C27" s="77">
        <v>7832</v>
      </c>
      <c r="D27" s="78">
        <v>72480</v>
      </c>
      <c r="E27" s="79">
        <v>42009</v>
      </c>
      <c r="F27" s="67">
        <v>12</v>
      </c>
      <c r="G27" s="70">
        <f t="shared" si="4"/>
        <v>42369</v>
      </c>
      <c r="H27" s="31">
        <f ca="1">1-IF(ISBLANK($C$19),(TODAY()-мужчины!$E27)/(мужчины!$G27-мужчины!$E27),($C$19-мужчины!$E27)/(мужчины!$G27-мужчины!$E27))</f>
        <v>-2.7777777777777679E-2</v>
      </c>
      <c r="I27" s="39">
        <f ca="1">мужчины!$D27*мужчины!$H27</f>
        <v>-2013.3333333333262</v>
      </c>
      <c r="J27" s="16">
        <f t="shared" ca="1" si="5"/>
        <v>-402.66666666666526</v>
      </c>
      <c r="K27" s="108">
        <f t="shared" ca="1" si="6"/>
        <v>-2415.9999999999914</v>
      </c>
      <c r="L27" s="152">
        <f t="shared" ca="1" si="7"/>
        <v>1</v>
      </c>
    </row>
    <row r="28" spans="1:16" s="2" customFormat="1" ht="15">
      <c r="A28" s="141" t="s">
        <v>28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06">
        <f ca="1">SUMIF(K22:K27,"&lt;500000")</f>
        <v>484544.11111111112</v>
      </c>
      <c r="L28" s="117"/>
    </row>
    <row r="29" spans="1:16" s="2" customFormat="1" ht="15">
      <c r="C29" s="3"/>
      <c r="D29" s="3"/>
      <c r="E29" s="3"/>
      <c r="F29" s="3"/>
      <c r="G29" s="61"/>
      <c r="L29" s="118"/>
      <c r="P29" s="107"/>
    </row>
    <row r="30" spans="1:16" s="2" customFormat="1" ht="15">
      <c r="A30" s="9" t="s">
        <v>23</v>
      </c>
      <c r="B30" s="1"/>
      <c r="C30" s="62"/>
      <c r="D30" s="62"/>
      <c r="E30" s="62"/>
      <c r="F30" s="62" t="s">
        <v>24</v>
      </c>
      <c r="G30" s="62"/>
      <c r="L30" s="118"/>
      <c r="P30" s="107"/>
    </row>
    <row r="31" spans="1:16" s="2" customFormat="1" ht="15">
      <c r="B31" s="8" t="s">
        <v>1</v>
      </c>
      <c r="C31" s="145"/>
      <c r="D31" s="145"/>
      <c r="E31" s="145"/>
      <c r="F31" s="63" t="s">
        <v>2</v>
      </c>
      <c r="G31" s="63">
        <v>176</v>
      </c>
      <c r="H31" s="4" t="s">
        <v>3</v>
      </c>
      <c r="I31" s="5">
        <v>48</v>
      </c>
      <c r="J31" s="4" t="s">
        <v>4</v>
      </c>
      <c r="K31" s="5">
        <v>42</v>
      </c>
      <c r="L31" s="118"/>
    </row>
    <row r="32" spans="1:16" s="2" customFormat="1" ht="15">
      <c r="C32" s="3"/>
      <c r="D32" s="3"/>
      <c r="E32" s="3"/>
      <c r="F32" s="3"/>
      <c r="G32" s="61"/>
      <c r="L32" s="118"/>
    </row>
    <row r="33" spans="1:12" s="2" customFormat="1" ht="25.5">
      <c r="A33" s="21" t="s">
        <v>5</v>
      </c>
      <c r="B33" s="22" t="s">
        <v>6</v>
      </c>
      <c r="C33" s="22" t="s">
        <v>7</v>
      </c>
      <c r="D33" s="22" t="s">
        <v>8</v>
      </c>
      <c r="E33" s="22" t="s">
        <v>9</v>
      </c>
      <c r="F33" s="22" t="s">
        <v>10</v>
      </c>
      <c r="G33" s="22" t="s">
        <v>11</v>
      </c>
      <c r="H33" s="23" t="s">
        <v>12</v>
      </c>
      <c r="I33" s="24" t="s">
        <v>13</v>
      </c>
      <c r="J33" s="7" t="s">
        <v>14</v>
      </c>
      <c r="K33" s="6" t="s">
        <v>15</v>
      </c>
      <c r="L33" s="110" t="s">
        <v>33</v>
      </c>
    </row>
    <row r="34" spans="1:12" s="2" customFormat="1" ht="15">
      <c r="A34" s="25">
        <v>1</v>
      </c>
      <c r="B34" s="26" t="s">
        <v>16</v>
      </c>
      <c r="C34" s="74"/>
      <c r="D34" s="75"/>
      <c r="E34" s="76"/>
      <c r="F34" s="65"/>
      <c r="G34" s="69">
        <f t="shared" ref="G34:G39" si="8">E34+F34*30</f>
        <v>0</v>
      </c>
      <c r="H34" s="31" t="e">
        <f ca="1">1-IF(ISBLANK($C$31),(TODAY()-мужчины!$E34)/(мужчины!$G34-мужчины!$E34),($C$31-мужчины!$E34)/(мужчины!$G34-мужчины!$E34))</f>
        <v>#DIV/0!</v>
      </c>
      <c r="I34" s="32" t="e">
        <f ca="1">мужчины!$D34*мужчины!$H34</f>
        <v>#DIV/0!</v>
      </c>
      <c r="J34" s="16" t="e">
        <f t="shared" ref="J34:J39" ca="1" si="9">$I34*$J$21</f>
        <v>#DIV/0!</v>
      </c>
      <c r="K34" s="15" t="e">
        <f t="shared" ref="K34:K39" ca="1" si="10">I34+J34</f>
        <v>#DIV/0!</v>
      </c>
      <c r="L34" s="152" t="e">
        <f t="shared" ref="L34:L39" ca="1" si="11">IF(K34&lt;0,1,0)</f>
        <v>#DIV/0!</v>
      </c>
    </row>
    <row r="35" spans="1:12" s="2" customFormat="1" ht="15">
      <c r="A35" s="25">
        <v>2</v>
      </c>
      <c r="B35" s="26" t="s">
        <v>41</v>
      </c>
      <c r="C35" s="74"/>
      <c r="D35" s="75"/>
      <c r="E35" s="76"/>
      <c r="F35" s="66"/>
      <c r="G35" s="69">
        <f t="shared" si="8"/>
        <v>0</v>
      </c>
      <c r="H35" s="31" t="e">
        <f ca="1">1-IF(ISBLANK($C$31),(TODAY()-мужчины!$E35)/(мужчины!$G35-мужчины!$E35),($C$31-мужчины!$E35)/(мужчины!$G35-мужчины!$E35))</f>
        <v>#DIV/0!</v>
      </c>
      <c r="I35" s="32" t="e">
        <f ca="1">мужчины!$D35*мужчины!$H35</f>
        <v>#DIV/0!</v>
      </c>
      <c r="J35" s="16" t="e">
        <f t="shared" ca="1" si="9"/>
        <v>#DIV/0!</v>
      </c>
      <c r="K35" s="15" t="e">
        <f t="shared" ca="1" si="10"/>
        <v>#DIV/0!</v>
      </c>
      <c r="L35" s="152" t="e">
        <f t="shared" ca="1" si="11"/>
        <v>#DIV/0!</v>
      </c>
    </row>
    <row r="36" spans="1:12" s="2" customFormat="1" ht="15">
      <c r="A36" s="25">
        <v>3</v>
      </c>
      <c r="B36" s="26" t="s">
        <v>20</v>
      </c>
      <c r="C36" s="77"/>
      <c r="D36" s="75"/>
      <c r="E36" s="76"/>
      <c r="F36" s="66"/>
      <c r="G36" s="69">
        <f t="shared" si="8"/>
        <v>0</v>
      </c>
      <c r="H36" s="31" t="e">
        <f ca="1">1-IF(ISBLANK($C$31),(TODAY()-мужчины!$E36)/(мужчины!$G36-мужчины!$E36),($C$31-мужчины!$E36)/(мужчины!$G36-мужчины!$E36))</f>
        <v>#DIV/0!</v>
      </c>
      <c r="I36" s="32" t="e">
        <f ca="1">мужчины!$D36*мужчины!$H36</f>
        <v>#DIV/0!</v>
      </c>
      <c r="J36" s="16" t="e">
        <f t="shared" ca="1" si="9"/>
        <v>#DIV/0!</v>
      </c>
      <c r="K36" s="15" t="e">
        <f t="shared" ca="1" si="10"/>
        <v>#DIV/0!</v>
      </c>
      <c r="L36" s="152" t="e">
        <f t="shared" ca="1" si="11"/>
        <v>#DIV/0!</v>
      </c>
    </row>
    <row r="37" spans="1:12" s="2" customFormat="1" ht="15">
      <c r="A37" s="25">
        <v>4</v>
      </c>
      <c r="B37" s="26" t="s">
        <v>19</v>
      </c>
      <c r="C37" s="74"/>
      <c r="D37" s="75"/>
      <c r="E37" s="76"/>
      <c r="F37" s="66"/>
      <c r="G37" s="69">
        <f t="shared" si="8"/>
        <v>0</v>
      </c>
      <c r="H37" s="31" t="e">
        <f ca="1">1-IF(ISBLANK($C$31),(TODAY()-мужчины!$E37)/(мужчины!$G37-мужчины!$E37),($C$31-мужчины!$E37)/(мужчины!$G37-мужчины!$E37))</f>
        <v>#DIV/0!</v>
      </c>
      <c r="I37" s="32" t="e">
        <f ca="1">мужчины!$D37*мужчины!$H37</f>
        <v>#DIV/0!</v>
      </c>
      <c r="J37" s="16" t="e">
        <f t="shared" ca="1" si="9"/>
        <v>#DIV/0!</v>
      </c>
      <c r="K37" s="15" t="e">
        <f t="shared" ca="1" si="10"/>
        <v>#DIV/0!</v>
      </c>
      <c r="L37" s="152" t="e">
        <f t="shared" ca="1" si="11"/>
        <v>#DIV/0!</v>
      </c>
    </row>
    <row r="38" spans="1:12" s="2" customFormat="1" ht="15">
      <c r="A38" s="25">
        <v>5</v>
      </c>
      <c r="B38" s="26" t="s">
        <v>42</v>
      </c>
      <c r="C38" s="74">
        <v>9389</v>
      </c>
      <c r="D38" s="75">
        <v>294960</v>
      </c>
      <c r="E38" s="76">
        <v>42200</v>
      </c>
      <c r="F38" s="66">
        <v>12</v>
      </c>
      <c r="G38" s="69">
        <f t="shared" si="8"/>
        <v>42560</v>
      </c>
      <c r="H38" s="31">
        <f ca="1">1-IF(ISBLANK($C$31),(TODAY()-мужчины!$E38)/(мужчины!$G38-мужчины!$E38),($C$31-мужчины!$E38)/(мужчины!$G38-мужчины!$E38))</f>
        <v>0.50277777777777777</v>
      </c>
      <c r="I38" s="32">
        <f ca="1">мужчины!$D38*мужчины!$H38</f>
        <v>148299.33333333334</v>
      </c>
      <c r="J38" s="16">
        <f t="shared" ca="1" si="9"/>
        <v>29659.866666666669</v>
      </c>
      <c r="K38" s="15">
        <f t="shared" ca="1" si="10"/>
        <v>177959.2</v>
      </c>
      <c r="L38" s="152">
        <f t="shared" ca="1" si="11"/>
        <v>0</v>
      </c>
    </row>
    <row r="39" spans="1:12" s="2" customFormat="1" ht="15">
      <c r="A39" s="34">
        <v>6</v>
      </c>
      <c r="B39" s="35" t="s">
        <v>43</v>
      </c>
      <c r="C39" s="77"/>
      <c r="D39" s="78"/>
      <c r="E39" s="79"/>
      <c r="F39" s="67"/>
      <c r="G39" s="70">
        <f t="shared" si="8"/>
        <v>0</v>
      </c>
      <c r="H39" s="31" t="e">
        <f ca="1">1-IF(ISBLANK($C$31),(TODAY()-мужчины!$E39)/(мужчины!$G39-мужчины!$E39),($C$31-мужчины!$E39)/(мужчины!$G39-мужчины!$E39))</f>
        <v>#DIV/0!</v>
      </c>
      <c r="I39" s="39" t="e">
        <f ca="1">мужчины!$D39*мужчины!$H39</f>
        <v>#DIV/0!</v>
      </c>
      <c r="J39" s="16" t="e">
        <f t="shared" ca="1" si="9"/>
        <v>#DIV/0!</v>
      </c>
      <c r="K39" s="15" t="e">
        <f t="shared" ca="1" si="10"/>
        <v>#DIV/0!</v>
      </c>
      <c r="L39" s="152" t="e">
        <f t="shared" ca="1" si="11"/>
        <v>#DIV/0!</v>
      </c>
    </row>
    <row r="40" spans="1:12" s="2" customFormat="1" ht="15">
      <c r="A40" s="141" t="s">
        <v>28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06">
        <f ca="1">SUMIF(K34:K39,"&lt;500000",K34:K39)</f>
        <v>177959.2</v>
      </c>
      <c r="L40" s="118"/>
    </row>
    <row r="41" spans="1:12" s="2" customFormat="1" ht="15">
      <c r="C41" s="3"/>
      <c r="D41" s="3"/>
      <c r="E41" s="3"/>
      <c r="F41" s="3"/>
      <c r="G41" s="61"/>
      <c r="L41" s="118"/>
    </row>
  </sheetData>
  <mergeCells count="7">
    <mergeCell ref="C7:E7"/>
    <mergeCell ref="A16:J16"/>
    <mergeCell ref="A28:J28"/>
    <mergeCell ref="A40:J40"/>
    <mergeCell ref="C19:E19"/>
    <mergeCell ref="C31:E31"/>
    <mergeCell ref="A19:B19"/>
  </mergeCells>
  <conditionalFormatting sqref="H10:H15 H17">
    <cfRule type="colorScale" priority="108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22:H27">
    <cfRule type="colorScale" priority="107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H34:H39">
    <cfRule type="colorScale" priority="106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L22:L27">
    <cfRule type="colorScale" priority="73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R23">
    <cfRule type="colorScale" priority="72">
      <colorScale>
        <cfvo type="num" val="мужчины!$O$19"/>
        <cfvo type="num" val="&quot;0+R18C15&quot;"/>
        <cfvo type="num" val="&quot;0+R17C15&quot;"/>
        <color rgb="FFFF7128"/>
        <color rgb="FFFFEB84"/>
        <color rgb="FF92D050"/>
      </colorScale>
    </cfRule>
  </conditionalFormatting>
  <conditionalFormatting sqref="L22:L27">
    <cfRule type="colorScale" priority="70">
      <colorScale>
        <cfvo type="num" val="-1"/>
        <cfvo type="num" val="0"/>
        <cfvo type="num" val="1"/>
        <color rgb="FFFF0000"/>
        <color theme="0"/>
        <color rgb="FF63BE7B"/>
      </colorScale>
    </cfRule>
  </conditionalFormatting>
  <conditionalFormatting sqref="L10:L15">
    <cfRule type="colorScale" priority="69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L10:L15">
    <cfRule type="colorScale" priority="68">
      <colorScale>
        <cfvo type="num" val="-1"/>
        <cfvo type="num" val="0"/>
        <cfvo type="num" val="1"/>
        <color rgb="FFFF0000"/>
        <color theme="0"/>
        <color rgb="FF63BE7B"/>
      </colorScale>
    </cfRule>
  </conditionalFormatting>
  <conditionalFormatting sqref="L34:L39">
    <cfRule type="colorScale" priority="67">
      <colorScale>
        <cfvo type="num" val="0"/>
        <cfvo type="num" val="0.5"/>
        <cfvo type="num" val="1"/>
        <color rgb="FFFF0000"/>
        <color rgb="FFFFFF00"/>
        <color rgb="FF00FF00"/>
      </colorScale>
    </cfRule>
  </conditionalFormatting>
  <conditionalFormatting sqref="L34:L39">
    <cfRule type="colorScale" priority="66">
      <colorScale>
        <cfvo type="num" val="-1"/>
        <cfvo type="num" val="0"/>
        <cfvo type="num" val="1"/>
        <color rgb="FFFF0000"/>
        <color theme="0"/>
        <color rgb="FF63BE7B"/>
      </colorScale>
    </cfRule>
  </conditionalFormatting>
  <printOptions horizontalCentered="1"/>
  <pageMargins left="0.39370078740157483" right="0.39370078740157483" top="0.59055118110236227" bottom="0.39370078740157483" header="0" footer="0"/>
  <pageSetup paperSize="9" scale="81" orientation="landscape" horizontalDpi="0" verticalDpi="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Z60"/>
  <sheetViews>
    <sheetView tabSelected="1" view="pageBreakPreview" zoomScale="115" zoomScaleNormal="55" zoomScaleSheetLayoutView="115" workbookViewId="0">
      <selection activeCell="R54" sqref="R54"/>
    </sheetView>
  </sheetViews>
  <sheetFormatPr defaultRowHeight="12.75"/>
  <cols>
    <col min="3" max="3" width="10.85546875" bestFit="1" customWidth="1"/>
    <col min="4" max="4" width="15.42578125" bestFit="1" customWidth="1"/>
    <col min="5" max="13" width="3.85546875" bestFit="1" customWidth="1"/>
    <col min="16" max="26" width="3.85546875" bestFit="1" customWidth="1"/>
  </cols>
  <sheetData>
    <row r="1" spans="1:26" ht="18.75">
      <c r="A1" s="149" t="s">
        <v>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 t="s">
        <v>41</v>
      </c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56.25">
      <c r="A2" s="42" t="s">
        <v>5</v>
      </c>
      <c r="B2" s="42" t="s">
        <v>29</v>
      </c>
      <c r="C2" s="43">
        <v>44</v>
      </c>
      <c r="D2" s="43">
        <v>46</v>
      </c>
      <c r="E2" s="43">
        <v>48</v>
      </c>
      <c r="F2" s="44">
        <v>50</v>
      </c>
      <c r="G2" s="44">
        <v>52</v>
      </c>
      <c r="H2" s="43">
        <v>54</v>
      </c>
      <c r="I2" s="43">
        <v>56</v>
      </c>
      <c r="J2" s="43">
        <v>58</v>
      </c>
      <c r="K2" s="43">
        <v>60</v>
      </c>
      <c r="L2" s="43">
        <v>62</v>
      </c>
      <c r="M2" s="45">
        <v>64</v>
      </c>
      <c r="N2" s="46" t="s">
        <v>5</v>
      </c>
      <c r="O2" s="42" t="s">
        <v>29</v>
      </c>
      <c r="P2" s="43">
        <v>44</v>
      </c>
      <c r="Q2" s="43">
        <v>46</v>
      </c>
      <c r="R2" s="43">
        <v>48</v>
      </c>
      <c r="S2" s="44">
        <v>50</v>
      </c>
      <c r="T2" s="44">
        <v>52</v>
      </c>
      <c r="U2" s="43">
        <v>54</v>
      </c>
      <c r="V2" s="43">
        <v>56</v>
      </c>
      <c r="W2" s="43">
        <v>58</v>
      </c>
      <c r="X2" s="43">
        <v>60</v>
      </c>
      <c r="Y2" s="43">
        <v>62</v>
      </c>
      <c r="Z2" s="43">
        <v>64</v>
      </c>
    </row>
    <row r="3" spans="1:26" ht="18.75">
      <c r="A3" s="47">
        <v>1</v>
      </c>
      <c r="B3" s="48">
        <v>155</v>
      </c>
      <c r="C3" s="101">
        <f t="array" aca="1" ref="C3" ca="1">SUMPRODUCT(IFERROR((женщины!$F$6:$F$205="рост ")*(женщины!$G$6:$G$205=$B3)*(женщины!$H$6:$H$205="одежда")*(женщины!$I$6:$I$205=C$2),0))+SUMPRODUCT(IFERROR((мужчины!$F$6:$F$205="рост ")*(мужчины!$G$6:$G$205=$B3)*(мужчины!$H$6:$H$205="одежда")*(мужчины!$I$6:$I$205=C$2),0))</f>
        <v>0</v>
      </c>
      <c r="D3" s="101">
        <f t="array" aca="1" ref="D3" ca="1">SUMPRODUCT(IFERROR((женщины!$F$6:$F$205="рост ")*(женщины!$G$6:$G$205=$B3)*(женщины!$H$6:$H$205="одежда")*(женщины!$I$6:$I$205=D$2),0))+SUMPRODUCT(IFERROR((мужчины!$F$6:$F$205="рост ")*(мужчины!$G$6:$G$205=$B3)*(мужчины!$H$6:$H$205="одежда")*(мужчины!$I$6:$I$205=D$2),0))</f>
        <v>0</v>
      </c>
      <c r="E3" s="101">
        <f t="array" aca="1" ref="E3" ca="1">SUMPRODUCT(IFERROR((женщины!$F$6:$F$205="рост ")*(женщины!$G$6:$G$205=$B3)*(женщины!$H$6:$H$205="одежда")*(женщины!$I$6:$I$205=E$2),0))+SUMPRODUCT(IFERROR((мужчины!$F$6:$F$205="рост ")*(мужчины!$G$6:$G$205=$B3)*(мужчины!$H$6:$H$205="одежда")*(мужчины!$I$6:$I$205=E$2),0))</f>
        <v>0</v>
      </c>
      <c r="F3" s="101">
        <f t="array" aca="1" ref="F3" ca="1">SUMPRODUCT(IFERROR((женщины!$F$6:$F$205="рост ")*(женщины!$G$6:$G$205=$B3)*(женщины!$H$6:$H$205="одежда")*(женщины!$I$6:$I$205=F$2),0))+SUMPRODUCT(IFERROR((мужчины!$F$6:$F$205="рост ")*(мужчины!$G$6:$G$205=$B3)*(мужчины!$H$6:$H$205="одежда")*(мужчины!$I$6:$I$205=F$2),0))</f>
        <v>0</v>
      </c>
      <c r="G3" s="101">
        <f t="array" aca="1" ref="G3" ca="1">SUMPRODUCT(IFERROR((женщины!$F$6:$F$205="рост ")*(женщины!$G$6:$G$205=$B3)*(женщины!$H$6:$H$205="одежда")*(женщины!$I$6:$I$205=G$2),0))+SUMPRODUCT(IFERROR((мужчины!$F$6:$F$205="рост ")*(мужчины!$G$6:$G$205=$B3)*(мужчины!$H$6:$H$205="одежда")*(мужчины!$I$6:$I$205=G$2),0))</f>
        <v>0</v>
      </c>
      <c r="H3" s="101">
        <f t="array" aca="1" ref="H3" ca="1">SUMPRODUCT(IFERROR((женщины!$F$6:$F$205="рост ")*(женщины!$G$6:$G$205=$B3)*(женщины!$H$6:$H$205="одежда")*(женщины!$I$6:$I$205=H$2),0))+SUMPRODUCT(IFERROR((мужчины!$F$6:$F$205="рост ")*(мужчины!$G$6:$G$205=$B3)*(мужчины!$H$6:$H$205="одежда")*(мужчины!$I$6:$I$205=H$2),0))</f>
        <v>0</v>
      </c>
      <c r="I3" s="101">
        <f t="array" aca="1" ref="I3" ca="1">SUMPRODUCT(IFERROR((женщины!$F$6:$F$205="рост ")*(женщины!$G$6:$G$205=$B3)*(женщины!$H$6:$H$205="одежда")*(женщины!$I$6:$I$205=I$2),0))+SUMPRODUCT(IFERROR((мужчины!$F$6:$F$205="рост ")*(мужчины!$G$6:$G$205=$B3)*(мужчины!$H$6:$H$205="одежда")*(мужчины!$I$6:$I$205=I$2),0))</f>
        <v>0</v>
      </c>
      <c r="J3" s="101">
        <f t="array" aca="1" ref="J3" ca="1">SUMPRODUCT(IFERROR((женщины!$F$6:$F$205="рост ")*(женщины!$G$6:$G$205=$B3)*(женщины!$H$6:$H$205="одежда")*(женщины!$I$6:$I$205=J$2),0))+SUMPRODUCT(IFERROR((мужчины!$F$6:$F$205="рост ")*(мужчины!$G$6:$G$205=$B3)*(мужчины!$H$6:$H$205="одежда")*(мужчины!$I$6:$I$205=J$2),0))</f>
        <v>0</v>
      </c>
      <c r="K3" s="101">
        <f t="array" aca="1" ref="K3" ca="1">SUMPRODUCT(IFERROR((женщины!$F$6:$F$205="рост ")*(женщины!$G$6:$G$205=$B3)*(женщины!$H$6:$H$205="одежда")*(женщины!$I$6:$I$205=K$2),0))+SUMPRODUCT(IFERROR((мужчины!$F$6:$F$205="рост ")*(мужчины!$G$6:$G$205=$B3)*(мужчины!$H$6:$H$205="одежда")*(мужчины!$I$6:$I$205=K$2),0))</f>
        <v>0</v>
      </c>
      <c r="L3" s="101">
        <f t="array" aca="1" ref="L3" ca="1">SUMPRODUCT(IFERROR((женщины!$F$6:$F$205="рост ")*(женщины!$G$6:$G$205=$B3)*(женщины!$H$6:$H$205="одежда")*(женщины!$I$6:$I$205=L$2),0))+SUMPRODUCT(IFERROR((мужчины!$F$6:$F$205="рост ")*(мужчины!$G$6:$G$205=$B3)*(мужчины!$H$6:$H$205="одежда")*(мужчины!$I$6:$I$205=L$2),0))</f>
        <v>0</v>
      </c>
      <c r="M3" s="101">
        <f t="array" aca="1" ref="M3" ca="1">SUMPRODUCT(IFERROR((женщины!$F$6:$F$205="рост ")*(женщины!$G$6:$G$205=$B3)*(женщины!$H$6:$H$205="одежда")*(женщины!$I$6:$I$205=M$2),0))+SUMPRODUCT(IFERROR((мужчины!$F$6:$F$205="рост ")*(мужчины!$G$6:$G$205=$B3)*(мужчины!$H$6:$H$205="одежда")*(мужчины!$I$6:$I$205=M$2),0))</f>
        <v>0</v>
      </c>
      <c r="N3" s="52">
        <v>1</v>
      </c>
      <c r="O3" s="48">
        <v>155</v>
      </c>
      <c r="P3" s="153">
        <f t="array" aca="1" ref="P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")*(мужчины!$G$1:$G$200=$O3)*(мужчины!$H$1:$H$200="одежда")*(мужчины!$I$1:$I$200=P$2),0),ROW($1:$35),0)&lt;10))</f>
        <v>0</v>
      </c>
      <c r="Q3" s="153">
        <f t="array" aca="1" ref="Q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")*(мужчины!$G$1:$G$200=$O3)*(мужчины!$H$1:$H$200="одежда")*(мужчины!$I$1:$I$200=Q$2),0),ROW($1:$35),0)&lt;10))</f>
        <v>0</v>
      </c>
      <c r="R3" s="153">
        <f t="array" aca="1" ref="R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")*(мужчины!$G$1:$G$200=$O3)*(мужчины!$H$1:$H$200="одежда")*(мужчины!$I$1:$I$200=R$2),0),ROW($1:$35),0)&lt;10))</f>
        <v>0</v>
      </c>
      <c r="S3" s="153">
        <f t="array" aca="1" ref="S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")*(мужчины!$G$1:$G$200=$O3)*(мужчины!$H$1:$H$200="одежда")*(мужчины!$I$1:$I$200=S$2),0),ROW($1:$35),0)&lt;10))</f>
        <v>0</v>
      </c>
      <c r="T3" s="153">
        <f t="array" aca="1" ref="T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")*(мужчины!$G$1:$G$200=$O3)*(мужчины!$H$1:$H$200="одежда")*(мужчины!$I$1:$I$200=T$2),0),ROW($1:$35),0)&lt;10))</f>
        <v>0</v>
      </c>
      <c r="U3" s="153">
        <f t="array" aca="1" ref="U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")*(мужчины!$G$1:$G$200=$O3)*(мужчины!$H$1:$H$200="одежда")*(мужчины!$I$1:$I$200=U$2),0),ROW($1:$35),0)&lt;10))</f>
        <v>0</v>
      </c>
      <c r="V3" s="153">
        <f t="array" aca="1" ref="V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")*(мужчины!$G$1:$G$200=$O3)*(мужчины!$H$1:$H$200="одежда")*(мужчины!$I$1:$I$200=V$2),0),ROW($1:$35),0)&lt;10))</f>
        <v>0</v>
      </c>
      <c r="W3" s="153">
        <f t="array" aca="1" ref="W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")*(мужчины!$G$1:$G$200=$O3)*(мужчины!$H$1:$H$200="одежда")*(мужчины!$I$1:$I$200=W$2),0),ROW($1:$35),0)&lt;10))</f>
        <v>0</v>
      </c>
      <c r="X3" s="153">
        <f t="array" aca="1" ref="X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")*(мужчины!$G$1:$G$200=$O3)*(мужчины!$H$1:$H$200="одежда")*(мужчины!$I$1:$I$200=X$2),0),ROW($1:$35),0)&lt;10))</f>
        <v>0</v>
      </c>
      <c r="Y3" s="153">
        <f t="array" aca="1" ref="Y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")*(мужчины!$G$1:$G$200=$O3)*(мужчины!$H$1:$H$200="одежда")*(мужчины!$I$1:$I$200=Y$2),0),ROW($1:$35),0)&lt;10))</f>
        <v>0</v>
      </c>
      <c r="Z3" s="153">
        <f t="array" aca="1" ref="Z3" ca="1">SUMPRODUCT((TRANSPOSE(IF(ISERR(1/($N$1=мужчины!$B$1:$B$200)/(мужчины!$L$1:$L$200=1)),0,ROW($1:$35)))-IF(IFERROR((мужчины!$F$1:$F$200="рост ")*(мужчины!$G$1:$G$200=$O3)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")*(мужчины!$G$1:$G$200=$O3)*(мужчины!$H$1:$H$200="одежда")*(мужчины!$I$1:$I$200=Z$2),0),ROW($1:$35),0)&lt;10))</f>
        <v>0</v>
      </c>
    </row>
    <row r="4" spans="1:26" ht="18.75">
      <c r="A4" s="47">
        <v>2</v>
      </c>
      <c r="B4" s="48">
        <v>160</v>
      </c>
      <c r="C4" s="101">
        <f t="array" aca="1" ref="C4" ca="1">SUMPRODUCT(IFERROR((женщины!$F$6:$F$205="рост ")*(женщины!$G$6:$G$205=$B4)*(женщины!$H$6:$H$205="одежда")*(женщины!$I$6:$I$205=C$2),0))+SUMPRODUCT(IFERROR((мужчины!$F$6:$F$205="рост ")*(мужчины!$G$6:$G$205=$B4)*(мужчины!$H$6:$H$205="одежда")*(мужчины!$I$6:$I$205=C$2),0))</f>
        <v>0</v>
      </c>
      <c r="D4" s="101">
        <f t="array" aca="1" ref="D4" ca="1">SUMPRODUCT(IFERROR((женщины!$F$6:$F$205="рост ")*(женщины!$G$6:$G$205=$B4)*(женщины!$H$6:$H$205="одежда")*(женщины!$I$6:$I$205=D$2),0))+SUMPRODUCT(IFERROR((мужчины!$F$6:$F$205="рост ")*(мужчины!$G$6:$G$205=$B4)*(мужчины!$H$6:$H$205="одежда")*(мужчины!$I$6:$I$205=D$2),0))</f>
        <v>0</v>
      </c>
      <c r="E4" s="101">
        <f t="array" aca="1" ref="E4" ca="1">SUMPRODUCT(IFERROR((женщины!$F$6:$F$205="рост ")*(женщины!$G$6:$G$205=$B4)*(женщины!$H$6:$H$205="одежда")*(женщины!$I$6:$I$205=E$2),0))+SUMPRODUCT(IFERROR((мужчины!$F$6:$F$205="рост ")*(мужчины!$G$6:$G$205=$B4)*(мужчины!$H$6:$H$205="одежда")*(мужчины!$I$6:$I$205=E$2),0))</f>
        <v>0</v>
      </c>
      <c r="F4" s="101">
        <f t="array" aca="1" ref="F4" ca="1">SUMPRODUCT(IFERROR((женщины!$F$6:$F$205="рост ")*(женщины!$G$6:$G$205=$B4)*(женщины!$H$6:$H$205="одежда")*(женщины!$I$6:$I$205=F$2),0))+SUMPRODUCT(IFERROR((мужчины!$F$6:$F$205="рост ")*(мужчины!$G$6:$G$205=$B4)*(мужчины!$H$6:$H$205="одежда")*(мужчины!$I$6:$I$205=F$2),0))</f>
        <v>1</v>
      </c>
      <c r="G4" s="101">
        <f t="array" aca="1" ref="G4" ca="1">SUMPRODUCT(IFERROR((женщины!$F$6:$F$205="рост ")*(женщины!$G$6:$G$205=$B4)*(женщины!$H$6:$H$205="одежда")*(женщины!$I$6:$I$205=G$2),0))+SUMPRODUCT(IFERROR((мужчины!$F$6:$F$205="рост ")*(мужчины!$G$6:$G$205=$B4)*(мужчины!$H$6:$H$205="одежда")*(мужчины!$I$6:$I$205=G$2),0))</f>
        <v>0</v>
      </c>
      <c r="H4" s="101">
        <f t="array" aca="1" ref="H4" ca="1">SUMPRODUCT(IFERROR((женщины!$F$6:$F$205="рост ")*(женщины!$G$6:$G$205=$B4)*(женщины!$H$6:$H$205="одежда")*(женщины!$I$6:$I$205=H$2),0))+SUMPRODUCT(IFERROR((мужчины!$F$6:$F$205="рост ")*(мужчины!$G$6:$G$205=$B4)*(мужчины!$H$6:$H$205="одежда")*(мужчины!$I$6:$I$205=H$2),0))</f>
        <v>0</v>
      </c>
      <c r="I4" s="101">
        <f t="array" aca="1" ref="I4" ca="1">SUMPRODUCT(IFERROR((женщины!$F$6:$F$205="рост ")*(женщины!$G$6:$G$205=$B4)*(женщины!$H$6:$H$205="одежда")*(женщины!$I$6:$I$205=I$2),0))+SUMPRODUCT(IFERROR((мужчины!$F$6:$F$205="рост ")*(мужчины!$G$6:$G$205=$B4)*(мужчины!$H$6:$H$205="одежда")*(мужчины!$I$6:$I$205=I$2),0))</f>
        <v>0</v>
      </c>
      <c r="J4" s="101">
        <f t="array" aca="1" ref="J4" ca="1">SUMPRODUCT(IFERROR((женщины!$F$6:$F$205="рост ")*(женщины!$G$6:$G$205=$B4)*(женщины!$H$6:$H$205="одежда")*(женщины!$I$6:$I$205=J$2),0))+SUMPRODUCT(IFERROR((мужчины!$F$6:$F$205="рост ")*(мужчины!$G$6:$G$205=$B4)*(мужчины!$H$6:$H$205="одежда")*(мужчины!$I$6:$I$205=J$2),0))</f>
        <v>0</v>
      </c>
      <c r="K4" s="101">
        <f t="array" aca="1" ref="K4" ca="1">SUMPRODUCT(IFERROR((женщины!$F$6:$F$205="рост ")*(женщины!$G$6:$G$205=$B4)*(женщины!$H$6:$H$205="одежда")*(женщины!$I$6:$I$205=K$2),0))+SUMPRODUCT(IFERROR((мужчины!$F$6:$F$205="рост ")*(мужчины!$G$6:$G$205=$B4)*(мужчины!$H$6:$H$205="одежда")*(мужчины!$I$6:$I$205=K$2),0))</f>
        <v>0</v>
      </c>
      <c r="L4" s="101">
        <f t="array" aca="1" ref="L4" ca="1">SUMPRODUCT(IFERROR((женщины!$F$6:$F$205="рост ")*(женщины!$G$6:$G$205=$B4)*(женщины!$H$6:$H$205="одежда")*(женщины!$I$6:$I$205=L$2),0))+SUMPRODUCT(IFERROR((мужчины!$F$6:$F$205="рост ")*(мужчины!$G$6:$G$205=$B4)*(мужчины!$H$6:$H$205="одежда")*(мужчины!$I$6:$I$205=L$2),0))</f>
        <v>0</v>
      </c>
      <c r="M4" s="101">
        <f t="array" aca="1" ref="M4" ca="1">SUMPRODUCT(IFERROR((женщины!$F$6:$F$205="рост ")*(женщины!$G$6:$G$205=$B4)*(женщины!$H$6:$H$205="одежда")*(женщины!$I$6:$I$205=M$2),0))+SUMPRODUCT(IFERROR((мужчины!$F$6:$F$205="рост ")*(мужчины!$G$6:$G$205=$B4)*(мужчины!$H$6:$H$205="одежда")*(мужчины!$I$6:$I$205=M$2),0))</f>
        <v>0</v>
      </c>
      <c r="N4" s="52">
        <v>2</v>
      </c>
      <c r="O4" s="48">
        <v>160</v>
      </c>
      <c r="P4" s="153">
        <f t="array" aca="1" ref="P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")*(мужчины!$G$1:$G$200=$O4)*(мужчины!$H$1:$H$200="одежда")*(мужчины!$I$1:$I$200=P$2),0),ROW($1:$35),0)&lt;10))</f>
        <v>0</v>
      </c>
      <c r="Q4" s="153">
        <f t="array" aca="1" ref="Q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")*(мужчины!$G$1:$G$200=$O4)*(мужчины!$H$1:$H$200="одежда")*(мужчины!$I$1:$I$200=Q$2),0),ROW($1:$35),0)&lt;10))</f>
        <v>0</v>
      </c>
      <c r="R4" s="153">
        <f t="array" aca="1" ref="R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")*(мужчины!$G$1:$G$200=$O4)*(мужчины!$H$1:$H$200="одежда")*(мужчины!$I$1:$I$200=R$2),0),ROW($1:$35),0)&lt;10))</f>
        <v>0</v>
      </c>
      <c r="S4" s="153">
        <f t="array" aca="1" ref="S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")*(мужчины!$G$1:$G$200=$O4)*(мужчины!$H$1:$H$200="одежда")*(мужчины!$I$1:$I$200=S$2),0),ROW($1:$35),0)&lt;10))</f>
        <v>0</v>
      </c>
      <c r="T4" s="153">
        <f t="array" aca="1" ref="T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")*(мужчины!$G$1:$G$200=$O4)*(мужчины!$H$1:$H$200="одежда")*(мужчины!$I$1:$I$200=T$2),0),ROW($1:$35),0)&lt;10))</f>
        <v>0</v>
      </c>
      <c r="U4" s="153">
        <f t="array" aca="1" ref="U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")*(мужчины!$G$1:$G$200=$O4)*(мужчины!$H$1:$H$200="одежда")*(мужчины!$I$1:$I$200=U$2),0),ROW($1:$35),0)&lt;10))</f>
        <v>0</v>
      </c>
      <c r="V4" s="153">
        <f t="array" aca="1" ref="V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")*(мужчины!$G$1:$G$200=$O4)*(мужчины!$H$1:$H$200="одежда")*(мужчины!$I$1:$I$200=V$2),0),ROW($1:$35),0)&lt;10))</f>
        <v>0</v>
      </c>
      <c r="W4" s="153">
        <f t="array" aca="1" ref="W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")*(мужчины!$G$1:$G$200=$O4)*(мужчины!$H$1:$H$200="одежда")*(мужчины!$I$1:$I$200=W$2),0),ROW($1:$35),0)&lt;10))</f>
        <v>0</v>
      </c>
      <c r="X4" s="153">
        <f t="array" aca="1" ref="X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")*(мужчины!$G$1:$G$200=$O4)*(мужчины!$H$1:$H$200="одежда")*(мужчины!$I$1:$I$200=X$2),0),ROW($1:$35),0)&lt;10))</f>
        <v>0</v>
      </c>
      <c r="Y4" s="153">
        <f t="array" aca="1" ref="Y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")*(мужчины!$G$1:$G$200=$O4)*(мужчины!$H$1:$H$200="одежда")*(мужчины!$I$1:$I$200=Y$2),0),ROW($1:$35),0)&lt;10))</f>
        <v>0</v>
      </c>
      <c r="Z4" s="153">
        <f t="array" aca="1" ref="Z4" ca="1">SUMPRODUCT((TRANSPOSE(IF(ISERR(1/($N$1=мужчины!$B$1:$B$200)/(мужчины!$L$1:$L$200=1)),0,ROW($1:$35)))-IF(IFERROR((мужчины!$F$1:$F$200="рост ")*(мужчины!$G$1:$G$200=$O4)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")*(мужчины!$G$1:$G$200=$O4)*(мужчины!$H$1:$H$200="одежда")*(мужчины!$I$1:$I$200=Z$2),0),ROW($1:$35),0)&lt;10))</f>
        <v>0</v>
      </c>
    </row>
    <row r="5" spans="1:26" ht="18.75">
      <c r="A5" s="47">
        <v>3</v>
      </c>
      <c r="B5" s="48">
        <v>162</v>
      </c>
      <c r="C5" s="101">
        <f t="array" aca="1" ref="C5" ca="1">SUMPRODUCT(IFERROR((женщины!$F$6:$F$205="рост ")*(женщины!$G$6:$G$205=$B5)*(женщины!$H$6:$H$205="одежда")*(женщины!$I$6:$I$205=C$2),0))+SUMPRODUCT(IFERROR((мужчины!$F$6:$F$205="рост ")*(мужчины!$G$6:$G$205=$B5)*(мужчины!$H$6:$H$205="одежда")*(мужчины!$I$6:$I$205=C$2),0))</f>
        <v>0</v>
      </c>
      <c r="D5" s="101">
        <f t="array" aca="1" ref="D5" ca="1">SUMPRODUCT(IFERROR((женщины!$F$6:$F$205="рост ")*(женщины!$G$6:$G$205=$B5)*(женщины!$H$6:$H$205="одежда")*(женщины!$I$6:$I$205=D$2),0))+SUMPRODUCT(IFERROR((мужчины!$F$6:$F$205="рост ")*(мужчины!$G$6:$G$205=$B5)*(мужчины!$H$6:$H$205="одежда")*(мужчины!$I$6:$I$205=D$2),0))</f>
        <v>0</v>
      </c>
      <c r="E5" s="101">
        <f t="array" aca="1" ref="E5" ca="1">SUMPRODUCT(IFERROR((женщины!$F$6:$F$205="рост ")*(женщины!$G$6:$G$205=$B5)*(женщины!$H$6:$H$205="одежда")*(женщины!$I$6:$I$205=E$2),0))+SUMPRODUCT(IFERROR((мужчины!$F$6:$F$205="рост ")*(мужчины!$G$6:$G$205=$B5)*(мужчины!$H$6:$H$205="одежда")*(мужчины!$I$6:$I$205=E$2),0))</f>
        <v>0</v>
      </c>
      <c r="F5" s="101">
        <f t="array" aca="1" ref="F5" ca="1">SUMPRODUCT(IFERROR((женщины!$F$6:$F$205="рост ")*(женщины!$G$6:$G$205=$B5)*(женщины!$H$6:$H$205="одежда")*(женщины!$I$6:$I$205=F$2),0))+SUMPRODUCT(IFERROR((мужчины!$F$6:$F$205="рост ")*(мужчины!$G$6:$G$205=$B5)*(мужчины!$H$6:$H$205="одежда")*(мужчины!$I$6:$I$205=F$2),0))</f>
        <v>0</v>
      </c>
      <c r="G5" s="101">
        <f t="array" aca="1" ref="G5" ca="1">SUMPRODUCT(IFERROR((женщины!$F$6:$F$205="рост ")*(женщины!$G$6:$G$205=$B5)*(женщины!$H$6:$H$205="одежда")*(женщины!$I$6:$I$205=G$2),0))+SUMPRODUCT(IFERROR((мужчины!$F$6:$F$205="рост ")*(мужчины!$G$6:$G$205=$B5)*(мужчины!$H$6:$H$205="одежда")*(мужчины!$I$6:$I$205=G$2),0))</f>
        <v>0</v>
      </c>
      <c r="H5" s="101">
        <f t="array" aca="1" ref="H5" ca="1">SUMPRODUCT(IFERROR((женщины!$F$6:$F$205="рост ")*(женщины!$G$6:$G$205=$B5)*(женщины!$H$6:$H$205="одежда")*(женщины!$I$6:$I$205=H$2),0))+SUMPRODUCT(IFERROR((мужчины!$F$6:$F$205="рост ")*(мужчины!$G$6:$G$205=$B5)*(мужчины!$H$6:$H$205="одежда")*(мужчины!$I$6:$I$205=H$2),0))</f>
        <v>0</v>
      </c>
      <c r="I5" s="101">
        <f t="array" aca="1" ref="I5" ca="1">SUMPRODUCT(IFERROR((женщины!$F$6:$F$205="рост ")*(женщины!$G$6:$G$205=$B5)*(женщины!$H$6:$H$205="одежда")*(женщины!$I$6:$I$205=I$2),0))+SUMPRODUCT(IFERROR((мужчины!$F$6:$F$205="рост ")*(мужчины!$G$6:$G$205=$B5)*(мужчины!$H$6:$H$205="одежда")*(мужчины!$I$6:$I$205=I$2),0))</f>
        <v>0</v>
      </c>
      <c r="J5" s="101">
        <f t="array" aca="1" ref="J5" ca="1">SUMPRODUCT(IFERROR((женщины!$F$6:$F$205="рост ")*(женщины!$G$6:$G$205=$B5)*(женщины!$H$6:$H$205="одежда")*(женщины!$I$6:$I$205=J$2),0))+SUMPRODUCT(IFERROR((мужчины!$F$6:$F$205="рост ")*(мужчины!$G$6:$G$205=$B5)*(мужчины!$H$6:$H$205="одежда")*(мужчины!$I$6:$I$205=J$2),0))</f>
        <v>0</v>
      </c>
      <c r="K5" s="101">
        <f t="array" aca="1" ref="K5" ca="1">SUMPRODUCT(IFERROR((женщины!$F$6:$F$205="рост ")*(женщины!$G$6:$G$205=$B5)*(женщины!$H$6:$H$205="одежда")*(женщины!$I$6:$I$205=K$2),0))+SUMPRODUCT(IFERROR((мужчины!$F$6:$F$205="рост ")*(мужчины!$G$6:$G$205=$B5)*(мужчины!$H$6:$H$205="одежда")*(мужчины!$I$6:$I$205=K$2),0))</f>
        <v>0</v>
      </c>
      <c r="L5" s="101">
        <f t="array" aca="1" ref="L5" ca="1">SUMPRODUCT(IFERROR((женщины!$F$6:$F$205="рост ")*(женщины!$G$6:$G$205=$B5)*(женщины!$H$6:$H$205="одежда")*(женщины!$I$6:$I$205=L$2),0))+SUMPRODUCT(IFERROR((мужчины!$F$6:$F$205="рост ")*(мужчины!$G$6:$G$205=$B5)*(мужчины!$H$6:$H$205="одежда")*(мужчины!$I$6:$I$205=L$2),0))</f>
        <v>0</v>
      </c>
      <c r="M5" s="101">
        <f t="array" aca="1" ref="M5" ca="1">SUMPRODUCT(IFERROR((женщины!$F$6:$F$205="рост ")*(женщины!$G$6:$G$205=$B5)*(женщины!$H$6:$H$205="одежда")*(женщины!$I$6:$I$205=M$2),0))+SUMPRODUCT(IFERROR((мужчины!$F$6:$F$205="рост ")*(мужчины!$G$6:$G$205=$B5)*(мужчины!$H$6:$H$205="одежда")*(мужчины!$I$6:$I$205=M$2),0))</f>
        <v>0</v>
      </c>
      <c r="N5" s="52">
        <v>3</v>
      </c>
      <c r="O5" s="48">
        <v>162</v>
      </c>
      <c r="P5" s="153">
        <f t="array" aca="1" ref="P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")*(мужчины!$G$1:$G$200=$O5)*(мужчины!$H$1:$H$200="одежда")*(мужчины!$I$1:$I$200=P$2),0),ROW($1:$35),0)&lt;10))</f>
        <v>0</v>
      </c>
      <c r="Q5" s="153">
        <f t="array" aca="1" ref="Q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")*(мужчины!$G$1:$G$200=$O5)*(мужчины!$H$1:$H$200="одежда")*(мужчины!$I$1:$I$200=Q$2),0),ROW($1:$35),0)&lt;10))</f>
        <v>0</v>
      </c>
      <c r="R5" s="153">
        <f t="array" aca="1" ref="R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")*(мужчины!$G$1:$G$200=$O5)*(мужчины!$H$1:$H$200="одежда")*(мужчины!$I$1:$I$200=R$2),0),ROW($1:$35),0)&lt;10))</f>
        <v>0</v>
      </c>
      <c r="S5" s="153">
        <f t="array" aca="1" ref="S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")*(мужчины!$G$1:$G$200=$O5)*(мужчины!$H$1:$H$200="одежда")*(мужчины!$I$1:$I$200=S$2),0),ROW($1:$35),0)&lt;10))</f>
        <v>0</v>
      </c>
      <c r="T5" s="153">
        <f t="array" aca="1" ref="T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")*(мужчины!$G$1:$G$200=$O5)*(мужчины!$H$1:$H$200="одежда")*(мужчины!$I$1:$I$200=T$2),0),ROW($1:$35),0)&lt;10))</f>
        <v>0</v>
      </c>
      <c r="U5" s="153">
        <f t="array" aca="1" ref="U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")*(мужчины!$G$1:$G$200=$O5)*(мужчины!$H$1:$H$200="одежда")*(мужчины!$I$1:$I$200=U$2),0),ROW($1:$35),0)&lt;10))</f>
        <v>0</v>
      </c>
      <c r="V5" s="153">
        <f t="array" aca="1" ref="V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")*(мужчины!$G$1:$G$200=$O5)*(мужчины!$H$1:$H$200="одежда")*(мужчины!$I$1:$I$200=V$2),0),ROW($1:$35),0)&lt;10))</f>
        <v>0</v>
      </c>
      <c r="W5" s="153">
        <f t="array" aca="1" ref="W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")*(мужчины!$G$1:$G$200=$O5)*(мужчины!$H$1:$H$200="одежда")*(мужчины!$I$1:$I$200=W$2),0),ROW($1:$35),0)&lt;10))</f>
        <v>0</v>
      </c>
      <c r="X5" s="153">
        <f t="array" aca="1" ref="X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")*(мужчины!$G$1:$G$200=$O5)*(мужчины!$H$1:$H$200="одежда")*(мужчины!$I$1:$I$200=X$2),0),ROW($1:$35),0)&lt;10))</f>
        <v>0</v>
      </c>
      <c r="Y5" s="153">
        <f t="array" aca="1" ref="Y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")*(мужчины!$G$1:$G$200=$O5)*(мужчины!$H$1:$H$200="одежда")*(мужчины!$I$1:$I$200=Y$2),0),ROW($1:$35),0)&lt;10))</f>
        <v>0</v>
      </c>
      <c r="Z5" s="153">
        <f t="array" aca="1" ref="Z5" ca="1">SUMPRODUCT((TRANSPOSE(IF(ISERR(1/($N$1=мужчины!$B$1:$B$200)/(мужчины!$L$1:$L$200=1)),0,ROW($1:$35)))-IF(IFERROR((мужчины!$F$1:$F$200="рост ")*(мужчины!$G$1:$G$200=$O5)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")*(мужчины!$G$1:$G$200=$O5)*(мужчины!$H$1:$H$200="одежда")*(мужчины!$I$1:$I$200=Z$2),0),ROW($1:$35),0)&lt;10))</f>
        <v>0</v>
      </c>
    </row>
    <row r="6" spans="1:26" ht="18.75">
      <c r="A6" s="47">
        <v>4</v>
      </c>
      <c r="B6" s="57">
        <v>164</v>
      </c>
      <c r="C6" s="101">
        <f t="array" aca="1" ref="C6" ca="1">SUMPRODUCT(IFERROR((женщины!$F$6:$F$205="рост ")*(женщины!$G$6:$G$205=$B6)*(женщины!$H$6:$H$205="одежда")*(женщины!$I$6:$I$205=C$2),0))+SUMPRODUCT(IFERROR((мужчины!$F$6:$F$205="рост ")*(мужчины!$G$6:$G$205=$B6)*(мужчины!$H$6:$H$205="одежда")*(мужчины!$I$6:$I$205=C$2),0))</f>
        <v>0</v>
      </c>
      <c r="D6" s="101">
        <f t="array" aca="1" ref="D6" ca="1">SUMPRODUCT(IFERROR((женщины!$F$6:$F$205="рост ")*(женщины!$G$6:$G$205=$B6)*(женщины!$H$6:$H$205="одежда")*(женщины!$I$6:$I$205=D$2),0))+SUMPRODUCT(IFERROR((мужчины!$F$6:$F$205="рост ")*(мужчины!$G$6:$G$205=$B6)*(мужчины!$H$6:$H$205="одежда")*(мужчины!$I$6:$I$205=D$2),0))</f>
        <v>0</v>
      </c>
      <c r="E6" s="101">
        <f t="array" aca="1" ref="E6" ca="1">SUMPRODUCT(IFERROR((женщины!$F$6:$F$205="рост ")*(женщины!$G$6:$G$205=$B6)*(женщины!$H$6:$H$205="одежда")*(женщины!$I$6:$I$205=E$2),0))+SUMPRODUCT(IFERROR((мужчины!$F$6:$F$205="рост ")*(мужчины!$G$6:$G$205=$B6)*(мужчины!$H$6:$H$205="одежда")*(мужчины!$I$6:$I$205=E$2),0))</f>
        <v>0</v>
      </c>
      <c r="F6" s="101">
        <f t="array" aca="1" ref="F6" ca="1">SUMPRODUCT(IFERROR((женщины!$F$6:$F$205="рост ")*(женщины!$G$6:$G$205=$B6)*(женщины!$H$6:$H$205="одежда")*(женщины!$I$6:$I$205=F$2),0))+SUMPRODUCT(IFERROR((мужчины!$F$6:$F$205="рост ")*(мужчины!$G$6:$G$205=$B6)*(мужчины!$H$6:$H$205="одежда")*(мужчины!$I$6:$I$205=F$2),0))</f>
        <v>0</v>
      </c>
      <c r="G6" s="101">
        <f t="array" aca="1" ref="G6" ca="1">SUMPRODUCT(IFERROR((женщины!$F$6:$F$205="рост ")*(женщины!$G$6:$G$205=$B6)*(женщины!$H$6:$H$205="одежда")*(женщины!$I$6:$I$205=G$2),0))+SUMPRODUCT(IFERROR((мужчины!$F$6:$F$205="рост ")*(мужчины!$G$6:$G$205=$B6)*(мужчины!$H$6:$H$205="одежда")*(мужчины!$I$6:$I$205=G$2),0))</f>
        <v>0</v>
      </c>
      <c r="H6" s="101">
        <f t="array" aca="1" ref="H6" ca="1">SUMPRODUCT(IFERROR((женщины!$F$6:$F$205="рост ")*(женщины!$G$6:$G$205=$B6)*(женщины!$H$6:$H$205="одежда")*(женщины!$I$6:$I$205=H$2),0))+SUMPRODUCT(IFERROR((мужчины!$F$6:$F$205="рост ")*(мужчины!$G$6:$G$205=$B6)*(мужчины!$H$6:$H$205="одежда")*(мужчины!$I$6:$I$205=H$2),0))</f>
        <v>0</v>
      </c>
      <c r="I6" s="101">
        <f t="array" aca="1" ref="I6" ca="1">SUMPRODUCT(IFERROR((женщины!$F$6:$F$205="рост ")*(женщины!$G$6:$G$205=$B6)*(женщины!$H$6:$H$205="одежда")*(женщины!$I$6:$I$205=I$2),0))+SUMPRODUCT(IFERROR((мужчины!$F$6:$F$205="рост ")*(мужчины!$G$6:$G$205=$B6)*(мужчины!$H$6:$H$205="одежда")*(мужчины!$I$6:$I$205=I$2),0))</f>
        <v>0</v>
      </c>
      <c r="J6" s="101">
        <f t="array" aca="1" ref="J6" ca="1">SUMPRODUCT(IFERROR((женщины!$F$6:$F$205="рост ")*(женщины!$G$6:$G$205=$B6)*(женщины!$H$6:$H$205="одежда")*(женщины!$I$6:$I$205=J$2),0))+SUMPRODUCT(IFERROR((мужчины!$F$6:$F$205="рост ")*(мужчины!$G$6:$G$205=$B6)*(мужчины!$H$6:$H$205="одежда")*(мужчины!$I$6:$I$205=J$2),0))</f>
        <v>0</v>
      </c>
      <c r="K6" s="101">
        <f t="array" aca="1" ref="K6" ca="1">SUMPRODUCT(IFERROR((женщины!$F$6:$F$205="рост ")*(женщины!$G$6:$G$205=$B6)*(женщины!$H$6:$H$205="одежда")*(женщины!$I$6:$I$205=K$2),0))+SUMPRODUCT(IFERROR((мужчины!$F$6:$F$205="рост ")*(мужчины!$G$6:$G$205=$B6)*(мужчины!$H$6:$H$205="одежда")*(мужчины!$I$6:$I$205=K$2),0))</f>
        <v>0</v>
      </c>
      <c r="L6" s="101">
        <f t="array" aca="1" ref="L6" ca="1">SUMPRODUCT(IFERROR((женщины!$F$6:$F$205="рост ")*(женщины!$G$6:$G$205=$B6)*(женщины!$H$6:$H$205="одежда")*(женщины!$I$6:$I$205=L$2),0))+SUMPRODUCT(IFERROR((мужчины!$F$6:$F$205="рост ")*(мужчины!$G$6:$G$205=$B6)*(мужчины!$H$6:$H$205="одежда")*(мужчины!$I$6:$I$205=L$2),0))</f>
        <v>0</v>
      </c>
      <c r="M6" s="101">
        <f t="array" aca="1" ref="M6" ca="1">SUMPRODUCT(IFERROR((женщины!$F$6:$F$205="рост ")*(женщины!$G$6:$G$205=$B6)*(женщины!$H$6:$H$205="одежда")*(женщины!$I$6:$I$205=M$2),0))+SUMPRODUCT(IFERROR((мужчины!$F$6:$F$205="рост ")*(мужчины!$G$6:$G$205=$B6)*(мужчины!$H$6:$H$205="одежда")*(мужчины!$I$6:$I$205=M$2),0))</f>
        <v>0</v>
      </c>
      <c r="N6" s="52">
        <v>4</v>
      </c>
      <c r="O6" s="57">
        <v>164</v>
      </c>
      <c r="P6" s="153">
        <f t="array" aca="1" ref="P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")*(мужчины!$G$1:$G$200=$O6)*(мужчины!$H$1:$H$200="одежда")*(мужчины!$I$1:$I$200=P$2),0),ROW($1:$35),0)&lt;10))</f>
        <v>0</v>
      </c>
      <c r="Q6" s="153">
        <f t="array" aca="1" ref="Q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")*(мужчины!$G$1:$G$200=$O6)*(мужчины!$H$1:$H$200="одежда")*(мужчины!$I$1:$I$200=Q$2),0),ROW($1:$35),0)&lt;10))</f>
        <v>0</v>
      </c>
      <c r="R6" s="153">
        <f t="array" aca="1" ref="R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")*(мужчины!$G$1:$G$200=$O6)*(мужчины!$H$1:$H$200="одежда")*(мужчины!$I$1:$I$200=R$2),0),ROW($1:$35),0)&lt;10))</f>
        <v>0</v>
      </c>
      <c r="S6" s="153">
        <f t="array" aca="1" ref="S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")*(мужчины!$G$1:$G$200=$O6)*(мужчины!$H$1:$H$200="одежда")*(мужчины!$I$1:$I$200=S$2),0),ROW($1:$35),0)&lt;10))</f>
        <v>0</v>
      </c>
      <c r="T6" s="153">
        <f t="array" aca="1" ref="T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")*(мужчины!$G$1:$G$200=$O6)*(мужчины!$H$1:$H$200="одежда")*(мужчины!$I$1:$I$200=T$2),0),ROW($1:$35),0)&lt;10))</f>
        <v>0</v>
      </c>
      <c r="U6" s="153">
        <f t="array" aca="1" ref="U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")*(мужчины!$G$1:$G$200=$O6)*(мужчины!$H$1:$H$200="одежда")*(мужчины!$I$1:$I$200=U$2),0),ROW($1:$35),0)&lt;10))</f>
        <v>0</v>
      </c>
      <c r="V6" s="153">
        <f t="array" aca="1" ref="V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")*(мужчины!$G$1:$G$200=$O6)*(мужчины!$H$1:$H$200="одежда")*(мужчины!$I$1:$I$200=V$2),0),ROW($1:$35),0)&lt;10))</f>
        <v>0</v>
      </c>
      <c r="W6" s="153">
        <f t="array" aca="1" ref="W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")*(мужчины!$G$1:$G$200=$O6)*(мужчины!$H$1:$H$200="одежда")*(мужчины!$I$1:$I$200=W$2),0),ROW($1:$35),0)&lt;10))</f>
        <v>0</v>
      </c>
      <c r="X6" s="153">
        <f t="array" aca="1" ref="X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")*(мужчины!$G$1:$G$200=$O6)*(мужчины!$H$1:$H$200="одежда")*(мужчины!$I$1:$I$200=X$2),0),ROW($1:$35),0)&lt;10))</f>
        <v>0</v>
      </c>
      <c r="Y6" s="153">
        <f t="array" aca="1" ref="Y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")*(мужчины!$G$1:$G$200=$O6)*(мужчины!$H$1:$H$200="одежда")*(мужчины!$I$1:$I$200=Y$2),0),ROW($1:$35),0)&lt;10))</f>
        <v>0</v>
      </c>
      <c r="Z6" s="153">
        <f t="array" aca="1" ref="Z6" ca="1">SUMPRODUCT((TRANSPOSE(IF(ISERR(1/($N$1=мужчины!$B$1:$B$200)/(мужчины!$L$1:$L$200=1)),0,ROW($1:$35)))-IF(IFERROR((мужчины!$F$1:$F$200="рост ")*(мужчины!$G$1:$G$200=$O6)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")*(мужчины!$G$1:$G$200=$O6)*(мужчины!$H$1:$H$200="одежда")*(мужчины!$I$1:$I$200=Z$2),0),ROW($1:$35),0)&lt;10))</f>
        <v>0</v>
      </c>
    </row>
    <row r="7" spans="1:26" ht="18.75">
      <c r="A7" s="47">
        <v>5</v>
      </c>
      <c r="B7" s="57">
        <v>166</v>
      </c>
      <c r="C7" s="101">
        <f t="array" aca="1" ref="C7" ca="1">SUMPRODUCT(IFERROR((женщины!$F$6:$F$205="рост ")*(женщины!$G$6:$G$205=$B7)*(женщины!$H$6:$H$205="одежда")*(женщины!$I$6:$I$205=C$2),0))+SUMPRODUCT(IFERROR((мужчины!$F$6:$F$205="рост ")*(мужчины!$G$6:$G$205=$B7)*(мужчины!$H$6:$H$205="одежда")*(мужчины!$I$6:$I$205=C$2),0))</f>
        <v>0</v>
      </c>
      <c r="D7" s="101">
        <f t="array" aca="1" ref="D7" ca="1">SUMPRODUCT(IFERROR((женщины!$F$6:$F$205="рост ")*(женщины!$G$6:$G$205=$B7)*(женщины!$H$6:$H$205="одежда")*(женщины!$I$6:$I$205=D$2),0))+SUMPRODUCT(IFERROR((мужчины!$F$6:$F$205="рост ")*(мужчины!$G$6:$G$205=$B7)*(мужчины!$H$6:$H$205="одежда")*(мужчины!$I$6:$I$205=D$2),0))</f>
        <v>0</v>
      </c>
      <c r="E7" s="101">
        <f t="array" aca="1" ref="E7" ca="1">SUMPRODUCT(IFERROR((женщины!$F$6:$F$205="рост ")*(женщины!$G$6:$G$205=$B7)*(женщины!$H$6:$H$205="одежда")*(женщины!$I$6:$I$205=E$2),0))+SUMPRODUCT(IFERROR((мужчины!$F$6:$F$205="рост ")*(мужчины!$G$6:$G$205=$B7)*(мужчины!$H$6:$H$205="одежда")*(мужчины!$I$6:$I$205=E$2),0))</f>
        <v>0</v>
      </c>
      <c r="F7" s="101">
        <f t="array" aca="1" ref="F7" ca="1">SUMPRODUCT(IFERROR((женщины!$F$6:$F$205="рост ")*(женщины!$G$6:$G$205=$B7)*(женщины!$H$6:$H$205="одежда")*(женщины!$I$6:$I$205=F$2),0))+SUMPRODUCT(IFERROR((мужчины!$F$6:$F$205="рост ")*(мужчины!$G$6:$G$205=$B7)*(мужчины!$H$6:$H$205="одежда")*(мужчины!$I$6:$I$205=F$2),0))</f>
        <v>0</v>
      </c>
      <c r="G7" s="101">
        <f t="array" aca="1" ref="G7" ca="1">SUMPRODUCT(IFERROR((женщины!$F$6:$F$205="рост ")*(женщины!$G$6:$G$205=$B7)*(женщины!$H$6:$H$205="одежда")*(женщины!$I$6:$I$205=G$2),0))+SUMPRODUCT(IFERROR((мужчины!$F$6:$F$205="рост ")*(мужчины!$G$6:$G$205=$B7)*(мужчины!$H$6:$H$205="одежда")*(мужчины!$I$6:$I$205=G$2),0))</f>
        <v>0</v>
      </c>
      <c r="H7" s="101">
        <f t="array" aca="1" ref="H7" ca="1">SUMPRODUCT(IFERROR((женщины!$F$6:$F$205="рост ")*(женщины!$G$6:$G$205=$B7)*(женщины!$H$6:$H$205="одежда")*(женщины!$I$6:$I$205=H$2),0))+SUMPRODUCT(IFERROR((мужчины!$F$6:$F$205="рост ")*(мужчины!$G$6:$G$205=$B7)*(мужчины!$H$6:$H$205="одежда")*(мужчины!$I$6:$I$205=H$2),0))</f>
        <v>0</v>
      </c>
      <c r="I7" s="101">
        <f t="array" aca="1" ref="I7" ca="1">SUMPRODUCT(IFERROR((женщины!$F$6:$F$205="рост ")*(женщины!$G$6:$G$205=$B7)*(женщины!$H$6:$H$205="одежда")*(женщины!$I$6:$I$205=I$2),0))+SUMPRODUCT(IFERROR((мужчины!$F$6:$F$205="рост ")*(мужчины!$G$6:$G$205=$B7)*(мужчины!$H$6:$H$205="одежда")*(мужчины!$I$6:$I$205=I$2),0))</f>
        <v>0</v>
      </c>
      <c r="J7" s="101">
        <f t="array" aca="1" ref="J7" ca="1">SUMPRODUCT(IFERROR((женщины!$F$6:$F$205="рост ")*(женщины!$G$6:$G$205=$B7)*(женщины!$H$6:$H$205="одежда")*(женщины!$I$6:$I$205=J$2),0))+SUMPRODUCT(IFERROR((мужчины!$F$6:$F$205="рост ")*(мужчины!$G$6:$G$205=$B7)*(мужчины!$H$6:$H$205="одежда")*(мужчины!$I$6:$I$205=J$2),0))</f>
        <v>0</v>
      </c>
      <c r="K7" s="101">
        <f t="array" aca="1" ref="K7" ca="1">SUMPRODUCT(IFERROR((женщины!$F$6:$F$205="рост ")*(женщины!$G$6:$G$205=$B7)*(женщины!$H$6:$H$205="одежда")*(женщины!$I$6:$I$205=K$2),0))+SUMPRODUCT(IFERROR((мужчины!$F$6:$F$205="рост ")*(мужчины!$G$6:$G$205=$B7)*(мужчины!$H$6:$H$205="одежда")*(мужчины!$I$6:$I$205=K$2),0))</f>
        <v>0</v>
      </c>
      <c r="L7" s="101">
        <f t="array" aca="1" ref="L7" ca="1">SUMPRODUCT(IFERROR((женщины!$F$6:$F$205="рост ")*(женщины!$G$6:$G$205=$B7)*(женщины!$H$6:$H$205="одежда")*(женщины!$I$6:$I$205=L$2),0))+SUMPRODUCT(IFERROR((мужчины!$F$6:$F$205="рост ")*(мужчины!$G$6:$G$205=$B7)*(мужчины!$H$6:$H$205="одежда")*(мужчины!$I$6:$I$205=L$2),0))</f>
        <v>0</v>
      </c>
      <c r="M7" s="101">
        <f t="array" aca="1" ref="M7" ca="1">SUMPRODUCT(IFERROR((женщины!$F$6:$F$205="рост ")*(женщины!$G$6:$G$205=$B7)*(женщины!$H$6:$H$205="одежда")*(женщины!$I$6:$I$205=M$2),0))+SUMPRODUCT(IFERROR((мужчины!$F$6:$F$205="рост ")*(мужчины!$G$6:$G$205=$B7)*(мужчины!$H$6:$H$205="одежда")*(мужчины!$I$6:$I$205=M$2),0))</f>
        <v>0</v>
      </c>
      <c r="N7" s="52">
        <v>5</v>
      </c>
      <c r="O7" s="57">
        <v>166</v>
      </c>
      <c r="P7" s="153">
        <f t="array" aca="1" ref="P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")*(мужчины!$G$1:$G$200=$O7)*(мужчины!$H$1:$H$200="одежда")*(мужчины!$I$1:$I$200=P$2),0),ROW($1:$35),0)&lt;10))</f>
        <v>0</v>
      </c>
      <c r="Q7" s="153">
        <f t="array" aca="1" ref="Q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")*(мужчины!$G$1:$G$200=$O7)*(мужчины!$H$1:$H$200="одежда")*(мужчины!$I$1:$I$200=Q$2),0),ROW($1:$35),0)&lt;10))</f>
        <v>0</v>
      </c>
      <c r="R7" s="153">
        <f t="array" aca="1" ref="R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")*(мужчины!$G$1:$G$200=$O7)*(мужчины!$H$1:$H$200="одежда")*(мужчины!$I$1:$I$200=R$2),0),ROW($1:$35),0)&lt;10))</f>
        <v>0</v>
      </c>
      <c r="S7" s="153">
        <f t="array" aca="1" ref="S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")*(мужчины!$G$1:$G$200=$O7)*(мужчины!$H$1:$H$200="одежда")*(мужчины!$I$1:$I$200=S$2),0),ROW($1:$35),0)&lt;10))</f>
        <v>0</v>
      </c>
      <c r="T7" s="153">
        <f t="array" aca="1" ref="T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")*(мужчины!$G$1:$G$200=$O7)*(мужчины!$H$1:$H$200="одежда")*(мужчины!$I$1:$I$200=T$2),0),ROW($1:$35),0)&lt;10))</f>
        <v>0</v>
      </c>
      <c r="U7" s="153">
        <f t="array" aca="1" ref="U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")*(мужчины!$G$1:$G$200=$O7)*(мужчины!$H$1:$H$200="одежда")*(мужчины!$I$1:$I$200=U$2),0),ROW($1:$35),0)&lt;10))</f>
        <v>0</v>
      </c>
      <c r="V7" s="153">
        <f t="array" aca="1" ref="V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")*(мужчины!$G$1:$G$200=$O7)*(мужчины!$H$1:$H$200="одежда")*(мужчины!$I$1:$I$200=V$2),0),ROW($1:$35),0)&lt;10))</f>
        <v>0</v>
      </c>
      <c r="W7" s="153">
        <f t="array" aca="1" ref="W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")*(мужчины!$G$1:$G$200=$O7)*(мужчины!$H$1:$H$200="одежда")*(мужчины!$I$1:$I$200=W$2),0),ROW($1:$35),0)&lt;10))</f>
        <v>0</v>
      </c>
      <c r="X7" s="153">
        <f t="array" aca="1" ref="X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")*(мужчины!$G$1:$G$200=$O7)*(мужчины!$H$1:$H$200="одежда")*(мужчины!$I$1:$I$200=X$2),0),ROW($1:$35),0)&lt;10))</f>
        <v>0</v>
      </c>
      <c r="Y7" s="153">
        <f t="array" aca="1" ref="Y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")*(мужчины!$G$1:$G$200=$O7)*(мужчины!$H$1:$H$200="одежда")*(мужчины!$I$1:$I$200=Y$2),0),ROW($1:$35),0)&lt;10))</f>
        <v>0</v>
      </c>
      <c r="Z7" s="153">
        <f t="array" aca="1" ref="Z7" ca="1">SUMPRODUCT((TRANSPOSE(IF(ISERR(1/($N$1=мужчины!$B$1:$B$200)/(мужчины!$L$1:$L$200=1)),0,ROW($1:$35)))-IF(IFERROR((мужчины!$F$1:$F$200="рост ")*(мужчины!$G$1:$G$200=$O7)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")*(мужчины!$G$1:$G$200=$O7)*(мужчины!$H$1:$H$200="одежда")*(мужчины!$I$1:$I$200=Z$2),0),ROW($1:$35),0)&lt;10))</f>
        <v>0</v>
      </c>
    </row>
    <row r="8" spans="1:26" ht="18.75">
      <c r="A8" s="47">
        <v>6</v>
      </c>
      <c r="B8" s="57">
        <v>168</v>
      </c>
      <c r="C8" s="101">
        <f t="array" aca="1" ref="C8" ca="1">SUMPRODUCT(IFERROR((женщины!$F$6:$F$205="рост ")*(женщины!$G$6:$G$205=$B8)*(женщины!$H$6:$H$205="одежда")*(женщины!$I$6:$I$205=C$2),0))+SUMPRODUCT(IFERROR((мужчины!$F$6:$F$205="рост ")*(мужчины!$G$6:$G$205=$B8)*(мужчины!$H$6:$H$205="одежда")*(мужчины!$I$6:$I$205=C$2),0))</f>
        <v>0</v>
      </c>
      <c r="D8" s="101">
        <f t="array" aca="1" ref="D8" ca="1">SUMPRODUCT(IFERROR((женщины!$F$6:$F$205="рост ")*(женщины!$G$6:$G$205=$B8)*(женщины!$H$6:$H$205="одежда")*(женщины!$I$6:$I$205=D$2),0))+SUMPRODUCT(IFERROR((мужчины!$F$6:$F$205="рост ")*(мужчины!$G$6:$G$205=$B8)*(мужчины!$H$6:$H$205="одежда")*(мужчины!$I$6:$I$205=D$2),0))</f>
        <v>0</v>
      </c>
      <c r="E8" s="101">
        <f t="array" aca="1" ref="E8" ca="1">SUMPRODUCT(IFERROR((женщины!$F$6:$F$205="рост ")*(женщины!$G$6:$G$205=$B8)*(женщины!$H$6:$H$205="одежда")*(женщины!$I$6:$I$205=E$2),0))+SUMPRODUCT(IFERROR((мужчины!$F$6:$F$205="рост ")*(мужчины!$G$6:$G$205=$B8)*(мужчины!$H$6:$H$205="одежда")*(мужчины!$I$6:$I$205=E$2),0))</f>
        <v>0</v>
      </c>
      <c r="F8" s="101">
        <f t="array" aca="1" ref="F8" ca="1">SUMPRODUCT(IFERROR((женщины!$F$6:$F$205="рост ")*(женщины!$G$6:$G$205=$B8)*(женщины!$H$6:$H$205="одежда")*(женщины!$I$6:$I$205=F$2),0))+SUMPRODUCT(IFERROR((мужчины!$F$6:$F$205="рост ")*(мужчины!$G$6:$G$205=$B8)*(мужчины!$H$6:$H$205="одежда")*(мужчины!$I$6:$I$205=F$2),0))</f>
        <v>0</v>
      </c>
      <c r="G8" s="101">
        <f t="array" aca="1" ref="G8" ca="1">SUMPRODUCT(IFERROR((женщины!$F$6:$F$205="рост ")*(женщины!$G$6:$G$205=$B8)*(женщины!$H$6:$H$205="одежда")*(женщины!$I$6:$I$205=G$2),0))+SUMPRODUCT(IFERROR((мужчины!$F$6:$F$205="рост ")*(мужчины!$G$6:$G$205=$B8)*(мужчины!$H$6:$H$205="одежда")*(мужчины!$I$6:$I$205=G$2),0))</f>
        <v>0</v>
      </c>
      <c r="H8" s="101">
        <f t="array" aca="1" ref="H8" ca="1">SUMPRODUCT(IFERROR((женщины!$F$6:$F$205="рост ")*(женщины!$G$6:$G$205=$B8)*(женщины!$H$6:$H$205="одежда")*(женщины!$I$6:$I$205=H$2),0))+SUMPRODUCT(IFERROR((мужчины!$F$6:$F$205="рост ")*(мужчины!$G$6:$G$205=$B8)*(мужчины!$H$6:$H$205="одежда")*(мужчины!$I$6:$I$205=H$2),0))</f>
        <v>0</v>
      </c>
      <c r="I8" s="101">
        <f t="array" aca="1" ref="I8" ca="1">SUMPRODUCT(IFERROR((женщины!$F$6:$F$205="рост ")*(женщины!$G$6:$G$205=$B8)*(женщины!$H$6:$H$205="одежда")*(женщины!$I$6:$I$205=I$2),0))+SUMPRODUCT(IFERROR((мужчины!$F$6:$F$205="рост ")*(мужчины!$G$6:$G$205=$B8)*(мужчины!$H$6:$H$205="одежда")*(мужчины!$I$6:$I$205=I$2),0))</f>
        <v>0</v>
      </c>
      <c r="J8" s="101">
        <f t="array" aca="1" ref="J8" ca="1">SUMPRODUCT(IFERROR((женщины!$F$6:$F$205="рост ")*(женщины!$G$6:$G$205=$B8)*(женщины!$H$6:$H$205="одежда")*(женщины!$I$6:$I$205=J$2),0))+SUMPRODUCT(IFERROR((мужчины!$F$6:$F$205="рост ")*(мужчины!$G$6:$G$205=$B8)*(мужчины!$H$6:$H$205="одежда")*(мужчины!$I$6:$I$205=J$2),0))</f>
        <v>0</v>
      </c>
      <c r="K8" s="101">
        <f t="array" aca="1" ref="K8" ca="1">SUMPRODUCT(IFERROR((женщины!$F$6:$F$205="рост ")*(женщины!$G$6:$G$205=$B8)*(женщины!$H$6:$H$205="одежда")*(женщины!$I$6:$I$205=K$2),0))+SUMPRODUCT(IFERROR((мужчины!$F$6:$F$205="рост ")*(мужчины!$G$6:$G$205=$B8)*(мужчины!$H$6:$H$205="одежда")*(мужчины!$I$6:$I$205=K$2),0))</f>
        <v>0</v>
      </c>
      <c r="L8" s="101">
        <f t="array" aca="1" ref="L8" ca="1">SUMPRODUCT(IFERROR((женщины!$F$6:$F$205="рост ")*(женщины!$G$6:$G$205=$B8)*(женщины!$H$6:$H$205="одежда")*(женщины!$I$6:$I$205=L$2),0))+SUMPRODUCT(IFERROR((мужчины!$F$6:$F$205="рост ")*(мужчины!$G$6:$G$205=$B8)*(мужчины!$H$6:$H$205="одежда")*(мужчины!$I$6:$I$205=L$2),0))</f>
        <v>0</v>
      </c>
      <c r="M8" s="101">
        <f t="array" aca="1" ref="M8" ca="1">SUMPRODUCT(IFERROR((женщины!$F$6:$F$205="рост ")*(женщины!$G$6:$G$205=$B8)*(женщины!$H$6:$H$205="одежда")*(женщины!$I$6:$I$205=M$2),0))+SUMPRODUCT(IFERROR((мужчины!$F$6:$F$205="рост ")*(мужчины!$G$6:$G$205=$B8)*(мужчины!$H$6:$H$205="одежда")*(мужчины!$I$6:$I$205=M$2),0))</f>
        <v>0</v>
      </c>
      <c r="N8" s="52">
        <v>6</v>
      </c>
      <c r="O8" s="57">
        <v>168</v>
      </c>
      <c r="P8" s="153">
        <f t="array" aca="1" ref="P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")*(мужчины!$G$1:$G$200=$O8)*(мужчины!$H$1:$H$200="одежда")*(мужчины!$I$1:$I$200=P$2),0),ROW($1:$35),0)&lt;10))</f>
        <v>0</v>
      </c>
      <c r="Q8" s="153">
        <f t="array" aca="1" ref="Q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")*(мужчины!$G$1:$G$200=$O8)*(мужчины!$H$1:$H$200="одежда")*(мужчины!$I$1:$I$200=Q$2),0),ROW($1:$35),0)&lt;10))</f>
        <v>0</v>
      </c>
      <c r="R8" s="153">
        <f t="array" aca="1" ref="R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")*(мужчины!$G$1:$G$200=$O8)*(мужчины!$H$1:$H$200="одежда")*(мужчины!$I$1:$I$200=R$2),0),ROW($1:$35),0)&lt;10))</f>
        <v>0</v>
      </c>
      <c r="S8" s="153">
        <f t="array" aca="1" ref="S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")*(мужчины!$G$1:$G$200=$O8)*(мужчины!$H$1:$H$200="одежда")*(мужчины!$I$1:$I$200=S$2),0),ROW($1:$35),0)&lt;10))</f>
        <v>0</v>
      </c>
      <c r="T8" s="153">
        <f t="array" aca="1" ref="T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")*(мужчины!$G$1:$G$200=$O8)*(мужчины!$H$1:$H$200="одежда")*(мужчины!$I$1:$I$200=T$2),0),ROW($1:$35),0)&lt;10))</f>
        <v>0</v>
      </c>
      <c r="U8" s="153">
        <f t="array" aca="1" ref="U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")*(мужчины!$G$1:$G$200=$O8)*(мужчины!$H$1:$H$200="одежда")*(мужчины!$I$1:$I$200=U$2),0),ROW($1:$35),0)&lt;10))</f>
        <v>0</v>
      </c>
      <c r="V8" s="153">
        <f t="array" aca="1" ref="V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")*(мужчины!$G$1:$G$200=$O8)*(мужчины!$H$1:$H$200="одежда")*(мужчины!$I$1:$I$200=V$2),0),ROW($1:$35),0)&lt;10))</f>
        <v>0</v>
      </c>
      <c r="W8" s="153">
        <f t="array" aca="1" ref="W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")*(мужчины!$G$1:$G$200=$O8)*(мужчины!$H$1:$H$200="одежда")*(мужчины!$I$1:$I$200=W$2),0),ROW($1:$35),0)&lt;10))</f>
        <v>0</v>
      </c>
      <c r="X8" s="153">
        <f t="array" aca="1" ref="X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")*(мужчины!$G$1:$G$200=$O8)*(мужчины!$H$1:$H$200="одежда")*(мужчины!$I$1:$I$200=X$2),0),ROW($1:$35),0)&lt;10))</f>
        <v>0</v>
      </c>
      <c r="Y8" s="153">
        <f t="array" aca="1" ref="Y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")*(мужчины!$G$1:$G$200=$O8)*(мужчины!$H$1:$H$200="одежда")*(мужчины!$I$1:$I$200=Y$2),0),ROW($1:$35),0)&lt;10))</f>
        <v>0</v>
      </c>
      <c r="Z8" s="153">
        <f t="array" aca="1" ref="Z8" ca="1">SUMPRODUCT((TRANSPOSE(IF(ISERR(1/($N$1=мужчины!$B$1:$B$200)/(мужчины!$L$1:$L$200=1)),0,ROW($1:$35)))-IF(IFERROR((мужчины!$F$1:$F$200="рост ")*(мужчины!$G$1:$G$200=$O8)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")*(мужчины!$G$1:$G$200=$O8)*(мужчины!$H$1:$H$200="одежда")*(мужчины!$I$1:$I$200=Z$2),0),ROW($1:$35),0)&lt;10))</f>
        <v>0</v>
      </c>
    </row>
    <row r="9" spans="1:26" ht="18.75">
      <c r="A9" s="47">
        <v>7</v>
      </c>
      <c r="B9" s="57">
        <v>170</v>
      </c>
      <c r="C9" s="101">
        <f t="array" aca="1" ref="C9" ca="1">SUMPRODUCT(IFERROR((женщины!$F$6:$F$205="рост ")*(женщины!$G$6:$G$205=$B9)*(женщины!$H$6:$H$205="одежда")*(женщины!$I$6:$I$205=C$2),0))+SUMPRODUCT(IFERROR((мужчины!$F$6:$F$205="рост ")*(мужчины!$G$6:$G$205=$B9)*(мужчины!$H$6:$H$205="одежда")*(мужчины!$I$6:$I$205=C$2),0))</f>
        <v>0</v>
      </c>
      <c r="D9" s="101">
        <f t="array" aca="1" ref="D9" ca="1">SUMPRODUCT(IFERROR((женщины!$F$6:$F$205="рост ")*(женщины!$G$6:$G$205=$B9)*(женщины!$H$6:$H$205="одежда")*(женщины!$I$6:$I$205=D$2),0))+SUMPRODUCT(IFERROR((мужчины!$F$6:$F$205="рост ")*(мужчины!$G$6:$G$205=$B9)*(мужчины!$H$6:$H$205="одежда")*(мужчины!$I$6:$I$205=D$2),0))</f>
        <v>0</v>
      </c>
      <c r="E9" s="101">
        <f t="array" aca="1" ref="E9" ca="1">SUMPRODUCT(IFERROR((женщины!$F$6:$F$205="рост ")*(женщины!$G$6:$G$205=$B9)*(женщины!$H$6:$H$205="одежда")*(женщины!$I$6:$I$205=E$2),0))+SUMPRODUCT(IFERROR((мужчины!$F$6:$F$205="рост ")*(мужчины!$G$6:$G$205=$B9)*(мужчины!$H$6:$H$205="одежда")*(мужчины!$I$6:$I$205=E$2),0))</f>
        <v>0</v>
      </c>
      <c r="F9" s="101">
        <f t="array" aca="1" ref="F9" ca="1">SUMPRODUCT(IFERROR((женщины!$F$6:$F$205="рост ")*(женщины!$G$6:$G$205=$B9)*(женщины!$H$6:$H$205="одежда")*(женщины!$I$6:$I$205=F$2),0))+SUMPRODUCT(IFERROR((мужчины!$F$6:$F$205="рост ")*(мужчины!$G$6:$G$205=$B9)*(мужчины!$H$6:$H$205="одежда")*(мужчины!$I$6:$I$205=F$2),0))</f>
        <v>0</v>
      </c>
      <c r="G9" s="101">
        <f t="array" aca="1" ref="G9" ca="1">SUMPRODUCT(IFERROR((женщины!$F$6:$F$205="рост ")*(женщины!$G$6:$G$205=$B9)*(женщины!$H$6:$H$205="одежда")*(женщины!$I$6:$I$205=G$2),0))+SUMPRODUCT(IFERROR((мужчины!$F$6:$F$205="рост ")*(мужчины!$G$6:$G$205=$B9)*(мужчины!$H$6:$H$205="одежда")*(мужчины!$I$6:$I$205=G$2),0))</f>
        <v>0</v>
      </c>
      <c r="H9" s="101">
        <f t="array" aca="1" ref="H9" ca="1">SUMPRODUCT(IFERROR((женщины!$F$6:$F$205="рост ")*(женщины!$G$6:$G$205=$B9)*(женщины!$H$6:$H$205="одежда")*(женщины!$I$6:$I$205=H$2),0))+SUMPRODUCT(IFERROR((мужчины!$F$6:$F$205="рост ")*(мужчины!$G$6:$G$205=$B9)*(мужчины!$H$6:$H$205="одежда")*(мужчины!$I$6:$I$205=H$2),0))</f>
        <v>0</v>
      </c>
      <c r="I9" s="101">
        <f t="array" aca="1" ref="I9" ca="1">SUMPRODUCT(IFERROR((женщины!$F$6:$F$205="рост ")*(женщины!$G$6:$G$205=$B9)*(женщины!$H$6:$H$205="одежда")*(женщины!$I$6:$I$205=I$2),0))+SUMPRODUCT(IFERROR((мужчины!$F$6:$F$205="рост ")*(мужчины!$G$6:$G$205=$B9)*(мужчины!$H$6:$H$205="одежда")*(мужчины!$I$6:$I$205=I$2),0))</f>
        <v>1</v>
      </c>
      <c r="J9" s="101">
        <f t="array" aca="1" ref="J9" ca="1">SUMPRODUCT(IFERROR((женщины!$F$6:$F$205="рост ")*(женщины!$G$6:$G$205=$B9)*(женщины!$H$6:$H$205="одежда")*(женщины!$I$6:$I$205=J$2),0))+SUMPRODUCT(IFERROR((мужчины!$F$6:$F$205="рост ")*(мужчины!$G$6:$G$205=$B9)*(мужчины!$H$6:$H$205="одежда")*(мужчины!$I$6:$I$205=J$2),0))</f>
        <v>0</v>
      </c>
      <c r="K9" s="101">
        <f t="array" aca="1" ref="K9" ca="1">SUMPRODUCT(IFERROR((женщины!$F$6:$F$205="рост ")*(женщины!$G$6:$G$205=$B9)*(женщины!$H$6:$H$205="одежда")*(женщины!$I$6:$I$205=K$2),0))+SUMPRODUCT(IFERROR((мужчины!$F$6:$F$205="рост ")*(мужчины!$G$6:$G$205=$B9)*(мужчины!$H$6:$H$205="одежда")*(мужчины!$I$6:$I$205=K$2),0))</f>
        <v>0</v>
      </c>
      <c r="L9" s="101">
        <f t="array" aca="1" ref="L9" ca="1">SUMPRODUCT(IFERROR((женщины!$F$6:$F$205="рост ")*(женщины!$G$6:$G$205=$B9)*(женщины!$H$6:$H$205="одежда")*(женщины!$I$6:$I$205=L$2),0))+SUMPRODUCT(IFERROR((мужчины!$F$6:$F$205="рост ")*(мужчины!$G$6:$G$205=$B9)*(мужчины!$H$6:$H$205="одежда")*(мужчины!$I$6:$I$205=L$2),0))</f>
        <v>0</v>
      </c>
      <c r="M9" s="101">
        <f t="array" aca="1" ref="M9" ca="1">SUMPRODUCT(IFERROR((женщины!$F$6:$F$205="рост ")*(женщины!$G$6:$G$205=$B9)*(женщины!$H$6:$H$205="одежда")*(женщины!$I$6:$I$205=M$2),0))+SUMPRODUCT(IFERROR((мужчины!$F$6:$F$205="рост ")*(мужчины!$G$6:$G$205=$B9)*(мужчины!$H$6:$H$205="одежда")*(мужчины!$I$6:$I$205=M$2),0))</f>
        <v>0</v>
      </c>
      <c r="N9" s="52">
        <v>7</v>
      </c>
      <c r="O9" s="57">
        <v>170</v>
      </c>
      <c r="P9" s="153">
        <f t="array" aca="1" ref="P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")*(мужчины!$G$1:$G$200=$O9)*(мужчины!$H$1:$H$200="одежда")*(мужчины!$I$1:$I$200=P$2),0),ROW($1:$35),0)&lt;10))</f>
        <v>0</v>
      </c>
      <c r="Q9" s="153">
        <f t="array" aca="1" ref="Q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")*(мужчины!$G$1:$G$200=$O9)*(мужчины!$H$1:$H$200="одежда")*(мужчины!$I$1:$I$200=Q$2),0),ROW($1:$35),0)&lt;10))</f>
        <v>0</v>
      </c>
      <c r="R9" s="153">
        <f t="array" aca="1" ref="R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")*(мужчины!$G$1:$G$200=$O9)*(мужчины!$H$1:$H$200="одежда")*(мужчины!$I$1:$I$200=R$2),0),ROW($1:$35),0)&lt;10))</f>
        <v>0</v>
      </c>
      <c r="S9" s="153">
        <f t="array" aca="1" ref="S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")*(мужчины!$G$1:$G$200=$O9)*(мужчины!$H$1:$H$200="одежда")*(мужчины!$I$1:$I$200=S$2),0),ROW($1:$35),0)&lt;10))</f>
        <v>0</v>
      </c>
      <c r="T9" s="153">
        <f t="array" aca="1" ref="T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")*(мужчины!$G$1:$G$200=$O9)*(мужчины!$H$1:$H$200="одежда")*(мужчины!$I$1:$I$200=T$2),0),ROW($1:$35),0)&lt;10))</f>
        <v>0</v>
      </c>
      <c r="U9" s="153">
        <f t="array" aca="1" ref="U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")*(мужчины!$G$1:$G$200=$O9)*(мужчины!$H$1:$H$200="одежда")*(мужчины!$I$1:$I$200=U$2),0),ROW($1:$35),0)&lt;10))</f>
        <v>0</v>
      </c>
      <c r="V9" s="153">
        <f t="array" aca="1" ref="V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")*(мужчины!$G$1:$G$200=$O9)*(мужчины!$H$1:$H$200="одежда")*(мужчины!$I$1:$I$200=V$2),0),ROW($1:$35),0)&lt;10))</f>
        <v>0</v>
      </c>
      <c r="W9" s="153">
        <f t="array" aca="1" ref="W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")*(мужчины!$G$1:$G$200=$O9)*(мужчины!$H$1:$H$200="одежда")*(мужчины!$I$1:$I$200=W$2),0),ROW($1:$35),0)&lt;10))</f>
        <v>0</v>
      </c>
      <c r="X9" s="153">
        <f t="array" aca="1" ref="X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")*(мужчины!$G$1:$G$200=$O9)*(мужчины!$H$1:$H$200="одежда")*(мужчины!$I$1:$I$200=X$2),0),ROW($1:$35),0)&lt;10))</f>
        <v>0</v>
      </c>
      <c r="Y9" s="153">
        <f t="array" aca="1" ref="Y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")*(мужчины!$G$1:$G$200=$O9)*(мужчины!$H$1:$H$200="одежда")*(мужчины!$I$1:$I$200=Y$2),0),ROW($1:$35),0)&lt;10))</f>
        <v>0</v>
      </c>
      <c r="Z9" s="153">
        <f t="array" aca="1" ref="Z9" ca="1">SUMPRODUCT((TRANSPOSE(IF(ISERR(1/($N$1=мужчины!$B$1:$B$200)/(мужчины!$L$1:$L$200=1)),0,ROW($1:$35)))-IF(IFERROR((мужчины!$F$1:$F$200="рост ")*(мужчины!$G$1:$G$200=$O9)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")*(мужчины!$G$1:$G$200=$O9)*(мужчины!$H$1:$H$200="одежда")*(мужчины!$I$1:$I$200=Z$2),0),ROW($1:$35),0)&lt;10))</f>
        <v>0</v>
      </c>
    </row>
    <row r="10" spans="1:26" ht="18.75">
      <c r="A10" s="47">
        <v>8</v>
      </c>
      <c r="B10" s="57">
        <v>172</v>
      </c>
      <c r="C10" s="101">
        <f t="array" aca="1" ref="C10" ca="1">SUMPRODUCT(IFERROR((женщины!$F$6:$F$205="рост ")*(женщины!$G$6:$G$205=$B10)*(женщины!$H$6:$H$205="одежда")*(женщины!$I$6:$I$205=C$2),0))+SUMPRODUCT(IFERROR((мужчины!$F$6:$F$205="рост ")*(мужчины!$G$6:$G$205=$B10)*(мужчины!$H$6:$H$205="одежда")*(мужчины!$I$6:$I$205=C$2),0))</f>
        <v>0</v>
      </c>
      <c r="D10" s="101">
        <f t="array" aca="1" ref="D10" ca="1">SUMPRODUCT(IFERROR((женщины!$F$6:$F$205="рост ")*(женщины!$G$6:$G$205=$B10)*(женщины!$H$6:$H$205="одежда")*(женщины!$I$6:$I$205=D$2),0))+SUMPRODUCT(IFERROR((мужчины!$F$6:$F$205="рост ")*(мужчины!$G$6:$G$205=$B10)*(мужчины!$H$6:$H$205="одежда")*(мужчины!$I$6:$I$205=D$2),0))</f>
        <v>0</v>
      </c>
      <c r="E10" s="101">
        <f t="array" aca="1" ref="E10" ca="1">SUMPRODUCT(IFERROR((женщины!$F$6:$F$205="рост ")*(женщины!$G$6:$G$205=$B10)*(женщины!$H$6:$H$205="одежда")*(женщины!$I$6:$I$205=E$2),0))+SUMPRODUCT(IFERROR((мужчины!$F$6:$F$205="рост ")*(мужчины!$G$6:$G$205=$B10)*(мужчины!$H$6:$H$205="одежда")*(мужчины!$I$6:$I$205=E$2),0))</f>
        <v>0</v>
      </c>
      <c r="F10" s="101">
        <f t="array" aca="1" ref="F10" ca="1">SUMPRODUCT(IFERROR((женщины!$F$6:$F$205="рост ")*(женщины!$G$6:$G$205=$B10)*(женщины!$H$6:$H$205="одежда")*(женщины!$I$6:$I$205=F$2),0))+SUMPRODUCT(IFERROR((мужчины!$F$6:$F$205="рост ")*(мужчины!$G$6:$G$205=$B10)*(мужчины!$H$6:$H$205="одежда")*(мужчины!$I$6:$I$205=F$2),0))</f>
        <v>0</v>
      </c>
      <c r="G10" s="101">
        <f t="array" aca="1" ref="G10" ca="1">SUMPRODUCT(IFERROR((женщины!$F$6:$F$205="рост ")*(женщины!$G$6:$G$205=$B10)*(женщины!$H$6:$H$205="одежда")*(женщины!$I$6:$I$205=G$2),0))+SUMPRODUCT(IFERROR((мужчины!$F$6:$F$205="рост ")*(мужчины!$G$6:$G$205=$B10)*(мужчины!$H$6:$H$205="одежда")*(мужчины!$I$6:$I$205=G$2),0))</f>
        <v>0</v>
      </c>
      <c r="H10" s="101">
        <f t="array" aca="1" ref="H10" ca="1">SUMPRODUCT(IFERROR((женщины!$F$6:$F$205="рост ")*(женщины!$G$6:$G$205=$B10)*(женщины!$H$6:$H$205="одежда")*(женщины!$I$6:$I$205=H$2),0))+SUMPRODUCT(IFERROR((мужчины!$F$6:$F$205="рост ")*(мужчины!$G$6:$G$205=$B10)*(мужчины!$H$6:$H$205="одежда")*(мужчины!$I$6:$I$205=H$2),0))</f>
        <v>0</v>
      </c>
      <c r="I10" s="101">
        <f t="array" aca="1" ref="I10" ca="1">SUMPRODUCT(IFERROR((женщины!$F$6:$F$205="рост ")*(женщины!$G$6:$G$205=$B10)*(женщины!$H$6:$H$205="одежда")*(женщины!$I$6:$I$205=I$2),0))+SUMPRODUCT(IFERROR((мужчины!$F$6:$F$205="рост ")*(мужчины!$G$6:$G$205=$B10)*(мужчины!$H$6:$H$205="одежда")*(мужчины!$I$6:$I$205=I$2),0))</f>
        <v>0</v>
      </c>
      <c r="J10" s="101">
        <f t="array" aca="1" ref="J10" ca="1">SUMPRODUCT(IFERROR((женщины!$F$6:$F$205="рост ")*(женщины!$G$6:$G$205=$B10)*(женщины!$H$6:$H$205="одежда")*(женщины!$I$6:$I$205=J$2),0))+SUMPRODUCT(IFERROR((мужчины!$F$6:$F$205="рост ")*(мужчины!$G$6:$G$205=$B10)*(мужчины!$H$6:$H$205="одежда")*(мужчины!$I$6:$I$205=J$2),0))</f>
        <v>0</v>
      </c>
      <c r="K10" s="101">
        <f t="array" aca="1" ref="K10" ca="1">SUMPRODUCT(IFERROR((женщины!$F$6:$F$205="рост ")*(женщины!$G$6:$G$205=$B10)*(женщины!$H$6:$H$205="одежда")*(женщины!$I$6:$I$205=K$2),0))+SUMPRODUCT(IFERROR((мужчины!$F$6:$F$205="рост ")*(мужчины!$G$6:$G$205=$B10)*(мужчины!$H$6:$H$205="одежда")*(мужчины!$I$6:$I$205=K$2),0))</f>
        <v>0</v>
      </c>
      <c r="L10" s="101">
        <f t="array" aca="1" ref="L10" ca="1">SUMPRODUCT(IFERROR((женщины!$F$6:$F$205="рост ")*(женщины!$G$6:$G$205=$B10)*(женщины!$H$6:$H$205="одежда")*(женщины!$I$6:$I$205=L$2),0))+SUMPRODUCT(IFERROR((мужчины!$F$6:$F$205="рост ")*(мужчины!$G$6:$G$205=$B10)*(мужчины!$H$6:$H$205="одежда")*(мужчины!$I$6:$I$205=L$2),0))</f>
        <v>0</v>
      </c>
      <c r="M10" s="101">
        <f t="array" aca="1" ref="M10" ca="1">SUMPRODUCT(IFERROR((женщины!$F$6:$F$205="рост ")*(женщины!$G$6:$G$205=$B10)*(женщины!$H$6:$H$205="одежда")*(женщины!$I$6:$I$205=M$2),0))+SUMPRODUCT(IFERROR((мужчины!$F$6:$F$205="рост ")*(мужчины!$G$6:$G$205=$B10)*(мужчины!$H$6:$H$205="одежда")*(мужчины!$I$6:$I$205=M$2),0))</f>
        <v>0</v>
      </c>
      <c r="N10" s="52">
        <v>8</v>
      </c>
      <c r="O10" s="57">
        <v>172</v>
      </c>
      <c r="P10" s="153">
        <f t="array" aca="1" ref="P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")*(мужчины!$G$1:$G$200=$O10)*(мужчины!$H$1:$H$200="одежда")*(мужчины!$I$1:$I$200=P$2),0),ROW($1:$35),0)&lt;10))</f>
        <v>0</v>
      </c>
      <c r="Q10" s="153">
        <f t="array" aca="1" ref="Q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")*(мужчины!$G$1:$G$200=$O10)*(мужчины!$H$1:$H$200="одежда")*(мужчины!$I$1:$I$200=Q$2),0),ROW($1:$35),0)&lt;10))</f>
        <v>0</v>
      </c>
      <c r="R10" s="153">
        <f t="array" aca="1" ref="R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")*(мужчины!$G$1:$G$200=$O10)*(мужчины!$H$1:$H$200="одежда")*(мужчины!$I$1:$I$200=R$2),0),ROW($1:$35),0)&lt;10))</f>
        <v>0</v>
      </c>
      <c r="S10" s="153">
        <f t="array" aca="1" ref="S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")*(мужчины!$G$1:$G$200=$O10)*(мужчины!$H$1:$H$200="одежда")*(мужчины!$I$1:$I$200=S$2),0),ROW($1:$35),0)&lt;10))</f>
        <v>0</v>
      </c>
      <c r="T10" s="153">
        <f t="array" aca="1" ref="T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")*(мужчины!$G$1:$G$200=$O10)*(мужчины!$H$1:$H$200="одежда")*(мужчины!$I$1:$I$200=T$2),0),ROW($1:$35),0)&lt;10))</f>
        <v>0</v>
      </c>
      <c r="U10" s="153">
        <f t="array" aca="1" ref="U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")*(мужчины!$G$1:$G$200=$O10)*(мужчины!$H$1:$H$200="одежда")*(мужчины!$I$1:$I$200=U$2),0),ROW($1:$35),0)&lt;10))</f>
        <v>0</v>
      </c>
      <c r="V10" s="153">
        <f t="array" aca="1" ref="V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")*(мужчины!$G$1:$G$200=$O10)*(мужчины!$H$1:$H$200="одежда")*(мужчины!$I$1:$I$200=V$2),0),ROW($1:$35),0)&lt;10))</f>
        <v>0</v>
      </c>
      <c r="W10" s="153">
        <f t="array" aca="1" ref="W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")*(мужчины!$G$1:$G$200=$O10)*(мужчины!$H$1:$H$200="одежда")*(мужчины!$I$1:$I$200=W$2),0),ROW($1:$35),0)&lt;10))</f>
        <v>0</v>
      </c>
      <c r="X10" s="153">
        <f t="array" aca="1" ref="X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")*(мужчины!$G$1:$G$200=$O10)*(мужчины!$H$1:$H$200="одежда")*(мужчины!$I$1:$I$200=X$2),0),ROW($1:$35),0)&lt;10))</f>
        <v>0</v>
      </c>
      <c r="Y10" s="153">
        <f t="array" aca="1" ref="Y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")*(мужчины!$G$1:$G$200=$O10)*(мужчины!$H$1:$H$200="одежда")*(мужчины!$I$1:$I$200=Y$2),0),ROW($1:$35),0)&lt;10))</f>
        <v>0</v>
      </c>
      <c r="Z10" s="153">
        <f t="array" aca="1" ref="Z10" ca="1">SUMPRODUCT((TRANSPOSE(IF(ISERR(1/($N$1=мужчины!$B$1:$B$200)/(мужчины!$L$1:$L$200=1)),0,ROW($1:$35)))-IF(IFERROR((мужчины!$F$1:$F$200="рост ")*(мужчины!$G$1:$G$200=$O10)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")*(мужчины!$G$1:$G$200=$O10)*(мужчины!$H$1:$H$200="одежда")*(мужчины!$I$1:$I$200=Z$2),0),ROW($1:$35),0)&lt;10))</f>
        <v>0</v>
      </c>
    </row>
    <row r="11" spans="1:26" ht="18.75">
      <c r="A11" s="47">
        <v>9</v>
      </c>
      <c r="B11" s="57">
        <v>174</v>
      </c>
      <c r="C11" s="101">
        <f t="array" aca="1" ref="C11" ca="1">SUMPRODUCT(IFERROR((женщины!$F$6:$F$205="рост ")*(женщины!$G$6:$G$205=$B11)*(женщины!$H$6:$H$205="одежда")*(женщины!$I$6:$I$205=C$2),0))+SUMPRODUCT(IFERROR((мужчины!$F$6:$F$205="рост ")*(мужчины!$G$6:$G$205=$B11)*(мужчины!$H$6:$H$205="одежда")*(мужчины!$I$6:$I$205=C$2),0))</f>
        <v>0</v>
      </c>
      <c r="D11" s="101">
        <f t="array" aca="1" ref="D11" ca="1">SUMPRODUCT(IFERROR((женщины!$F$6:$F$205="рост ")*(женщины!$G$6:$G$205=$B11)*(женщины!$H$6:$H$205="одежда")*(женщины!$I$6:$I$205=D$2),0))+SUMPRODUCT(IFERROR((мужчины!$F$6:$F$205="рост ")*(мужчины!$G$6:$G$205=$B11)*(мужчины!$H$6:$H$205="одежда")*(мужчины!$I$6:$I$205=D$2),0))</f>
        <v>0</v>
      </c>
      <c r="E11" s="101">
        <f t="array" aca="1" ref="E11" ca="1">SUMPRODUCT(IFERROR((женщины!$F$6:$F$205="рост ")*(женщины!$G$6:$G$205=$B11)*(женщины!$H$6:$H$205="одежда")*(женщины!$I$6:$I$205=E$2),0))+SUMPRODUCT(IFERROR((мужчины!$F$6:$F$205="рост ")*(мужчины!$G$6:$G$205=$B11)*(мужчины!$H$6:$H$205="одежда")*(мужчины!$I$6:$I$205=E$2),0))</f>
        <v>0</v>
      </c>
      <c r="F11" s="101">
        <f t="array" aca="1" ref="F11" ca="1">SUMPRODUCT(IFERROR((женщины!$F$6:$F$205="рост ")*(женщины!$G$6:$G$205=$B11)*(женщины!$H$6:$H$205="одежда")*(женщины!$I$6:$I$205=F$2),0))+SUMPRODUCT(IFERROR((мужчины!$F$6:$F$205="рост ")*(мужчины!$G$6:$G$205=$B11)*(мужчины!$H$6:$H$205="одежда")*(мужчины!$I$6:$I$205=F$2),0))</f>
        <v>0</v>
      </c>
      <c r="G11" s="101">
        <f t="array" aca="1" ref="G11" ca="1">SUMPRODUCT(IFERROR((женщины!$F$6:$F$205="рост ")*(женщины!$G$6:$G$205=$B11)*(женщины!$H$6:$H$205="одежда")*(женщины!$I$6:$I$205=G$2),0))+SUMPRODUCT(IFERROR((мужчины!$F$6:$F$205="рост ")*(мужчины!$G$6:$G$205=$B11)*(мужчины!$H$6:$H$205="одежда")*(мужчины!$I$6:$I$205=G$2),0))</f>
        <v>0</v>
      </c>
      <c r="H11" s="101">
        <f t="array" aca="1" ref="H11" ca="1">SUMPRODUCT(IFERROR((женщины!$F$6:$F$205="рост ")*(женщины!$G$6:$G$205=$B11)*(женщины!$H$6:$H$205="одежда")*(женщины!$I$6:$I$205=H$2),0))+SUMPRODUCT(IFERROR((мужчины!$F$6:$F$205="рост ")*(мужчины!$G$6:$G$205=$B11)*(мужчины!$H$6:$H$205="одежда")*(мужчины!$I$6:$I$205=H$2),0))</f>
        <v>0</v>
      </c>
      <c r="I11" s="101">
        <f t="array" aca="1" ref="I11" ca="1">SUMPRODUCT(IFERROR((женщины!$F$6:$F$205="рост ")*(женщины!$G$6:$G$205=$B11)*(женщины!$H$6:$H$205="одежда")*(женщины!$I$6:$I$205=I$2),0))+SUMPRODUCT(IFERROR((мужчины!$F$6:$F$205="рост ")*(мужчины!$G$6:$G$205=$B11)*(мужчины!$H$6:$H$205="одежда")*(мужчины!$I$6:$I$205=I$2),0))</f>
        <v>0</v>
      </c>
      <c r="J11" s="101">
        <f t="array" aca="1" ref="J11" ca="1">SUMPRODUCT(IFERROR((женщины!$F$6:$F$205="рост ")*(женщины!$G$6:$G$205=$B11)*(женщины!$H$6:$H$205="одежда")*(женщины!$I$6:$I$205=J$2),0))+SUMPRODUCT(IFERROR((мужчины!$F$6:$F$205="рост ")*(мужчины!$G$6:$G$205=$B11)*(мужчины!$H$6:$H$205="одежда")*(мужчины!$I$6:$I$205=J$2),0))</f>
        <v>0</v>
      </c>
      <c r="K11" s="101">
        <f t="array" aca="1" ref="K11" ca="1">SUMPRODUCT(IFERROR((женщины!$F$6:$F$205="рост ")*(женщины!$G$6:$G$205=$B11)*(женщины!$H$6:$H$205="одежда")*(женщины!$I$6:$I$205=K$2),0))+SUMPRODUCT(IFERROR((мужчины!$F$6:$F$205="рост ")*(мужчины!$G$6:$G$205=$B11)*(мужчины!$H$6:$H$205="одежда")*(мужчины!$I$6:$I$205=K$2),0))</f>
        <v>0</v>
      </c>
      <c r="L11" s="101">
        <f t="array" aca="1" ref="L11" ca="1">SUMPRODUCT(IFERROR((женщины!$F$6:$F$205="рост ")*(женщины!$G$6:$G$205=$B11)*(женщины!$H$6:$H$205="одежда")*(женщины!$I$6:$I$205=L$2),0))+SUMPRODUCT(IFERROR((мужчины!$F$6:$F$205="рост ")*(мужчины!$G$6:$G$205=$B11)*(мужчины!$H$6:$H$205="одежда")*(мужчины!$I$6:$I$205=L$2),0))</f>
        <v>0</v>
      </c>
      <c r="M11" s="101">
        <f t="array" aca="1" ref="M11" ca="1">SUMPRODUCT(IFERROR((женщины!$F$6:$F$205="рост ")*(женщины!$G$6:$G$205=$B11)*(женщины!$H$6:$H$205="одежда")*(женщины!$I$6:$I$205=M$2),0))+SUMPRODUCT(IFERROR((мужчины!$F$6:$F$205="рост ")*(мужчины!$G$6:$G$205=$B11)*(мужчины!$H$6:$H$205="одежда")*(мужчины!$I$6:$I$205=M$2),0))</f>
        <v>0</v>
      </c>
      <c r="N11" s="52">
        <v>9</v>
      </c>
      <c r="O11" s="57">
        <v>174</v>
      </c>
      <c r="P11" s="153">
        <f t="array" aca="1" ref="P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")*(мужчины!$G$1:$G$200=$O11)*(мужчины!$H$1:$H$200="одежда")*(мужчины!$I$1:$I$200=P$2),0),ROW($1:$35),0)&lt;10))</f>
        <v>0</v>
      </c>
      <c r="Q11" s="153">
        <f t="array" aca="1" ref="Q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")*(мужчины!$G$1:$G$200=$O11)*(мужчины!$H$1:$H$200="одежда")*(мужчины!$I$1:$I$200=Q$2),0),ROW($1:$35),0)&lt;10))</f>
        <v>0</v>
      </c>
      <c r="R11" s="153">
        <f t="array" aca="1" ref="R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")*(мужчины!$G$1:$G$200=$O11)*(мужчины!$H$1:$H$200="одежда")*(мужчины!$I$1:$I$200=R$2),0),ROW($1:$35),0)&lt;10))</f>
        <v>0</v>
      </c>
      <c r="S11" s="153">
        <f t="array" aca="1" ref="S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")*(мужчины!$G$1:$G$200=$O11)*(мужчины!$H$1:$H$200="одежда")*(мужчины!$I$1:$I$200=S$2),0),ROW($1:$35),0)&lt;10))</f>
        <v>0</v>
      </c>
      <c r="T11" s="153">
        <f t="array" aca="1" ref="T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")*(мужчины!$G$1:$G$200=$O11)*(мужчины!$H$1:$H$200="одежда")*(мужчины!$I$1:$I$200=T$2),0),ROW($1:$35),0)&lt;10))</f>
        <v>0</v>
      </c>
      <c r="U11" s="153">
        <f t="array" aca="1" ref="U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")*(мужчины!$G$1:$G$200=$O11)*(мужчины!$H$1:$H$200="одежда")*(мужчины!$I$1:$I$200=U$2),0),ROW($1:$35),0)&lt;10))</f>
        <v>0</v>
      </c>
      <c r="V11" s="153">
        <f t="array" aca="1" ref="V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")*(мужчины!$G$1:$G$200=$O11)*(мужчины!$H$1:$H$200="одежда")*(мужчины!$I$1:$I$200=V$2),0),ROW($1:$35),0)&lt;10))</f>
        <v>0</v>
      </c>
      <c r="W11" s="153">
        <f t="array" aca="1" ref="W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")*(мужчины!$G$1:$G$200=$O11)*(мужчины!$H$1:$H$200="одежда")*(мужчины!$I$1:$I$200=W$2),0),ROW($1:$35),0)&lt;10))</f>
        <v>0</v>
      </c>
      <c r="X11" s="153">
        <f t="array" aca="1" ref="X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")*(мужчины!$G$1:$G$200=$O11)*(мужчины!$H$1:$H$200="одежда")*(мужчины!$I$1:$I$200=X$2),0),ROW($1:$35),0)&lt;10))</f>
        <v>0</v>
      </c>
      <c r="Y11" s="153">
        <f t="array" aca="1" ref="Y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")*(мужчины!$G$1:$G$200=$O11)*(мужчины!$H$1:$H$200="одежда")*(мужчины!$I$1:$I$200=Y$2),0),ROW($1:$35),0)&lt;10))</f>
        <v>0</v>
      </c>
      <c r="Z11" s="153">
        <f t="array" aca="1" ref="Z11" ca="1">SUMPRODUCT((TRANSPOSE(IF(ISERR(1/($N$1=мужчины!$B$1:$B$200)/(мужчины!$L$1:$L$200=1)),0,ROW($1:$35)))-IF(IFERROR((мужчины!$F$1:$F$200="рост ")*(мужчины!$G$1:$G$200=$O11)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")*(мужчины!$G$1:$G$200=$O11)*(мужчины!$H$1:$H$200="одежда")*(мужчины!$I$1:$I$200=Z$2),0),ROW($1:$35),0)&lt;10))</f>
        <v>0</v>
      </c>
    </row>
    <row r="12" spans="1:26" ht="18.75">
      <c r="A12" s="47">
        <v>10</v>
      </c>
      <c r="B12" s="57">
        <v>176</v>
      </c>
      <c r="C12" s="101">
        <f t="array" aca="1" ref="C12" ca="1">SUMPRODUCT(IFERROR((женщины!$F$6:$F$205="рост ")*(женщины!$G$6:$G$205=$B12)*(женщины!$H$6:$H$205="одежда")*(женщины!$I$6:$I$205=C$2),0))+SUMPRODUCT(IFERROR((мужчины!$F$6:$F$205="рост ")*(мужчины!$G$6:$G$205=$B12)*(мужчины!$H$6:$H$205="одежда")*(мужчины!$I$6:$I$205=C$2),0))</f>
        <v>0</v>
      </c>
      <c r="D12" s="101">
        <f t="array" aca="1" ref="D12" ca="1">SUMPRODUCT(IFERROR((женщины!$F$6:$F$205="рост ")*(женщины!$G$6:$G$205=$B12)*(женщины!$H$6:$H$205="одежда")*(женщины!$I$6:$I$205=D$2),0))+SUMPRODUCT(IFERROR((мужчины!$F$6:$F$205="рост ")*(мужчины!$G$6:$G$205=$B12)*(мужчины!$H$6:$H$205="одежда")*(мужчины!$I$6:$I$205=D$2),0))</f>
        <v>0</v>
      </c>
      <c r="E12" s="101">
        <f t="array" aca="1" ref="E12" ca="1">SUMPRODUCT(IFERROR((женщины!$F$6:$F$205="рост ")*(женщины!$G$6:$G$205=$B12)*(женщины!$H$6:$H$205="одежда")*(женщины!$I$6:$I$205=E$2),0))+SUMPRODUCT(IFERROR((мужчины!$F$6:$F$205="рост ")*(мужчины!$G$6:$G$205=$B12)*(мужчины!$H$6:$H$205="одежда")*(мужчины!$I$6:$I$205=E$2),0))</f>
        <v>1</v>
      </c>
      <c r="F12" s="101">
        <f t="array" aca="1" ref="F12" ca="1">SUMPRODUCT(IFERROR((женщины!$F$6:$F$205="рост ")*(женщины!$G$6:$G$205=$B12)*(женщины!$H$6:$H$205="одежда")*(женщины!$I$6:$I$205=F$2),0))+SUMPRODUCT(IFERROR((мужчины!$F$6:$F$205="рост ")*(мужчины!$G$6:$G$205=$B12)*(мужчины!$H$6:$H$205="одежда")*(мужчины!$I$6:$I$205=F$2),0))</f>
        <v>0</v>
      </c>
      <c r="G12" s="101">
        <f t="array" aca="1" ref="G12" ca="1">SUMPRODUCT(IFERROR((женщины!$F$6:$F$205="рост ")*(женщины!$G$6:$G$205=$B12)*(женщины!$H$6:$H$205="одежда")*(женщины!$I$6:$I$205=G$2),0))+SUMPRODUCT(IFERROR((мужчины!$F$6:$F$205="рост ")*(мужчины!$G$6:$G$205=$B12)*(мужчины!$H$6:$H$205="одежда")*(мужчины!$I$6:$I$205=G$2),0))</f>
        <v>1</v>
      </c>
      <c r="H12" s="101">
        <f t="array" aca="1" ref="H12" ca="1">SUMPRODUCT(IFERROR((женщины!$F$6:$F$205="рост ")*(женщины!$G$6:$G$205=$B12)*(женщины!$H$6:$H$205="одежда")*(женщины!$I$6:$I$205=H$2),0))+SUMPRODUCT(IFERROR((мужчины!$F$6:$F$205="рост ")*(мужчины!$G$6:$G$205=$B12)*(мужчины!$H$6:$H$205="одежда")*(мужчины!$I$6:$I$205=H$2),0))</f>
        <v>0</v>
      </c>
      <c r="I12" s="101">
        <f t="array" aca="1" ref="I12" ca="1">SUMPRODUCT(IFERROR((женщины!$F$6:$F$205="рост ")*(женщины!$G$6:$G$205=$B12)*(женщины!$H$6:$H$205="одежда")*(женщины!$I$6:$I$205=I$2),0))+SUMPRODUCT(IFERROR((мужчины!$F$6:$F$205="рост ")*(мужчины!$G$6:$G$205=$B12)*(мужчины!$H$6:$H$205="одежда")*(мужчины!$I$6:$I$205=I$2),0))</f>
        <v>0</v>
      </c>
      <c r="J12" s="101">
        <f t="array" aca="1" ref="J12" ca="1">SUMPRODUCT(IFERROR((женщины!$F$6:$F$205="рост ")*(женщины!$G$6:$G$205=$B12)*(женщины!$H$6:$H$205="одежда")*(женщины!$I$6:$I$205=J$2),0))+SUMPRODUCT(IFERROR((мужчины!$F$6:$F$205="рост ")*(мужчины!$G$6:$G$205=$B12)*(мужчины!$H$6:$H$205="одежда")*(мужчины!$I$6:$I$205=J$2),0))</f>
        <v>0</v>
      </c>
      <c r="K12" s="101">
        <f t="array" aca="1" ref="K12" ca="1">SUMPRODUCT(IFERROR((женщины!$F$6:$F$205="рост ")*(женщины!$G$6:$G$205=$B12)*(женщины!$H$6:$H$205="одежда")*(женщины!$I$6:$I$205=K$2),0))+SUMPRODUCT(IFERROR((мужчины!$F$6:$F$205="рост ")*(мужчины!$G$6:$G$205=$B12)*(мужчины!$H$6:$H$205="одежда")*(мужчины!$I$6:$I$205=K$2),0))</f>
        <v>0</v>
      </c>
      <c r="L12" s="101">
        <f t="array" aca="1" ref="L12" ca="1">SUMPRODUCT(IFERROR((женщины!$F$6:$F$205="рост ")*(женщины!$G$6:$G$205=$B12)*(женщины!$H$6:$H$205="одежда")*(женщины!$I$6:$I$205=L$2),0))+SUMPRODUCT(IFERROR((мужчины!$F$6:$F$205="рост ")*(мужчины!$G$6:$G$205=$B12)*(мужчины!$H$6:$H$205="одежда")*(мужчины!$I$6:$I$205=L$2),0))</f>
        <v>0</v>
      </c>
      <c r="M12" s="101">
        <f t="array" aca="1" ref="M12" ca="1">SUMPRODUCT(IFERROR((женщины!$F$6:$F$205="рост ")*(женщины!$G$6:$G$205=$B12)*(женщины!$H$6:$H$205="одежда")*(женщины!$I$6:$I$205=M$2),0))+SUMPRODUCT(IFERROR((мужчины!$F$6:$F$205="рост ")*(мужчины!$G$6:$G$205=$B12)*(мужчины!$H$6:$H$205="одежда")*(мужчины!$I$6:$I$205=M$2),0))</f>
        <v>0</v>
      </c>
      <c r="N12" s="52">
        <v>10</v>
      </c>
      <c r="O12" s="57">
        <v>176</v>
      </c>
      <c r="P12" s="153">
        <f t="array" aca="1" ref="P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")*(мужчины!$G$1:$G$200=$O12)*(мужчины!$H$1:$H$200="одежда")*(мужчины!$I$1:$I$200=P$2),0),ROW($1:$35),0)&lt;10))</f>
        <v>0</v>
      </c>
      <c r="Q12" s="153">
        <f t="array" aca="1" ref="Q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")*(мужчины!$G$1:$G$200=$O12)*(мужчины!$H$1:$H$200="одежда")*(мужчины!$I$1:$I$200=Q$2),0),ROW($1:$35),0)&lt;10))</f>
        <v>0</v>
      </c>
      <c r="R12" s="153">
        <f t="array" aca="1" ref="R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")*(мужчины!$G$1:$G$200=$O12)*(мужчины!$H$1:$H$200="одежда")*(мужчины!$I$1:$I$200=R$2),0),ROW($1:$35),0)&lt;10))</f>
        <v>0</v>
      </c>
      <c r="S12" s="153">
        <f t="array" aca="1" ref="S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")*(мужчины!$G$1:$G$200=$O12)*(мужчины!$H$1:$H$200="одежда")*(мужчины!$I$1:$I$200=S$2),0),ROW($1:$35),0)&lt;10))</f>
        <v>0</v>
      </c>
      <c r="T12" s="153">
        <f t="array" aca="1" ref="T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")*(мужчины!$G$1:$G$200=$O12)*(мужчины!$H$1:$H$200="одежда")*(мужчины!$I$1:$I$200=T$2),0),ROW($1:$35),0)&lt;10))</f>
        <v>0</v>
      </c>
      <c r="U12" s="153">
        <f t="array" aca="1" ref="U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")*(мужчины!$G$1:$G$200=$O12)*(мужчины!$H$1:$H$200="одежда")*(мужчины!$I$1:$I$200=U$2),0),ROW($1:$35),0)&lt;10))</f>
        <v>0</v>
      </c>
      <c r="V12" s="153">
        <f t="array" aca="1" ref="V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")*(мужчины!$G$1:$G$200=$O12)*(мужчины!$H$1:$H$200="одежда")*(мужчины!$I$1:$I$200=V$2),0),ROW($1:$35),0)&lt;10))</f>
        <v>0</v>
      </c>
      <c r="W12" s="153">
        <f t="array" aca="1" ref="W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")*(мужчины!$G$1:$G$200=$O12)*(мужчины!$H$1:$H$200="одежда")*(мужчины!$I$1:$I$200=W$2),0),ROW($1:$35),0)&lt;10))</f>
        <v>0</v>
      </c>
      <c r="X12" s="153">
        <f t="array" aca="1" ref="X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")*(мужчины!$G$1:$G$200=$O12)*(мужчины!$H$1:$H$200="одежда")*(мужчины!$I$1:$I$200=X$2),0),ROW($1:$35),0)&lt;10))</f>
        <v>0</v>
      </c>
      <c r="Y12" s="153">
        <f t="array" aca="1" ref="Y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")*(мужчины!$G$1:$G$200=$O12)*(мужчины!$H$1:$H$200="одежда")*(мужчины!$I$1:$I$200=Y$2),0),ROW($1:$35),0)&lt;10))</f>
        <v>0</v>
      </c>
      <c r="Z12" s="153">
        <f t="array" aca="1" ref="Z12" ca="1">SUMPRODUCT((TRANSPOSE(IF(ISERR(1/($N$1=мужчины!$B$1:$B$200)/(мужчины!$L$1:$L$200=1)),0,ROW($1:$35)))-IF(IFERROR((мужчины!$F$1:$F$200="рост ")*(мужчины!$G$1:$G$200=$O12)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")*(мужчины!$G$1:$G$200=$O12)*(мужчины!$H$1:$H$200="одежда")*(мужчины!$I$1:$I$200=Z$2),0),ROW($1:$35),0)&lt;10))</f>
        <v>0</v>
      </c>
    </row>
    <row r="13" spans="1:26" ht="18.75">
      <c r="A13" s="47">
        <v>11</v>
      </c>
      <c r="B13" s="57">
        <v>180</v>
      </c>
      <c r="C13" s="101">
        <f t="array" aca="1" ref="C13" ca="1">SUMPRODUCT(IFERROR((женщины!$F$6:$F$205="рост ")*(женщины!$G$6:$G$205=$B13)*(женщины!$H$6:$H$205="одежда")*(женщины!$I$6:$I$205=C$2),0))+SUMPRODUCT(IFERROR((мужчины!$F$6:$F$205="рост ")*(мужчины!$G$6:$G$205=$B13)*(мужчины!$H$6:$H$205="одежда")*(мужчины!$I$6:$I$205=C$2),0))</f>
        <v>0</v>
      </c>
      <c r="D13" s="101">
        <f t="array" aca="1" ref="D13" ca="1">SUMPRODUCT(IFERROR((женщины!$F$6:$F$205="рост ")*(женщины!$G$6:$G$205=$B13)*(женщины!$H$6:$H$205="одежда")*(женщины!$I$6:$I$205=D$2),0))+SUMPRODUCT(IFERROR((мужчины!$F$6:$F$205="рост ")*(мужчины!$G$6:$G$205=$B13)*(мужчины!$H$6:$H$205="одежда")*(мужчины!$I$6:$I$205=D$2),0))</f>
        <v>0</v>
      </c>
      <c r="E13" s="101">
        <f t="array" aca="1" ref="E13" ca="1">SUMPRODUCT(IFERROR((женщины!$F$6:$F$205="рост ")*(женщины!$G$6:$G$205=$B13)*(женщины!$H$6:$H$205="одежда")*(женщины!$I$6:$I$205=E$2),0))+SUMPRODUCT(IFERROR((мужчины!$F$6:$F$205="рост ")*(мужчины!$G$6:$G$205=$B13)*(мужчины!$H$6:$H$205="одежда")*(мужчины!$I$6:$I$205=E$2),0))</f>
        <v>0</v>
      </c>
      <c r="F13" s="101">
        <f t="array" aca="1" ref="F13" ca="1">SUMPRODUCT(IFERROR((женщины!$F$6:$F$205="рост ")*(женщины!$G$6:$G$205=$B13)*(женщины!$H$6:$H$205="одежда")*(женщины!$I$6:$I$205=F$2),0))+SUMPRODUCT(IFERROR((мужчины!$F$6:$F$205="рост ")*(мужчины!$G$6:$G$205=$B13)*(мужчины!$H$6:$H$205="одежда")*(мужчины!$I$6:$I$205=F$2),0))</f>
        <v>0</v>
      </c>
      <c r="G13" s="101">
        <f t="array" aca="1" ref="G13" ca="1">SUMPRODUCT(IFERROR((женщины!$F$6:$F$205="рост ")*(женщины!$G$6:$G$205=$B13)*(женщины!$H$6:$H$205="одежда")*(женщины!$I$6:$I$205=G$2),0))+SUMPRODUCT(IFERROR((мужчины!$F$6:$F$205="рост ")*(мужчины!$G$6:$G$205=$B13)*(мужчины!$H$6:$H$205="одежда")*(мужчины!$I$6:$I$205=G$2),0))</f>
        <v>0</v>
      </c>
      <c r="H13" s="101">
        <f t="array" aca="1" ref="H13" ca="1">SUMPRODUCT(IFERROR((женщины!$F$6:$F$205="рост ")*(женщины!$G$6:$G$205=$B13)*(женщины!$H$6:$H$205="одежда")*(женщины!$I$6:$I$205=H$2),0))+SUMPRODUCT(IFERROR((мужчины!$F$6:$F$205="рост ")*(мужчины!$G$6:$G$205=$B13)*(мужчины!$H$6:$H$205="одежда")*(мужчины!$I$6:$I$205=H$2),0))</f>
        <v>0</v>
      </c>
      <c r="I13" s="101">
        <f t="array" aca="1" ref="I13" ca="1">SUMPRODUCT(IFERROR((женщины!$F$6:$F$205="рост ")*(женщины!$G$6:$G$205=$B13)*(женщины!$H$6:$H$205="одежда")*(женщины!$I$6:$I$205=I$2),0))+SUMPRODUCT(IFERROR((мужчины!$F$6:$F$205="рост ")*(мужчины!$G$6:$G$205=$B13)*(мужчины!$H$6:$H$205="одежда")*(мужчины!$I$6:$I$205=I$2),0))</f>
        <v>0</v>
      </c>
      <c r="J13" s="101">
        <f t="array" aca="1" ref="J13" ca="1">SUMPRODUCT(IFERROR((женщины!$F$6:$F$205="рост ")*(женщины!$G$6:$G$205=$B13)*(женщины!$H$6:$H$205="одежда")*(женщины!$I$6:$I$205=J$2),0))+SUMPRODUCT(IFERROR((мужчины!$F$6:$F$205="рост ")*(мужчины!$G$6:$G$205=$B13)*(мужчины!$H$6:$H$205="одежда")*(мужчины!$I$6:$I$205=J$2),0))</f>
        <v>0</v>
      </c>
      <c r="K13" s="101">
        <f t="array" aca="1" ref="K13" ca="1">SUMPRODUCT(IFERROR((женщины!$F$6:$F$205="рост ")*(женщины!$G$6:$G$205=$B13)*(женщины!$H$6:$H$205="одежда")*(женщины!$I$6:$I$205=K$2),0))+SUMPRODUCT(IFERROR((мужчины!$F$6:$F$205="рост ")*(мужчины!$G$6:$G$205=$B13)*(мужчины!$H$6:$H$205="одежда")*(мужчины!$I$6:$I$205=K$2),0))</f>
        <v>0</v>
      </c>
      <c r="L13" s="101">
        <f t="array" aca="1" ref="L13" ca="1">SUMPRODUCT(IFERROR((женщины!$F$6:$F$205="рост ")*(женщины!$G$6:$G$205=$B13)*(женщины!$H$6:$H$205="одежда")*(женщины!$I$6:$I$205=L$2),0))+SUMPRODUCT(IFERROR((мужчины!$F$6:$F$205="рост ")*(мужчины!$G$6:$G$205=$B13)*(мужчины!$H$6:$H$205="одежда")*(мужчины!$I$6:$I$205=L$2),0))</f>
        <v>0</v>
      </c>
      <c r="M13" s="101">
        <f t="array" aca="1" ref="M13" ca="1">SUMPRODUCT(IFERROR((женщины!$F$6:$F$205="рост ")*(женщины!$G$6:$G$205=$B13)*(женщины!$H$6:$H$205="одежда")*(женщины!$I$6:$I$205=M$2),0))+SUMPRODUCT(IFERROR((мужчины!$F$6:$F$205="рост ")*(мужчины!$G$6:$G$205=$B13)*(мужчины!$H$6:$H$205="одежда")*(мужчины!$I$6:$I$205=M$2),0))</f>
        <v>0</v>
      </c>
      <c r="N13" s="52">
        <v>11</v>
      </c>
      <c r="O13" s="57">
        <v>180</v>
      </c>
      <c r="P13" s="153">
        <f t="array" aca="1" ref="P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")*(мужчины!$G$1:$G$200=$O13)*(мужчины!$H$1:$H$200="одежда")*(мужчины!$I$1:$I$200=P$2),0),ROW($1:$35),0)&lt;10))</f>
        <v>0</v>
      </c>
      <c r="Q13" s="153">
        <f t="array" aca="1" ref="Q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")*(мужчины!$G$1:$G$200=$O13)*(мужчины!$H$1:$H$200="одежда")*(мужчины!$I$1:$I$200=Q$2),0),ROW($1:$35),0)&lt;10))</f>
        <v>0</v>
      </c>
      <c r="R13" s="153">
        <f t="array" aca="1" ref="R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")*(мужчины!$G$1:$G$200=$O13)*(мужчины!$H$1:$H$200="одежда")*(мужчины!$I$1:$I$200=R$2),0),ROW($1:$35),0)&lt;10))</f>
        <v>0</v>
      </c>
      <c r="S13" s="153">
        <f t="array" aca="1" ref="S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")*(мужчины!$G$1:$G$200=$O13)*(мужчины!$H$1:$H$200="одежда")*(мужчины!$I$1:$I$200=S$2),0),ROW($1:$35),0)&lt;10))</f>
        <v>0</v>
      </c>
      <c r="T13" s="153">
        <f t="array" aca="1" ref="T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")*(мужчины!$G$1:$G$200=$O13)*(мужчины!$H$1:$H$200="одежда")*(мужчины!$I$1:$I$200=T$2),0),ROW($1:$35),0)&lt;10))</f>
        <v>0</v>
      </c>
      <c r="U13" s="153">
        <f t="array" aca="1" ref="U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")*(мужчины!$G$1:$G$200=$O13)*(мужчины!$H$1:$H$200="одежда")*(мужчины!$I$1:$I$200=U$2),0),ROW($1:$35),0)&lt;10))</f>
        <v>0</v>
      </c>
      <c r="V13" s="153">
        <f t="array" aca="1" ref="V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")*(мужчины!$G$1:$G$200=$O13)*(мужчины!$H$1:$H$200="одежда")*(мужчины!$I$1:$I$200=V$2),0),ROW($1:$35),0)&lt;10))</f>
        <v>0</v>
      </c>
      <c r="W13" s="153">
        <f t="array" aca="1" ref="W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")*(мужчины!$G$1:$G$200=$O13)*(мужчины!$H$1:$H$200="одежда")*(мужчины!$I$1:$I$200=W$2),0),ROW($1:$35),0)&lt;10))</f>
        <v>0</v>
      </c>
      <c r="X13" s="153">
        <f t="array" aca="1" ref="X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")*(мужчины!$G$1:$G$200=$O13)*(мужчины!$H$1:$H$200="одежда")*(мужчины!$I$1:$I$200=X$2),0),ROW($1:$35),0)&lt;10))</f>
        <v>0</v>
      </c>
      <c r="Y13" s="153">
        <f t="array" aca="1" ref="Y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")*(мужчины!$G$1:$G$200=$O13)*(мужчины!$H$1:$H$200="одежда")*(мужчины!$I$1:$I$200=Y$2),0),ROW($1:$35),0)&lt;10))</f>
        <v>0</v>
      </c>
      <c r="Z13" s="153">
        <f t="array" aca="1" ref="Z13" ca="1">SUMPRODUCT((TRANSPOSE(IF(ISERR(1/($N$1=мужчины!$B$1:$B$200)/(мужчины!$L$1:$L$200=1)),0,ROW($1:$35)))-IF(IFERROR((мужчины!$F$1:$F$200="рост ")*(мужчины!$G$1:$G$200=$O13)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")*(мужчины!$G$1:$G$200=$O13)*(мужчины!$H$1:$H$200="одежда")*(мужчины!$I$1:$I$200=Z$2),0),ROW($1:$35),0)&lt;10))</f>
        <v>0</v>
      </c>
    </row>
    <row r="14" spans="1:26" ht="18.75">
      <c r="A14" s="47">
        <v>12</v>
      </c>
      <c r="B14" s="57">
        <v>182</v>
      </c>
      <c r="C14" s="101">
        <f t="array" aca="1" ref="C14" ca="1">SUMPRODUCT(IFERROR((женщины!$F$6:$F$205="рост ")*(женщины!$G$6:$G$205=$B14)*(женщины!$H$6:$H$205="одежда")*(женщины!$I$6:$I$205=C$2),0))+SUMPRODUCT(IFERROR((мужчины!$F$6:$F$205="рост ")*(мужчины!$G$6:$G$205=$B14)*(мужчины!$H$6:$H$205="одежда")*(мужчины!$I$6:$I$205=C$2),0))</f>
        <v>0</v>
      </c>
      <c r="D14" s="101">
        <f t="array" aca="1" ref="D14" ca="1">SUMPRODUCT(IFERROR((женщины!$F$6:$F$205="рост ")*(женщины!$G$6:$G$205=$B14)*(женщины!$H$6:$H$205="одежда")*(женщины!$I$6:$I$205=D$2),0))+SUMPRODUCT(IFERROR((мужчины!$F$6:$F$205="рост ")*(мужчины!$G$6:$G$205=$B14)*(мужчины!$H$6:$H$205="одежда")*(мужчины!$I$6:$I$205=D$2),0))</f>
        <v>0</v>
      </c>
      <c r="E14" s="101">
        <f t="array" aca="1" ref="E14" ca="1">SUMPRODUCT(IFERROR((женщины!$F$6:$F$205="рост ")*(женщины!$G$6:$G$205=$B14)*(женщины!$H$6:$H$205="одежда")*(женщины!$I$6:$I$205=E$2),0))+SUMPRODUCT(IFERROR((мужчины!$F$6:$F$205="рост ")*(мужчины!$G$6:$G$205=$B14)*(мужчины!$H$6:$H$205="одежда")*(мужчины!$I$6:$I$205=E$2),0))</f>
        <v>0</v>
      </c>
      <c r="F14" s="101">
        <f t="array" aca="1" ref="F14" ca="1">SUMPRODUCT(IFERROR((женщины!$F$6:$F$205="рост ")*(женщины!$G$6:$G$205=$B14)*(женщины!$H$6:$H$205="одежда")*(женщины!$I$6:$I$205=F$2),0))+SUMPRODUCT(IFERROR((мужчины!$F$6:$F$205="рост ")*(мужчины!$G$6:$G$205=$B14)*(мужчины!$H$6:$H$205="одежда")*(мужчины!$I$6:$I$205=F$2),0))</f>
        <v>0</v>
      </c>
      <c r="G14" s="101">
        <f t="array" aca="1" ref="G14" ca="1">SUMPRODUCT(IFERROR((женщины!$F$6:$F$205="рост ")*(женщины!$G$6:$G$205=$B14)*(женщины!$H$6:$H$205="одежда")*(женщины!$I$6:$I$205=G$2),0))+SUMPRODUCT(IFERROR((мужчины!$F$6:$F$205="рост ")*(мужчины!$G$6:$G$205=$B14)*(мужчины!$H$6:$H$205="одежда")*(мужчины!$I$6:$I$205=G$2),0))</f>
        <v>0</v>
      </c>
      <c r="H14" s="101">
        <f t="array" aca="1" ref="H14" ca="1">SUMPRODUCT(IFERROR((женщины!$F$6:$F$205="рост ")*(женщины!$G$6:$G$205=$B14)*(женщины!$H$6:$H$205="одежда")*(женщины!$I$6:$I$205=H$2),0))+SUMPRODUCT(IFERROR((мужчины!$F$6:$F$205="рост ")*(мужчины!$G$6:$G$205=$B14)*(мужчины!$H$6:$H$205="одежда")*(мужчины!$I$6:$I$205=H$2),0))</f>
        <v>0</v>
      </c>
      <c r="I14" s="101">
        <f t="array" aca="1" ref="I14" ca="1">SUMPRODUCT(IFERROR((женщины!$F$6:$F$205="рост ")*(женщины!$G$6:$G$205=$B14)*(женщины!$H$6:$H$205="одежда")*(женщины!$I$6:$I$205=I$2),0))+SUMPRODUCT(IFERROR((мужчины!$F$6:$F$205="рост ")*(мужчины!$G$6:$G$205=$B14)*(мужчины!$H$6:$H$205="одежда")*(мужчины!$I$6:$I$205=I$2),0))</f>
        <v>0</v>
      </c>
      <c r="J14" s="101">
        <f t="array" aca="1" ref="J14" ca="1">SUMPRODUCT(IFERROR((женщины!$F$6:$F$205="рост ")*(женщины!$G$6:$G$205=$B14)*(женщины!$H$6:$H$205="одежда")*(женщины!$I$6:$I$205=J$2),0))+SUMPRODUCT(IFERROR((мужчины!$F$6:$F$205="рост ")*(мужчины!$G$6:$G$205=$B14)*(мужчины!$H$6:$H$205="одежда")*(мужчины!$I$6:$I$205=J$2),0))</f>
        <v>1</v>
      </c>
      <c r="K14" s="101">
        <f t="array" aca="1" ref="K14" ca="1">SUMPRODUCT(IFERROR((женщины!$F$6:$F$205="рост ")*(женщины!$G$6:$G$205=$B14)*(женщины!$H$6:$H$205="одежда")*(женщины!$I$6:$I$205=K$2),0))+SUMPRODUCT(IFERROR((мужчины!$F$6:$F$205="рост ")*(мужчины!$G$6:$G$205=$B14)*(мужчины!$H$6:$H$205="одежда")*(мужчины!$I$6:$I$205=K$2),0))</f>
        <v>0</v>
      </c>
      <c r="L14" s="101">
        <f t="array" aca="1" ref="L14" ca="1">SUMPRODUCT(IFERROR((женщины!$F$6:$F$205="рост ")*(женщины!$G$6:$G$205=$B14)*(женщины!$H$6:$H$205="одежда")*(женщины!$I$6:$I$205=L$2),0))+SUMPRODUCT(IFERROR((мужчины!$F$6:$F$205="рост ")*(мужчины!$G$6:$G$205=$B14)*(мужчины!$H$6:$H$205="одежда")*(мужчины!$I$6:$I$205=L$2),0))</f>
        <v>0</v>
      </c>
      <c r="M14" s="101">
        <f t="array" aca="1" ref="M14" ca="1">SUMPRODUCT(IFERROR((женщины!$F$6:$F$205="рост ")*(женщины!$G$6:$G$205=$B14)*(женщины!$H$6:$H$205="одежда")*(женщины!$I$6:$I$205=M$2),0))+SUMPRODUCT(IFERROR((мужчины!$F$6:$F$205="рост ")*(мужчины!$G$6:$G$205=$B14)*(мужчины!$H$6:$H$205="одежда")*(мужчины!$I$6:$I$205=M$2),0))</f>
        <v>0</v>
      </c>
      <c r="N14" s="52">
        <v>12</v>
      </c>
      <c r="O14" s="57">
        <v>182</v>
      </c>
      <c r="P14" s="153">
        <f t="array" aca="1" ref="P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")*(мужчины!$G$1:$G$200=$O14)*(мужчины!$H$1:$H$200="одежда")*(мужчины!$I$1:$I$200=P$2),0),ROW($1:$35),0)&lt;10))</f>
        <v>0</v>
      </c>
      <c r="Q14" s="153">
        <f t="array" aca="1" ref="Q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")*(мужчины!$G$1:$G$200=$O14)*(мужчины!$H$1:$H$200="одежда")*(мужчины!$I$1:$I$200=Q$2),0),ROW($1:$35),0)&lt;10))</f>
        <v>0</v>
      </c>
      <c r="R14" s="153">
        <f t="array" aca="1" ref="R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")*(мужчины!$G$1:$G$200=$O14)*(мужчины!$H$1:$H$200="одежда")*(мужчины!$I$1:$I$200=R$2),0),ROW($1:$35),0)&lt;10))</f>
        <v>0</v>
      </c>
      <c r="S14" s="153">
        <f t="array" aca="1" ref="S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")*(мужчины!$G$1:$G$200=$O14)*(мужчины!$H$1:$H$200="одежда")*(мужчины!$I$1:$I$200=S$2),0),ROW($1:$35),0)&lt;10))</f>
        <v>0</v>
      </c>
      <c r="T14" s="153">
        <f t="array" aca="1" ref="T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")*(мужчины!$G$1:$G$200=$O14)*(мужчины!$H$1:$H$200="одежда")*(мужчины!$I$1:$I$200=T$2),0),ROW($1:$35),0)&lt;10))</f>
        <v>0</v>
      </c>
      <c r="U14" s="153">
        <f t="array" aca="1" ref="U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")*(мужчины!$G$1:$G$200=$O14)*(мужчины!$H$1:$H$200="одежда")*(мужчины!$I$1:$I$200=U$2),0),ROW($1:$35),0)&lt;10))</f>
        <v>0</v>
      </c>
      <c r="V14" s="153">
        <f t="array" aca="1" ref="V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")*(мужчины!$G$1:$G$200=$O14)*(мужчины!$H$1:$H$200="одежда")*(мужчины!$I$1:$I$200=V$2),0),ROW($1:$35),0)&lt;10))</f>
        <v>0</v>
      </c>
      <c r="W14" s="153">
        <f t="array" aca="1" ref="W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")*(мужчины!$G$1:$G$200=$O14)*(мужчины!$H$1:$H$200="одежда")*(мужчины!$I$1:$I$200=W$2),0),ROW($1:$35),0)&lt;10))</f>
        <v>0</v>
      </c>
      <c r="X14" s="153">
        <f t="array" aca="1" ref="X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")*(мужчины!$G$1:$G$200=$O14)*(мужчины!$H$1:$H$200="одежда")*(мужчины!$I$1:$I$200=X$2),0),ROW($1:$35),0)&lt;10))</f>
        <v>0</v>
      </c>
      <c r="Y14" s="153">
        <f t="array" aca="1" ref="Y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")*(мужчины!$G$1:$G$200=$O14)*(мужчины!$H$1:$H$200="одежда")*(мужчины!$I$1:$I$200=Y$2),0),ROW($1:$35),0)&lt;10))</f>
        <v>0</v>
      </c>
      <c r="Z14" s="153">
        <f t="array" aca="1" ref="Z14" ca="1">SUMPRODUCT((TRANSPOSE(IF(ISERR(1/($N$1=мужчины!$B$1:$B$200)/(мужчины!$L$1:$L$200=1)),0,ROW($1:$35)))-IF(IFERROR((мужчины!$F$1:$F$200="рост ")*(мужчины!$G$1:$G$200=$O14)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")*(мужчины!$G$1:$G$200=$O14)*(мужчины!$H$1:$H$200="одежда")*(мужчины!$I$1:$I$200=Z$2),0),ROW($1:$35),0)&lt;10))</f>
        <v>0</v>
      </c>
    </row>
    <row r="15" spans="1:26" ht="18.75">
      <c r="A15" s="47">
        <v>13</v>
      </c>
      <c r="B15" s="57">
        <v>190</v>
      </c>
      <c r="C15" s="101">
        <f t="array" aca="1" ref="C15" ca="1">SUMPRODUCT(IFERROR((женщины!$F$6:$F$205="рост ")*(женщины!$G$6:$G$205=$B15)*(женщины!$H$6:$H$205="одежда")*(женщины!$I$6:$I$205=C$2),0))+SUMPRODUCT(IFERROR((мужчины!$F$6:$F$205="рост ")*(мужчины!$G$6:$G$205=$B15)*(мужчины!$H$6:$H$205="одежда")*(мужчины!$I$6:$I$205=C$2),0))</f>
        <v>0</v>
      </c>
      <c r="D15" s="101">
        <f t="array" aca="1" ref="D15" ca="1">SUMPRODUCT(IFERROR((женщины!$F$6:$F$205="рост ")*(женщины!$G$6:$G$205=$B15)*(женщины!$H$6:$H$205="одежда")*(женщины!$I$6:$I$205=D$2),0))+SUMPRODUCT(IFERROR((мужчины!$F$6:$F$205="рост ")*(мужчины!$G$6:$G$205=$B15)*(мужчины!$H$6:$H$205="одежда")*(мужчины!$I$6:$I$205=D$2),0))</f>
        <v>0</v>
      </c>
      <c r="E15" s="101">
        <f t="array" aca="1" ref="E15" ca="1">SUMPRODUCT(IFERROR((женщины!$F$6:$F$205="рост ")*(женщины!$G$6:$G$205=$B15)*(женщины!$H$6:$H$205="одежда")*(женщины!$I$6:$I$205=E$2),0))+SUMPRODUCT(IFERROR((мужчины!$F$6:$F$205="рост ")*(мужчины!$G$6:$G$205=$B15)*(мужчины!$H$6:$H$205="одежда")*(мужчины!$I$6:$I$205=E$2),0))</f>
        <v>0</v>
      </c>
      <c r="F15" s="101">
        <f t="array" aca="1" ref="F15" ca="1">SUMPRODUCT(IFERROR((женщины!$F$6:$F$205="рост ")*(женщины!$G$6:$G$205=$B15)*(женщины!$H$6:$H$205="одежда")*(женщины!$I$6:$I$205=F$2),0))+SUMPRODUCT(IFERROR((мужчины!$F$6:$F$205="рост ")*(мужчины!$G$6:$G$205=$B15)*(мужчины!$H$6:$H$205="одежда")*(мужчины!$I$6:$I$205=F$2),0))</f>
        <v>0</v>
      </c>
      <c r="G15" s="101">
        <f t="array" aca="1" ref="G15" ca="1">SUMPRODUCT(IFERROR((женщины!$F$6:$F$205="рост ")*(женщины!$G$6:$G$205=$B15)*(женщины!$H$6:$H$205="одежда")*(женщины!$I$6:$I$205=G$2),0))+SUMPRODUCT(IFERROR((мужчины!$F$6:$F$205="рост ")*(мужчины!$G$6:$G$205=$B15)*(мужчины!$H$6:$H$205="одежда")*(мужчины!$I$6:$I$205=G$2),0))</f>
        <v>0</v>
      </c>
      <c r="H15" s="101">
        <f t="array" aca="1" ref="H15" ca="1">SUMPRODUCT(IFERROR((женщины!$F$6:$F$205="рост ")*(женщины!$G$6:$G$205=$B15)*(женщины!$H$6:$H$205="одежда")*(женщины!$I$6:$I$205=H$2),0))+SUMPRODUCT(IFERROR((мужчины!$F$6:$F$205="рост ")*(мужчины!$G$6:$G$205=$B15)*(мужчины!$H$6:$H$205="одежда")*(мужчины!$I$6:$I$205=H$2),0))</f>
        <v>0</v>
      </c>
      <c r="I15" s="101">
        <f t="array" aca="1" ref="I15" ca="1">SUMPRODUCT(IFERROR((женщины!$F$6:$F$205="рост ")*(женщины!$G$6:$G$205=$B15)*(женщины!$H$6:$H$205="одежда")*(женщины!$I$6:$I$205=I$2),0))+SUMPRODUCT(IFERROR((мужчины!$F$6:$F$205="рост ")*(мужчины!$G$6:$G$205=$B15)*(мужчины!$H$6:$H$205="одежда")*(мужчины!$I$6:$I$205=I$2),0))</f>
        <v>0</v>
      </c>
      <c r="J15" s="101">
        <f t="array" aca="1" ref="J15" ca="1">SUMPRODUCT(IFERROR((женщины!$F$6:$F$205="рост ")*(женщины!$G$6:$G$205=$B15)*(женщины!$H$6:$H$205="одежда")*(женщины!$I$6:$I$205=J$2),0))+SUMPRODUCT(IFERROR((мужчины!$F$6:$F$205="рост ")*(мужчины!$G$6:$G$205=$B15)*(мужчины!$H$6:$H$205="одежда")*(мужчины!$I$6:$I$205=J$2),0))</f>
        <v>0</v>
      </c>
      <c r="K15" s="101">
        <f t="array" aca="1" ref="K15" ca="1">SUMPRODUCT(IFERROR((женщины!$F$6:$F$205="рост ")*(женщины!$G$6:$G$205=$B15)*(женщины!$H$6:$H$205="одежда")*(женщины!$I$6:$I$205=K$2),0))+SUMPRODUCT(IFERROR((мужчины!$F$6:$F$205="рост ")*(мужчины!$G$6:$G$205=$B15)*(мужчины!$H$6:$H$205="одежда")*(мужчины!$I$6:$I$205=K$2),0))</f>
        <v>0</v>
      </c>
      <c r="L15" s="101">
        <f t="array" aca="1" ref="L15" ca="1">SUMPRODUCT(IFERROR((женщины!$F$6:$F$205="рост ")*(женщины!$G$6:$G$205=$B15)*(женщины!$H$6:$H$205="одежда")*(женщины!$I$6:$I$205=L$2),0))+SUMPRODUCT(IFERROR((мужчины!$F$6:$F$205="рост ")*(мужчины!$G$6:$G$205=$B15)*(мужчины!$H$6:$H$205="одежда")*(мужчины!$I$6:$I$205=L$2),0))</f>
        <v>0</v>
      </c>
      <c r="M15" s="101">
        <f t="array" aca="1" ref="M15" ca="1">SUMPRODUCT(IFERROR((женщины!$F$6:$F$205="рост ")*(женщины!$G$6:$G$205=$B15)*(женщины!$H$6:$H$205="одежда")*(женщины!$I$6:$I$205=M$2),0))+SUMPRODUCT(IFERROR((мужчины!$F$6:$F$205="рост ")*(мужчины!$G$6:$G$205=$B15)*(мужчины!$H$6:$H$205="одежда")*(мужчины!$I$6:$I$205=M$2),0))</f>
        <v>0</v>
      </c>
      <c r="N15" s="52">
        <v>13</v>
      </c>
      <c r="O15" s="57">
        <v>190</v>
      </c>
      <c r="P15" s="153">
        <f t="array" aca="1" ref="P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P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")*(мужчины!$G$1:$G$200=$O15)*(мужчины!$H$1:$H$200="одежда")*(мужчины!$I$1:$I$200=P$2),0),ROW($1:$35),0)&lt;10))</f>
        <v>0</v>
      </c>
      <c r="Q15" s="153">
        <f t="array" aca="1" ref="Q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Q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")*(мужчины!$G$1:$G$200=$O15)*(мужчины!$H$1:$H$200="одежда")*(мужчины!$I$1:$I$200=Q$2),0),ROW($1:$35),0)&lt;10))</f>
        <v>0</v>
      </c>
      <c r="R15" s="153">
        <f t="array" aca="1" ref="R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R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")*(мужчины!$G$1:$G$200=$O15)*(мужчины!$H$1:$H$200="одежда")*(мужчины!$I$1:$I$200=R$2),0),ROW($1:$35),0)&lt;10))</f>
        <v>0</v>
      </c>
      <c r="S15" s="153">
        <f t="array" aca="1" ref="S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S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")*(мужчины!$G$1:$G$200=$O15)*(мужчины!$H$1:$H$200="одежда")*(мужчины!$I$1:$I$200=S$2),0),ROW($1:$35),0)&lt;10))</f>
        <v>0</v>
      </c>
      <c r="T15" s="153">
        <f t="array" aca="1" ref="T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T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")*(мужчины!$G$1:$G$200=$O15)*(мужчины!$H$1:$H$200="одежда")*(мужчины!$I$1:$I$200=T$2),0),ROW($1:$35),0)&lt;10))</f>
        <v>0</v>
      </c>
      <c r="U15" s="153">
        <f t="array" aca="1" ref="U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U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")*(мужчины!$G$1:$G$200=$O15)*(мужчины!$H$1:$H$200="одежда")*(мужчины!$I$1:$I$200=U$2),0),ROW($1:$35),0)&lt;10))</f>
        <v>0</v>
      </c>
      <c r="V15" s="153">
        <f t="array" aca="1" ref="V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V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")*(мужчины!$G$1:$G$200=$O15)*(мужчины!$H$1:$H$200="одежда")*(мужчины!$I$1:$I$200=V$2),0),ROW($1:$35),0)&lt;10))</f>
        <v>0</v>
      </c>
      <c r="W15" s="153">
        <f t="array" aca="1" ref="W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W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")*(мужчины!$G$1:$G$200=$O15)*(мужчины!$H$1:$H$200="одежда")*(мужчины!$I$1:$I$200=W$2),0),ROW($1:$35),0)&lt;10))</f>
        <v>0</v>
      </c>
      <c r="X15" s="153">
        <f t="array" aca="1" ref="X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X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")*(мужчины!$G$1:$G$200=$O15)*(мужчины!$H$1:$H$200="одежда")*(мужчины!$I$1:$I$200=X$2),0),ROW($1:$35),0)&lt;10))</f>
        <v>0</v>
      </c>
      <c r="Y15" s="153">
        <f t="array" aca="1" ref="Y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Y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")*(мужчины!$G$1:$G$200=$O15)*(мужчины!$H$1:$H$200="одежда")*(мужчины!$I$1:$I$200=Y$2),0),ROW($1:$35),0)&lt;10))</f>
        <v>0</v>
      </c>
      <c r="Z15" s="153">
        <f t="array" aca="1" ref="Z15" ca="1">SUMPRODUCT((TRANSPOSE(IF(ISERR(1/($N$1=мужчины!$B$1:$B$200)/(мужчины!$L$1:$L$200=1)),0,ROW($1:$35)))-IF(IFERROR((мужчины!$F$1:$F$200="рост ")*(мужчины!$G$1:$G$200=$O15)*(мужчины!$H$1:$H$200="одежда")*(мужчины!$I$1:$I$200=Z$2),0),ROW($1:$35),0)&gt;0)*(TRANSPOSE(IF(ISERR(1/($N$1=мужчины!$B$1:$B$200)/(мужчины!$L$1:$L$200=1)),0,ROW($1:$35)))-IF(IFERROR((мужчины!$F$1:$F$200="рост ")*(мужчины!$G$1:$G$200=$O15)*(мужчины!$H$1:$H$200="одежда")*(мужчины!$I$1:$I$200=Z$2),0),ROW($1:$35),0)&lt;10))</f>
        <v>0</v>
      </c>
    </row>
    <row r="16" spans="1:26" ht="18.75">
      <c r="A16" s="149" t="s">
        <v>16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 t="s">
        <v>42</v>
      </c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56.25">
      <c r="A17" s="42" t="s">
        <v>5</v>
      </c>
      <c r="B17" s="42" t="s">
        <v>29</v>
      </c>
      <c r="C17" s="43">
        <v>44</v>
      </c>
      <c r="D17" s="43">
        <v>46</v>
      </c>
      <c r="E17" s="43">
        <v>48</v>
      </c>
      <c r="F17" s="44">
        <v>50</v>
      </c>
      <c r="G17" s="44">
        <v>52</v>
      </c>
      <c r="H17" s="43">
        <v>54</v>
      </c>
      <c r="I17" s="43">
        <v>56</v>
      </c>
      <c r="J17" s="43">
        <v>58</v>
      </c>
      <c r="K17" s="43">
        <v>60</v>
      </c>
      <c r="L17" s="43">
        <v>62</v>
      </c>
      <c r="M17" s="45">
        <v>64</v>
      </c>
      <c r="N17" s="46" t="s">
        <v>5</v>
      </c>
      <c r="O17" s="42" t="s">
        <v>29</v>
      </c>
      <c r="P17" s="43">
        <v>39</v>
      </c>
      <c r="Q17" s="43">
        <v>40</v>
      </c>
      <c r="R17" s="43">
        <v>41</v>
      </c>
      <c r="S17" s="43">
        <v>42</v>
      </c>
      <c r="T17" s="43">
        <v>43</v>
      </c>
      <c r="U17" s="43">
        <v>44</v>
      </c>
      <c r="V17" s="43">
        <v>45</v>
      </c>
      <c r="W17" s="43">
        <v>46</v>
      </c>
      <c r="X17" s="43">
        <v>47</v>
      </c>
      <c r="Y17" s="43">
        <v>48</v>
      </c>
      <c r="Z17" s="43">
        <v>49</v>
      </c>
    </row>
    <row r="18" spans="1:26" ht="18.75">
      <c r="A18" s="47">
        <v>1</v>
      </c>
      <c r="B18" s="48">
        <v>155</v>
      </c>
      <c r="C18" s="49"/>
      <c r="D18" s="49"/>
      <c r="E18" s="49"/>
      <c r="F18" s="49"/>
      <c r="G18" s="49"/>
      <c r="H18" s="49"/>
      <c r="I18" s="50"/>
      <c r="J18" s="49"/>
      <c r="K18" s="49"/>
      <c r="L18" s="50"/>
      <c r="M18" s="51"/>
      <c r="N18" s="52">
        <v>1</v>
      </c>
      <c r="O18" s="48">
        <v>155</v>
      </c>
      <c r="P18" s="153">
        <f t="array" aca="1" ref="P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")*(мужчины!$G$1:$G$200=$O18)*(мужчины!$J$1:$J$200="обувь")*(мужчины!$K$1:$K$200=P$17),0),ROW($1:$35),0)&lt;10))</f>
        <v>0</v>
      </c>
      <c r="Q18" s="153">
        <f t="array" aca="1" ref="Q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")*(мужчины!$G$1:$G$200=$O18)*(мужчины!$J$1:$J$200="обувь")*(мужчины!$K$1:$K$200=Q$17),0),ROW($1:$35),0)&lt;10))</f>
        <v>0</v>
      </c>
      <c r="R18" s="153">
        <f t="array" aca="1" ref="R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")*(мужчины!$G$1:$G$200=$O18)*(мужчины!$J$1:$J$200="обувь")*(мужчины!$K$1:$K$200=R$17),0),ROW($1:$35),0)&lt;10))</f>
        <v>0</v>
      </c>
      <c r="S18" s="153">
        <f t="array" aca="1" ref="S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")*(мужчины!$G$1:$G$200=$O18)*(мужчины!$J$1:$J$200="обувь")*(мужчины!$K$1:$K$200=S$17),0),ROW($1:$35),0)&lt;10))</f>
        <v>0</v>
      </c>
      <c r="T18" s="153">
        <f t="array" aca="1" ref="T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")*(мужчины!$G$1:$G$200=$O18)*(мужчины!$J$1:$J$200="обувь")*(мужчины!$K$1:$K$200=T$17),0),ROW($1:$35),0)&lt;10))</f>
        <v>0</v>
      </c>
      <c r="U18" s="153">
        <f t="array" aca="1" ref="U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")*(мужчины!$G$1:$G$200=$O18)*(мужчины!$J$1:$J$200="обувь")*(мужчины!$K$1:$K$200=U$17),0),ROW($1:$35),0)&lt;10))</f>
        <v>0</v>
      </c>
      <c r="V18" s="153">
        <f t="array" aca="1" ref="V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")*(мужчины!$G$1:$G$200=$O18)*(мужчины!$J$1:$J$200="обувь")*(мужчины!$K$1:$K$200=V$17),0),ROW($1:$35),0)&lt;10))</f>
        <v>0</v>
      </c>
      <c r="W18" s="153">
        <f t="array" aca="1" ref="W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")*(мужчины!$G$1:$G$200=$O18)*(мужчины!$J$1:$J$200="обувь")*(мужчины!$K$1:$K$200=W$17),0),ROW($1:$35),0)&lt;10))</f>
        <v>0</v>
      </c>
      <c r="X18" s="153">
        <f t="array" aca="1" ref="X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")*(мужчины!$G$1:$G$200=$O18)*(мужчины!$J$1:$J$200="обувь")*(мужчины!$K$1:$K$200=X$17),0),ROW($1:$35),0)&lt;10))</f>
        <v>0</v>
      </c>
      <c r="Y18" s="153">
        <f t="array" aca="1" ref="Y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")*(мужчины!$G$1:$G$200=$O18)*(мужчины!$J$1:$J$200="обувь")*(мужчины!$K$1:$K$200=Y$17),0),ROW($1:$35),0)&lt;10))</f>
        <v>0</v>
      </c>
      <c r="Z18" s="153">
        <f t="array" aca="1" ref="Z18" ca="1">SUMPRODUCT((TRANSPOSE(IF(ISERR(1/($N$16=мужчины!$B$1:$B$200)/(мужчины!$L$1:$L$200=1)),0,ROW($1:$35)))-IF(IFERROR((мужчины!$F$1:$F$200="рост ")*(мужчины!$G$1:$G$200=$O18)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")*(мужчины!$G$1:$G$200=$O18)*(мужчины!$J$1:$J$200="обувь")*(мужчины!$K$1:$K$200=Z$17),0),ROW($1:$35),0)&lt;10))</f>
        <v>0</v>
      </c>
    </row>
    <row r="19" spans="1:26" ht="18.75">
      <c r="A19" s="47">
        <v>2</v>
      </c>
      <c r="B19" s="48">
        <v>160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  <c r="N19" s="52">
        <v>2</v>
      </c>
      <c r="O19" s="48">
        <v>160</v>
      </c>
      <c r="P19" s="153">
        <f t="array" aca="1" ref="P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")*(мужчины!$G$1:$G$200=$O19)*(мужчины!$J$1:$J$200="обувь")*(мужчины!$K$1:$K$200=P$17),0),ROW($1:$35),0)&lt;10))</f>
        <v>0</v>
      </c>
      <c r="Q19" s="153">
        <f t="array" aca="1" ref="Q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")*(мужчины!$G$1:$G$200=$O19)*(мужчины!$J$1:$J$200="обувь")*(мужчины!$K$1:$K$200=Q$17),0),ROW($1:$35),0)&lt;10))</f>
        <v>0</v>
      </c>
      <c r="R19" s="153">
        <f t="array" aca="1" ref="R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")*(мужчины!$G$1:$G$200=$O19)*(мужчины!$J$1:$J$200="обувь")*(мужчины!$K$1:$K$200=R$17),0),ROW($1:$35),0)&lt;10))</f>
        <v>0</v>
      </c>
      <c r="S19" s="153">
        <f t="array" aca="1" ref="S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")*(мужчины!$G$1:$G$200=$O19)*(мужчины!$J$1:$J$200="обувь")*(мужчины!$K$1:$K$200=S$17),0),ROW($1:$35),0)&lt;10))</f>
        <v>0</v>
      </c>
      <c r="T19" s="153">
        <f t="array" aca="1" ref="T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")*(мужчины!$G$1:$G$200=$O19)*(мужчины!$J$1:$J$200="обувь")*(мужчины!$K$1:$K$200=T$17),0),ROW($1:$35),0)&lt;10))</f>
        <v>0</v>
      </c>
      <c r="U19" s="153">
        <f t="array" aca="1" ref="U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")*(мужчины!$G$1:$G$200=$O19)*(мужчины!$J$1:$J$200="обувь")*(мужчины!$K$1:$K$200=U$17),0),ROW($1:$35),0)&lt;10))</f>
        <v>0</v>
      </c>
      <c r="V19" s="153">
        <f t="array" aca="1" ref="V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")*(мужчины!$G$1:$G$200=$O19)*(мужчины!$J$1:$J$200="обувь")*(мужчины!$K$1:$K$200=V$17),0),ROW($1:$35),0)&lt;10))</f>
        <v>0</v>
      </c>
      <c r="W19" s="153">
        <f t="array" aca="1" ref="W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")*(мужчины!$G$1:$G$200=$O19)*(мужчины!$J$1:$J$200="обувь")*(мужчины!$K$1:$K$200=W$17),0),ROW($1:$35),0)&lt;10))</f>
        <v>0</v>
      </c>
      <c r="X19" s="153">
        <f t="array" aca="1" ref="X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")*(мужчины!$G$1:$G$200=$O19)*(мужчины!$J$1:$J$200="обувь")*(мужчины!$K$1:$K$200=X$17),0),ROW($1:$35),0)&lt;10))</f>
        <v>0</v>
      </c>
      <c r="Y19" s="153">
        <f t="array" aca="1" ref="Y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")*(мужчины!$G$1:$G$200=$O19)*(мужчины!$J$1:$J$200="обувь")*(мужчины!$K$1:$K$200=Y$17),0),ROW($1:$35),0)&lt;10))</f>
        <v>0</v>
      </c>
      <c r="Z19" s="153">
        <f t="array" aca="1" ref="Z19" ca="1">SUMPRODUCT((TRANSPOSE(IF(ISERR(1/($N$16=мужчины!$B$1:$B$200)/(мужчины!$L$1:$L$200=1)),0,ROW($1:$35)))-IF(IFERROR((мужчины!$F$1:$F$200="рост ")*(мужчины!$G$1:$G$200=$O19)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")*(мужчины!$G$1:$G$200=$O19)*(мужчины!$J$1:$J$200="обувь")*(мужчины!$K$1:$K$200=Z$17),0),ROW($1:$35),0)&lt;10))</f>
        <v>0</v>
      </c>
    </row>
    <row r="20" spans="1:26" ht="18.75">
      <c r="A20" s="47">
        <v>3</v>
      </c>
      <c r="B20" s="48">
        <v>162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52">
        <v>3</v>
      </c>
      <c r="O20" s="48">
        <v>162</v>
      </c>
      <c r="P20" s="153">
        <f t="array" aca="1" ref="P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")*(мужчины!$G$1:$G$200=$O20)*(мужчины!$J$1:$J$200="обувь")*(мужчины!$K$1:$K$200=P$17),0),ROW($1:$35),0)&lt;10))</f>
        <v>0</v>
      </c>
      <c r="Q20" s="153">
        <f t="array" aca="1" ref="Q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")*(мужчины!$G$1:$G$200=$O20)*(мужчины!$J$1:$J$200="обувь")*(мужчины!$K$1:$K$200=Q$17),0),ROW($1:$35),0)&lt;10))</f>
        <v>0</v>
      </c>
      <c r="R20" s="153">
        <f t="array" aca="1" ref="R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")*(мужчины!$G$1:$G$200=$O20)*(мужчины!$J$1:$J$200="обувь")*(мужчины!$K$1:$K$200=R$17),0),ROW($1:$35),0)&lt;10))</f>
        <v>0</v>
      </c>
      <c r="S20" s="153">
        <f t="array" aca="1" ref="S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")*(мужчины!$G$1:$G$200=$O20)*(мужчины!$J$1:$J$200="обувь")*(мужчины!$K$1:$K$200=S$17),0),ROW($1:$35),0)&lt;10))</f>
        <v>0</v>
      </c>
      <c r="T20" s="153">
        <f t="array" aca="1" ref="T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")*(мужчины!$G$1:$G$200=$O20)*(мужчины!$J$1:$J$200="обувь")*(мужчины!$K$1:$K$200=T$17),0),ROW($1:$35),0)&lt;10))</f>
        <v>0</v>
      </c>
      <c r="U20" s="153">
        <f t="array" aca="1" ref="U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")*(мужчины!$G$1:$G$200=$O20)*(мужчины!$J$1:$J$200="обувь")*(мужчины!$K$1:$K$200=U$17),0),ROW($1:$35),0)&lt;10))</f>
        <v>0</v>
      </c>
      <c r="V20" s="153">
        <f t="array" aca="1" ref="V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")*(мужчины!$G$1:$G$200=$O20)*(мужчины!$J$1:$J$200="обувь")*(мужчины!$K$1:$K$200=V$17),0),ROW($1:$35),0)&lt;10))</f>
        <v>0</v>
      </c>
      <c r="W20" s="153">
        <f t="array" aca="1" ref="W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")*(мужчины!$G$1:$G$200=$O20)*(мужчины!$J$1:$J$200="обувь")*(мужчины!$K$1:$K$200=W$17),0),ROW($1:$35),0)&lt;10))</f>
        <v>0</v>
      </c>
      <c r="X20" s="153">
        <f t="array" aca="1" ref="X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")*(мужчины!$G$1:$G$200=$O20)*(мужчины!$J$1:$J$200="обувь")*(мужчины!$K$1:$K$200=X$17),0),ROW($1:$35),0)&lt;10))</f>
        <v>0</v>
      </c>
      <c r="Y20" s="153">
        <f t="array" aca="1" ref="Y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")*(мужчины!$G$1:$G$200=$O20)*(мужчины!$J$1:$J$200="обувь")*(мужчины!$K$1:$K$200=Y$17),0),ROW($1:$35),0)&lt;10))</f>
        <v>0</v>
      </c>
      <c r="Z20" s="153">
        <f t="array" aca="1" ref="Z20" ca="1">SUMPRODUCT((TRANSPOSE(IF(ISERR(1/($N$16=мужчины!$B$1:$B$200)/(мужчины!$L$1:$L$200=1)),0,ROW($1:$35)))-IF(IFERROR((мужчины!$F$1:$F$200="рост ")*(мужчины!$G$1:$G$200=$O20)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")*(мужчины!$G$1:$G$200=$O20)*(мужчины!$J$1:$J$200="обувь")*(мужчины!$K$1:$K$200=Z$17),0),ROW($1:$35),0)&lt;10))</f>
        <v>0</v>
      </c>
    </row>
    <row r="21" spans="1:26" ht="18.75">
      <c r="A21" s="47">
        <v>4</v>
      </c>
      <c r="B21" s="57">
        <v>164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  <c r="N21" s="52">
        <v>4</v>
      </c>
      <c r="O21" s="57">
        <v>164</v>
      </c>
      <c r="P21" s="153">
        <f t="array" aca="1" ref="P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")*(мужчины!$G$1:$G$200=$O21)*(мужчины!$J$1:$J$200="обувь")*(мужчины!$K$1:$K$200=P$17),0),ROW($1:$35),0)&lt;10))</f>
        <v>0</v>
      </c>
      <c r="Q21" s="153">
        <f t="array" aca="1" ref="Q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")*(мужчины!$G$1:$G$200=$O21)*(мужчины!$J$1:$J$200="обувь")*(мужчины!$K$1:$K$200=Q$17),0),ROW($1:$35),0)&lt;10))</f>
        <v>0</v>
      </c>
      <c r="R21" s="153">
        <f t="array" aca="1" ref="R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")*(мужчины!$G$1:$G$200=$O21)*(мужчины!$J$1:$J$200="обувь")*(мужчины!$K$1:$K$200=R$17),0),ROW($1:$35),0)&lt;10))</f>
        <v>0</v>
      </c>
      <c r="S21" s="153">
        <f t="array" aca="1" ref="S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")*(мужчины!$G$1:$G$200=$O21)*(мужчины!$J$1:$J$200="обувь")*(мужчины!$K$1:$K$200=S$17),0),ROW($1:$35),0)&lt;10))</f>
        <v>0</v>
      </c>
      <c r="T21" s="153">
        <f t="array" aca="1" ref="T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")*(мужчины!$G$1:$G$200=$O21)*(мужчины!$J$1:$J$200="обувь")*(мужчины!$K$1:$K$200=T$17),0),ROW($1:$35),0)&lt;10))</f>
        <v>0</v>
      </c>
      <c r="U21" s="153">
        <f t="array" aca="1" ref="U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")*(мужчины!$G$1:$G$200=$O21)*(мужчины!$J$1:$J$200="обувь")*(мужчины!$K$1:$K$200=U$17),0),ROW($1:$35),0)&lt;10))</f>
        <v>0</v>
      </c>
      <c r="V21" s="153">
        <f t="array" aca="1" ref="V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")*(мужчины!$G$1:$G$200=$O21)*(мужчины!$J$1:$J$200="обувь")*(мужчины!$K$1:$K$200=V$17),0),ROW($1:$35),0)&lt;10))</f>
        <v>0</v>
      </c>
      <c r="W21" s="153">
        <f t="array" aca="1" ref="W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")*(мужчины!$G$1:$G$200=$O21)*(мужчины!$J$1:$J$200="обувь")*(мужчины!$K$1:$K$200=W$17),0),ROW($1:$35),0)&lt;10))</f>
        <v>0</v>
      </c>
      <c r="X21" s="153">
        <f t="array" aca="1" ref="X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")*(мужчины!$G$1:$G$200=$O21)*(мужчины!$J$1:$J$200="обувь")*(мужчины!$K$1:$K$200=X$17),0),ROW($1:$35),0)&lt;10))</f>
        <v>0</v>
      </c>
      <c r="Y21" s="153">
        <f t="array" aca="1" ref="Y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")*(мужчины!$G$1:$G$200=$O21)*(мужчины!$J$1:$J$200="обувь")*(мужчины!$K$1:$K$200=Y$17),0),ROW($1:$35),0)&lt;10))</f>
        <v>0</v>
      </c>
      <c r="Z21" s="153">
        <f t="array" aca="1" ref="Z21" ca="1">SUMPRODUCT((TRANSPOSE(IF(ISERR(1/($N$16=мужчины!$B$1:$B$200)/(мужчины!$L$1:$L$200=1)),0,ROW($1:$35)))-IF(IFERROR((мужчины!$F$1:$F$200="рост ")*(мужчины!$G$1:$G$200=$O21)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")*(мужчины!$G$1:$G$200=$O21)*(мужчины!$J$1:$J$200="обувь")*(мужчины!$K$1:$K$200=Z$17),0),ROW($1:$35),0)&lt;10))</f>
        <v>0</v>
      </c>
    </row>
    <row r="22" spans="1:26" ht="18.75">
      <c r="A22" s="47">
        <v>5</v>
      </c>
      <c r="B22" s="57">
        <v>166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  <c r="N22" s="52">
        <v>5</v>
      </c>
      <c r="O22" s="57">
        <v>166</v>
      </c>
      <c r="P22" s="153">
        <f t="array" aca="1" ref="P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")*(мужчины!$G$1:$G$200=$O22)*(мужчины!$J$1:$J$200="обувь")*(мужчины!$K$1:$K$200=P$17),0),ROW($1:$35),0)&lt;10))</f>
        <v>0</v>
      </c>
      <c r="Q22" s="153">
        <f t="array" aca="1" ref="Q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")*(мужчины!$G$1:$G$200=$O22)*(мужчины!$J$1:$J$200="обувь")*(мужчины!$K$1:$K$200=Q$17),0),ROW($1:$35),0)&lt;10))</f>
        <v>0</v>
      </c>
      <c r="R22" s="153">
        <f t="array" aca="1" ref="R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")*(мужчины!$G$1:$G$200=$O22)*(мужчины!$J$1:$J$200="обувь")*(мужчины!$K$1:$K$200=R$17),0),ROW($1:$35),0)&lt;10))</f>
        <v>0</v>
      </c>
      <c r="S22" s="153">
        <f t="array" aca="1" ref="S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")*(мужчины!$G$1:$G$200=$O22)*(мужчины!$J$1:$J$200="обувь")*(мужчины!$K$1:$K$200=S$17),0),ROW($1:$35),0)&lt;10))</f>
        <v>0</v>
      </c>
      <c r="T22" s="153">
        <f t="array" aca="1" ref="T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")*(мужчины!$G$1:$G$200=$O22)*(мужчины!$J$1:$J$200="обувь")*(мужчины!$K$1:$K$200=T$17),0),ROW($1:$35),0)&lt;10))</f>
        <v>0</v>
      </c>
      <c r="U22" s="153">
        <f t="array" aca="1" ref="U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")*(мужчины!$G$1:$G$200=$O22)*(мужчины!$J$1:$J$200="обувь")*(мужчины!$K$1:$K$200=U$17),0),ROW($1:$35),0)&lt;10))</f>
        <v>0</v>
      </c>
      <c r="V22" s="153">
        <f t="array" aca="1" ref="V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")*(мужчины!$G$1:$G$200=$O22)*(мужчины!$J$1:$J$200="обувь")*(мужчины!$K$1:$K$200=V$17),0),ROW($1:$35),0)&lt;10))</f>
        <v>0</v>
      </c>
      <c r="W22" s="153">
        <f t="array" aca="1" ref="W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")*(мужчины!$G$1:$G$200=$O22)*(мужчины!$J$1:$J$200="обувь")*(мужчины!$K$1:$K$200=W$17),0),ROW($1:$35),0)&lt;10))</f>
        <v>0</v>
      </c>
      <c r="X22" s="153">
        <f t="array" aca="1" ref="X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")*(мужчины!$G$1:$G$200=$O22)*(мужчины!$J$1:$J$200="обувь")*(мужчины!$K$1:$K$200=X$17),0),ROW($1:$35),0)&lt;10))</f>
        <v>0</v>
      </c>
      <c r="Y22" s="153">
        <f t="array" aca="1" ref="Y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")*(мужчины!$G$1:$G$200=$O22)*(мужчины!$J$1:$J$200="обувь")*(мужчины!$K$1:$K$200=Y$17),0),ROW($1:$35),0)&lt;10))</f>
        <v>0</v>
      </c>
      <c r="Z22" s="153">
        <f t="array" aca="1" ref="Z22" ca="1">SUMPRODUCT((TRANSPOSE(IF(ISERR(1/($N$16=мужчины!$B$1:$B$200)/(мужчины!$L$1:$L$200=1)),0,ROW($1:$35)))-IF(IFERROR((мужчины!$F$1:$F$200="рост ")*(мужчины!$G$1:$G$200=$O22)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")*(мужчины!$G$1:$G$200=$O22)*(мужчины!$J$1:$J$200="обувь")*(мужчины!$K$1:$K$200=Z$17),0),ROW($1:$35),0)&lt;10))</f>
        <v>0</v>
      </c>
    </row>
    <row r="23" spans="1:26" ht="18.75">
      <c r="A23" s="47">
        <v>6</v>
      </c>
      <c r="B23" s="57">
        <v>168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  <c r="N23" s="52">
        <v>6</v>
      </c>
      <c r="O23" s="57">
        <v>168</v>
      </c>
      <c r="P23" s="153">
        <f t="array" aca="1" ref="P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")*(мужчины!$G$1:$G$200=$O23)*(мужчины!$J$1:$J$200="обувь")*(мужчины!$K$1:$K$200=P$17),0),ROW($1:$35),0)&lt;10))</f>
        <v>0</v>
      </c>
      <c r="Q23" s="153">
        <f t="array" aca="1" ref="Q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")*(мужчины!$G$1:$G$200=$O23)*(мужчины!$J$1:$J$200="обувь")*(мужчины!$K$1:$K$200=Q$17),0),ROW($1:$35),0)&lt;10))</f>
        <v>0</v>
      </c>
      <c r="R23" s="153">
        <f t="array" aca="1" ref="R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")*(мужчины!$G$1:$G$200=$O23)*(мужчины!$J$1:$J$200="обувь")*(мужчины!$K$1:$K$200=R$17),0),ROW($1:$35),0)&lt;10))</f>
        <v>0</v>
      </c>
      <c r="S23" s="153">
        <f t="array" aca="1" ref="S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")*(мужчины!$G$1:$G$200=$O23)*(мужчины!$J$1:$J$200="обувь")*(мужчины!$K$1:$K$200=S$17),0),ROW($1:$35),0)&lt;10))</f>
        <v>0</v>
      </c>
      <c r="T23" s="153">
        <f t="array" aca="1" ref="T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")*(мужчины!$G$1:$G$200=$O23)*(мужчины!$J$1:$J$200="обувь")*(мужчины!$K$1:$K$200=T$17),0),ROW($1:$35),0)&lt;10))</f>
        <v>0</v>
      </c>
      <c r="U23" s="153">
        <f t="array" aca="1" ref="U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")*(мужчины!$G$1:$G$200=$O23)*(мужчины!$J$1:$J$200="обувь")*(мужчины!$K$1:$K$200=U$17),0),ROW($1:$35),0)&lt;10))</f>
        <v>0</v>
      </c>
      <c r="V23" s="153">
        <f t="array" aca="1" ref="V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")*(мужчины!$G$1:$G$200=$O23)*(мужчины!$J$1:$J$200="обувь")*(мужчины!$K$1:$K$200=V$17),0),ROW($1:$35),0)&lt;10))</f>
        <v>0</v>
      </c>
      <c r="W23" s="153">
        <f t="array" aca="1" ref="W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")*(мужчины!$G$1:$G$200=$O23)*(мужчины!$J$1:$J$200="обувь")*(мужчины!$K$1:$K$200=W$17),0),ROW($1:$35),0)&lt;10))</f>
        <v>0</v>
      </c>
      <c r="X23" s="153">
        <f t="array" aca="1" ref="X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")*(мужчины!$G$1:$G$200=$O23)*(мужчины!$J$1:$J$200="обувь")*(мужчины!$K$1:$K$200=X$17),0),ROW($1:$35),0)&lt;10))</f>
        <v>0</v>
      </c>
      <c r="Y23" s="153">
        <f t="array" aca="1" ref="Y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")*(мужчины!$G$1:$G$200=$O23)*(мужчины!$J$1:$J$200="обувь")*(мужчины!$K$1:$K$200=Y$17),0),ROW($1:$35),0)&lt;10))</f>
        <v>0</v>
      </c>
      <c r="Z23" s="153">
        <f t="array" aca="1" ref="Z23" ca="1">SUMPRODUCT((TRANSPOSE(IF(ISERR(1/($N$16=мужчины!$B$1:$B$200)/(мужчины!$L$1:$L$200=1)),0,ROW($1:$35)))-IF(IFERROR((мужчины!$F$1:$F$200="рост ")*(мужчины!$G$1:$G$200=$O23)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")*(мужчины!$G$1:$G$200=$O23)*(мужчины!$J$1:$J$200="обувь")*(мужчины!$K$1:$K$200=Z$17),0),ROW($1:$35),0)&lt;10))</f>
        <v>0</v>
      </c>
    </row>
    <row r="24" spans="1:26" ht="18.75">
      <c r="A24" s="47">
        <v>7</v>
      </c>
      <c r="B24" s="57">
        <v>170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  <c r="N24" s="52">
        <v>7</v>
      </c>
      <c r="O24" s="57">
        <v>170</v>
      </c>
      <c r="P24" s="153">
        <f t="array" aca="1" ref="P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")*(мужчины!$G$1:$G$200=$O24)*(мужчины!$J$1:$J$200="обувь")*(мужчины!$K$1:$K$200=P$17),0),ROW($1:$35),0)&lt;10))</f>
        <v>0</v>
      </c>
      <c r="Q24" s="153">
        <f t="array" aca="1" ref="Q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")*(мужчины!$G$1:$G$200=$O24)*(мужчины!$J$1:$J$200="обувь")*(мужчины!$K$1:$K$200=Q$17),0),ROW($1:$35),0)&lt;10))</f>
        <v>0</v>
      </c>
      <c r="R24" s="153">
        <f t="array" aca="1" ref="R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")*(мужчины!$G$1:$G$200=$O24)*(мужчины!$J$1:$J$200="обувь")*(мужчины!$K$1:$K$200=R$17),0),ROW($1:$35),0)&lt;10))</f>
        <v>0</v>
      </c>
      <c r="S24" s="153">
        <f t="array" aca="1" ref="S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")*(мужчины!$G$1:$G$200=$O24)*(мужчины!$J$1:$J$200="обувь")*(мужчины!$K$1:$K$200=S$17),0),ROW($1:$35),0)&lt;10))</f>
        <v>0</v>
      </c>
      <c r="T24" s="153">
        <f t="array" aca="1" ref="T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")*(мужчины!$G$1:$G$200=$O24)*(мужчины!$J$1:$J$200="обувь")*(мужчины!$K$1:$K$200=T$17),0),ROW($1:$35),0)&lt;10))</f>
        <v>0</v>
      </c>
      <c r="U24" s="153">
        <f t="array" aca="1" ref="U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")*(мужчины!$G$1:$G$200=$O24)*(мужчины!$J$1:$J$200="обувь")*(мужчины!$K$1:$K$200=U$17),0),ROW($1:$35),0)&lt;10))</f>
        <v>0</v>
      </c>
      <c r="V24" s="153">
        <f t="array" aca="1" ref="V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")*(мужчины!$G$1:$G$200=$O24)*(мужчины!$J$1:$J$200="обувь")*(мужчины!$K$1:$K$200=V$17),0),ROW($1:$35),0)&lt;10))</f>
        <v>0</v>
      </c>
      <c r="W24" s="153">
        <f t="array" aca="1" ref="W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")*(мужчины!$G$1:$G$200=$O24)*(мужчины!$J$1:$J$200="обувь")*(мужчины!$K$1:$K$200=W$17),0),ROW($1:$35),0)&lt;10))</f>
        <v>0</v>
      </c>
      <c r="X24" s="153">
        <f t="array" aca="1" ref="X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")*(мужчины!$G$1:$G$200=$O24)*(мужчины!$J$1:$J$200="обувь")*(мужчины!$K$1:$K$200=X$17),0),ROW($1:$35),0)&lt;10))</f>
        <v>0</v>
      </c>
      <c r="Y24" s="153">
        <f t="array" aca="1" ref="Y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")*(мужчины!$G$1:$G$200=$O24)*(мужчины!$J$1:$J$200="обувь")*(мужчины!$K$1:$K$200=Y$17),0),ROW($1:$35),0)&lt;10))</f>
        <v>0</v>
      </c>
      <c r="Z24" s="153">
        <f t="array" aca="1" ref="Z24" ca="1">SUMPRODUCT((TRANSPOSE(IF(ISERR(1/($N$16=мужчины!$B$1:$B$200)/(мужчины!$L$1:$L$200=1)),0,ROW($1:$35)))-IF(IFERROR((мужчины!$F$1:$F$200="рост ")*(мужчины!$G$1:$G$200=$O24)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")*(мужчины!$G$1:$G$200=$O24)*(мужчины!$J$1:$J$200="обувь")*(мужчины!$K$1:$K$200=Z$17),0),ROW($1:$35),0)&lt;10))</f>
        <v>0</v>
      </c>
    </row>
    <row r="25" spans="1:26" ht="18.75">
      <c r="A25" s="47">
        <v>8</v>
      </c>
      <c r="B25" s="57">
        <v>172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  <c r="N25" s="52">
        <v>8</v>
      </c>
      <c r="O25" s="57">
        <v>172</v>
      </c>
      <c r="P25" s="153">
        <f t="array" aca="1" ref="P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")*(мужчины!$G$1:$G$200=$O25)*(мужчины!$J$1:$J$200="обувь")*(мужчины!$K$1:$K$200=P$17),0),ROW($1:$35),0)&lt;10))</f>
        <v>0</v>
      </c>
      <c r="Q25" s="153">
        <f t="array" aca="1" ref="Q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")*(мужчины!$G$1:$G$200=$O25)*(мужчины!$J$1:$J$200="обувь")*(мужчины!$K$1:$K$200=Q$17),0),ROW($1:$35),0)&lt;10))</f>
        <v>0</v>
      </c>
      <c r="R25" s="153">
        <f t="array" aca="1" ref="R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")*(мужчины!$G$1:$G$200=$O25)*(мужчины!$J$1:$J$200="обувь")*(мужчины!$K$1:$K$200=R$17),0),ROW($1:$35),0)&lt;10))</f>
        <v>0</v>
      </c>
      <c r="S25" s="153">
        <f t="array" aca="1" ref="S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")*(мужчины!$G$1:$G$200=$O25)*(мужчины!$J$1:$J$200="обувь")*(мужчины!$K$1:$K$200=S$17),0),ROW($1:$35),0)&lt;10))</f>
        <v>0</v>
      </c>
      <c r="T25" s="153">
        <f t="array" aca="1" ref="T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")*(мужчины!$G$1:$G$200=$O25)*(мужчины!$J$1:$J$200="обувь")*(мужчины!$K$1:$K$200=T$17),0),ROW($1:$35),0)&lt;10))</f>
        <v>0</v>
      </c>
      <c r="U25" s="153">
        <f t="array" aca="1" ref="U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")*(мужчины!$G$1:$G$200=$O25)*(мужчины!$J$1:$J$200="обувь")*(мужчины!$K$1:$K$200=U$17),0),ROW($1:$35),0)&lt;10))</f>
        <v>0</v>
      </c>
      <c r="V25" s="153">
        <f t="array" aca="1" ref="V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")*(мужчины!$G$1:$G$200=$O25)*(мужчины!$J$1:$J$200="обувь")*(мужчины!$K$1:$K$200=V$17),0),ROW($1:$35),0)&lt;10))</f>
        <v>0</v>
      </c>
      <c r="W25" s="153">
        <f t="array" aca="1" ref="W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")*(мужчины!$G$1:$G$200=$O25)*(мужчины!$J$1:$J$200="обувь")*(мужчины!$K$1:$K$200=W$17),0),ROW($1:$35),0)&lt;10))</f>
        <v>0</v>
      </c>
      <c r="X25" s="153">
        <f t="array" aca="1" ref="X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")*(мужчины!$G$1:$G$200=$O25)*(мужчины!$J$1:$J$200="обувь")*(мужчины!$K$1:$K$200=X$17),0),ROW($1:$35),0)&lt;10))</f>
        <v>0</v>
      </c>
      <c r="Y25" s="153">
        <f t="array" aca="1" ref="Y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")*(мужчины!$G$1:$G$200=$O25)*(мужчины!$J$1:$J$200="обувь")*(мужчины!$K$1:$K$200=Y$17),0),ROW($1:$35),0)&lt;10))</f>
        <v>0</v>
      </c>
      <c r="Z25" s="153">
        <f t="array" aca="1" ref="Z25" ca="1">SUMPRODUCT((TRANSPOSE(IF(ISERR(1/($N$16=мужчины!$B$1:$B$200)/(мужчины!$L$1:$L$200=1)),0,ROW($1:$35)))-IF(IFERROR((мужчины!$F$1:$F$200="рост ")*(мужчины!$G$1:$G$200=$O25)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")*(мужчины!$G$1:$G$200=$O25)*(мужчины!$J$1:$J$200="обувь")*(мужчины!$K$1:$K$200=Z$17),0),ROW($1:$35),0)&lt;10))</f>
        <v>0</v>
      </c>
    </row>
    <row r="26" spans="1:26" ht="18.75">
      <c r="A26" s="47">
        <v>9</v>
      </c>
      <c r="B26" s="57">
        <v>174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52">
        <v>9</v>
      </c>
      <c r="O26" s="57">
        <v>174</v>
      </c>
      <c r="P26" s="153">
        <f t="array" aca="1" ref="P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")*(мужчины!$G$1:$G$200=$O26)*(мужчины!$J$1:$J$200="обувь")*(мужчины!$K$1:$K$200=P$17),0),ROW($1:$35),0)&lt;10))</f>
        <v>0</v>
      </c>
      <c r="Q26" s="153">
        <f t="array" aca="1" ref="Q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")*(мужчины!$G$1:$G$200=$O26)*(мужчины!$J$1:$J$200="обувь")*(мужчины!$K$1:$K$200=Q$17),0),ROW($1:$35),0)&lt;10))</f>
        <v>0</v>
      </c>
      <c r="R26" s="153">
        <f t="array" aca="1" ref="R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")*(мужчины!$G$1:$G$200=$O26)*(мужчины!$J$1:$J$200="обувь")*(мужчины!$K$1:$K$200=R$17),0),ROW($1:$35),0)&lt;10))</f>
        <v>0</v>
      </c>
      <c r="S26" s="153">
        <f t="array" aca="1" ref="S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")*(мужчины!$G$1:$G$200=$O26)*(мужчины!$J$1:$J$200="обувь")*(мужчины!$K$1:$K$200=S$17),0),ROW($1:$35),0)&lt;10))</f>
        <v>0</v>
      </c>
      <c r="T26" s="153">
        <f t="array" aca="1" ref="T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")*(мужчины!$G$1:$G$200=$O26)*(мужчины!$J$1:$J$200="обувь")*(мужчины!$K$1:$K$200=T$17),0),ROW($1:$35),0)&lt;10))</f>
        <v>0</v>
      </c>
      <c r="U26" s="153">
        <f t="array" aca="1" ref="U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")*(мужчины!$G$1:$G$200=$O26)*(мужчины!$J$1:$J$200="обувь")*(мужчины!$K$1:$K$200=U$17),0),ROW($1:$35),0)&lt;10))</f>
        <v>0</v>
      </c>
      <c r="V26" s="153">
        <f t="array" aca="1" ref="V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")*(мужчины!$G$1:$G$200=$O26)*(мужчины!$J$1:$J$200="обувь")*(мужчины!$K$1:$K$200=V$17),0),ROW($1:$35),0)&lt;10))</f>
        <v>0</v>
      </c>
      <c r="W26" s="153">
        <f t="array" aca="1" ref="W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")*(мужчины!$G$1:$G$200=$O26)*(мужчины!$J$1:$J$200="обувь")*(мужчины!$K$1:$K$200=W$17),0),ROW($1:$35),0)&lt;10))</f>
        <v>0</v>
      </c>
      <c r="X26" s="153">
        <f t="array" aca="1" ref="X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")*(мужчины!$G$1:$G$200=$O26)*(мужчины!$J$1:$J$200="обувь")*(мужчины!$K$1:$K$200=X$17),0),ROW($1:$35),0)&lt;10))</f>
        <v>0</v>
      </c>
      <c r="Y26" s="153">
        <f t="array" aca="1" ref="Y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")*(мужчины!$G$1:$G$200=$O26)*(мужчины!$J$1:$J$200="обувь")*(мужчины!$K$1:$K$200=Y$17),0),ROW($1:$35),0)&lt;10))</f>
        <v>0</v>
      </c>
      <c r="Z26" s="153">
        <f t="array" aca="1" ref="Z26" ca="1">SUMPRODUCT((TRANSPOSE(IF(ISERR(1/($N$16=мужчины!$B$1:$B$200)/(мужчины!$L$1:$L$200=1)),0,ROW($1:$35)))-IF(IFERROR((мужчины!$F$1:$F$200="рост ")*(мужчины!$G$1:$G$200=$O26)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")*(мужчины!$G$1:$G$200=$O26)*(мужчины!$J$1:$J$200="обувь")*(мужчины!$K$1:$K$200=Z$17),0),ROW($1:$35),0)&lt;10))</f>
        <v>0</v>
      </c>
    </row>
    <row r="27" spans="1:26" ht="18.75">
      <c r="A27" s="47">
        <v>10</v>
      </c>
      <c r="B27" s="57">
        <v>176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52">
        <v>10</v>
      </c>
      <c r="O27" s="57">
        <v>176</v>
      </c>
      <c r="P27" s="153">
        <f t="array" aca="1" ref="P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")*(мужчины!$G$1:$G$200=$O27)*(мужчины!$J$1:$J$200="обувь")*(мужчины!$K$1:$K$200=P$17),0),ROW($1:$35),0)&lt;10))</f>
        <v>0</v>
      </c>
      <c r="Q27" s="153">
        <f t="array" aca="1" ref="Q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")*(мужчины!$G$1:$G$200=$O27)*(мужчины!$J$1:$J$200="обувь")*(мужчины!$K$1:$K$200=Q$17),0),ROW($1:$35),0)&lt;10))</f>
        <v>0</v>
      </c>
      <c r="R27" s="153">
        <f t="array" aca="1" ref="R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")*(мужчины!$G$1:$G$200=$O27)*(мужчины!$J$1:$J$200="обувь")*(мужчины!$K$1:$K$200=R$17),0),ROW($1:$35),0)&lt;10))</f>
        <v>0</v>
      </c>
      <c r="S27" s="153">
        <f t="array" aca="1" ref="S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")*(мужчины!$G$1:$G$200=$O27)*(мужчины!$J$1:$J$200="обувь")*(мужчины!$K$1:$K$200=S$17),0),ROW($1:$35),0)&lt;10))</f>
        <v>0</v>
      </c>
      <c r="T27" s="153">
        <f t="array" aca="1" ref="T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")*(мужчины!$G$1:$G$200=$O27)*(мужчины!$J$1:$J$200="обувь")*(мужчины!$K$1:$K$200=T$17),0),ROW($1:$35),0)&lt;10))</f>
        <v>0</v>
      </c>
      <c r="U27" s="153">
        <f t="array" aca="1" ref="U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")*(мужчины!$G$1:$G$200=$O27)*(мужчины!$J$1:$J$200="обувь")*(мужчины!$K$1:$K$200=U$17),0),ROW($1:$35),0)&lt;10))</f>
        <v>0</v>
      </c>
      <c r="V27" s="153">
        <f t="array" aca="1" ref="V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")*(мужчины!$G$1:$G$200=$O27)*(мужчины!$J$1:$J$200="обувь")*(мужчины!$K$1:$K$200=V$17),0),ROW($1:$35),0)&lt;10))</f>
        <v>0</v>
      </c>
      <c r="W27" s="153">
        <f t="array" aca="1" ref="W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")*(мужчины!$G$1:$G$200=$O27)*(мужчины!$J$1:$J$200="обувь")*(мужчины!$K$1:$K$200=W$17),0),ROW($1:$35),0)&lt;10))</f>
        <v>0</v>
      </c>
      <c r="X27" s="153">
        <f t="array" aca="1" ref="X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")*(мужчины!$G$1:$G$200=$O27)*(мужчины!$J$1:$J$200="обувь")*(мужчины!$K$1:$K$200=X$17),0),ROW($1:$35),0)&lt;10))</f>
        <v>0</v>
      </c>
      <c r="Y27" s="153">
        <f t="array" aca="1" ref="Y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")*(мужчины!$G$1:$G$200=$O27)*(мужчины!$J$1:$J$200="обувь")*(мужчины!$K$1:$K$200=Y$17),0),ROW($1:$35),0)&lt;10))</f>
        <v>0</v>
      </c>
      <c r="Z27" s="153">
        <f t="array" aca="1" ref="Z27" ca="1">SUMPRODUCT((TRANSPOSE(IF(ISERR(1/($N$16=мужчины!$B$1:$B$200)/(мужчины!$L$1:$L$200=1)),0,ROW($1:$35)))-IF(IFERROR((мужчины!$F$1:$F$200="рост ")*(мужчины!$G$1:$G$200=$O27)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")*(мужчины!$G$1:$G$200=$O27)*(мужчины!$J$1:$J$200="обувь")*(мужчины!$K$1:$K$200=Z$17),0),ROW($1:$35),0)&lt;10))</f>
        <v>0</v>
      </c>
    </row>
    <row r="28" spans="1:26" ht="18.75">
      <c r="A28" s="47">
        <v>11</v>
      </c>
      <c r="B28" s="57">
        <v>180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  <c r="N28" s="52">
        <v>11</v>
      </c>
      <c r="O28" s="57">
        <v>180</v>
      </c>
      <c r="P28" s="153">
        <f t="array" aca="1" ref="P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")*(мужчины!$G$1:$G$200=$O28)*(мужчины!$J$1:$J$200="обувь")*(мужчины!$K$1:$K$200=P$17),0),ROW($1:$35),0)&lt;10))</f>
        <v>0</v>
      </c>
      <c r="Q28" s="153">
        <f t="array" aca="1" ref="Q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")*(мужчины!$G$1:$G$200=$O28)*(мужчины!$J$1:$J$200="обувь")*(мужчины!$K$1:$K$200=Q$17),0),ROW($1:$35),0)&lt;10))</f>
        <v>0</v>
      </c>
      <c r="R28" s="153">
        <f t="array" aca="1" ref="R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")*(мужчины!$G$1:$G$200=$O28)*(мужчины!$J$1:$J$200="обувь")*(мужчины!$K$1:$K$200=R$17),0),ROW($1:$35),0)&lt;10))</f>
        <v>0</v>
      </c>
      <c r="S28" s="153">
        <f t="array" aca="1" ref="S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")*(мужчины!$G$1:$G$200=$O28)*(мужчины!$J$1:$J$200="обувь")*(мужчины!$K$1:$K$200=S$17),0),ROW($1:$35),0)&lt;10))</f>
        <v>0</v>
      </c>
      <c r="T28" s="153">
        <f t="array" aca="1" ref="T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")*(мужчины!$G$1:$G$200=$O28)*(мужчины!$J$1:$J$200="обувь")*(мужчины!$K$1:$K$200=T$17),0),ROW($1:$35),0)&lt;10))</f>
        <v>0</v>
      </c>
      <c r="U28" s="153">
        <f t="array" aca="1" ref="U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")*(мужчины!$G$1:$G$200=$O28)*(мужчины!$J$1:$J$200="обувь")*(мужчины!$K$1:$K$200=U$17),0),ROW($1:$35),0)&lt;10))</f>
        <v>0</v>
      </c>
      <c r="V28" s="153">
        <f t="array" aca="1" ref="V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")*(мужчины!$G$1:$G$200=$O28)*(мужчины!$J$1:$J$200="обувь")*(мужчины!$K$1:$K$200=V$17),0),ROW($1:$35),0)&lt;10))</f>
        <v>0</v>
      </c>
      <c r="W28" s="153">
        <f t="array" aca="1" ref="W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")*(мужчины!$G$1:$G$200=$O28)*(мужчины!$J$1:$J$200="обувь")*(мужчины!$K$1:$K$200=W$17),0),ROW($1:$35),0)&lt;10))</f>
        <v>0</v>
      </c>
      <c r="X28" s="153">
        <f t="array" aca="1" ref="X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")*(мужчины!$G$1:$G$200=$O28)*(мужчины!$J$1:$J$200="обувь")*(мужчины!$K$1:$K$200=X$17),0),ROW($1:$35),0)&lt;10))</f>
        <v>0</v>
      </c>
      <c r="Y28" s="153">
        <f t="array" aca="1" ref="Y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")*(мужчины!$G$1:$G$200=$O28)*(мужчины!$J$1:$J$200="обувь")*(мужчины!$K$1:$K$200=Y$17),0),ROW($1:$35),0)&lt;10))</f>
        <v>0</v>
      </c>
      <c r="Z28" s="153">
        <f t="array" aca="1" ref="Z28" ca="1">SUMPRODUCT((TRANSPOSE(IF(ISERR(1/($N$16=мужчины!$B$1:$B$200)/(мужчины!$L$1:$L$200=1)),0,ROW($1:$35)))-IF(IFERROR((мужчины!$F$1:$F$200="рост ")*(мужчины!$G$1:$G$200=$O28)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")*(мужчины!$G$1:$G$200=$O28)*(мужчины!$J$1:$J$200="обувь")*(мужчины!$K$1:$K$200=Z$17),0),ROW($1:$35),0)&lt;10))</f>
        <v>0</v>
      </c>
    </row>
    <row r="29" spans="1:26" ht="18.75">
      <c r="A29" s="47">
        <v>12</v>
      </c>
      <c r="B29" s="57">
        <v>182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  <c r="N29" s="52">
        <v>12</v>
      </c>
      <c r="O29" s="57">
        <v>182</v>
      </c>
      <c r="P29" s="153">
        <f t="array" aca="1" ref="P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")*(мужчины!$G$1:$G$200=$O29)*(мужчины!$J$1:$J$200="обувь")*(мужчины!$K$1:$K$200=P$17),0),ROW($1:$35),0)&lt;10))</f>
        <v>0</v>
      </c>
      <c r="Q29" s="153">
        <f t="array" aca="1" ref="Q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")*(мужчины!$G$1:$G$200=$O29)*(мужчины!$J$1:$J$200="обувь")*(мужчины!$K$1:$K$200=Q$17),0),ROW($1:$35),0)&lt;10))</f>
        <v>0</v>
      </c>
      <c r="R29" s="153">
        <f t="array" aca="1" ref="R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")*(мужчины!$G$1:$G$200=$O29)*(мужчины!$J$1:$J$200="обувь")*(мужчины!$K$1:$K$200=R$17),0),ROW($1:$35),0)&lt;10))</f>
        <v>0</v>
      </c>
      <c r="S29" s="153">
        <f t="array" aca="1" ref="S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")*(мужчины!$G$1:$G$200=$O29)*(мужчины!$J$1:$J$200="обувь")*(мужчины!$K$1:$K$200=S$17),0),ROW($1:$35),0)&lt;10))</f>
        <v>0</v>
      </c>
      <c r="T29" s="153">
        <f t="array" aca="1" ref="T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")*(мужчины!$G$1:$G$200=$O29)*(мужчины!$J$1:$J$200="обувь")*(мужчины!$K$1:$K$200=T$17),0),ROW($1:$35),0)&lt;10))</f>
        <v>0</v>
      </c>
      <c r="U29" s="153">
        <f t="array" aca="1" ref="U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")*(мужчины!$G$1:$G$200=$O29)*(мужчины!$J$1:$J$200="обувь")*(мужчины!$K$1:$K$200=U$17),0),ROW($1:$35),0)&lt;10))</f>
        <v>0</v>
      </c>
      <c r="V29" s="153">
        <f t="array" aca="1" ref="V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")*(мужчины!$G$1:$G$200=$O29)*(мужчины!$J$1:$J$200="обувь")*(мужчины!$K$1:$K$200=V$17),0),ROW($1:$35),0)&lt;10))</f>
        <v>0</v>
      </c>
      <c r="W29" s="153">
        <f t="array" aca="1" ref="W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")*(мужчины!$G$1:$G$200=$O29)*(мужчины!$J$1:$J$200="обувь")*(мужчины!$K$1:$K$200=W$17),0),ROW($1:$35),0)&lt;10))</f>
        <v>0</v>
      </c>
      <c r="X29" s="153">
        <f t="array" aca="1" ref="X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")*(мужчины!$G$1:$G$200=$O29)*(мужчины!$J$1:$J$200="обувь")*(мужчины!$K$1:$K$200=X$17),0),ROW($1:$35),0)&lt;10))</f>
        <v>0</v>
      </c>
      <c r="Y29" s="153">
        <f t="array" aca="1" ref="Y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")*(мужчины!$G$1:$G$200=$O29)*(мужчины!$J$1:$J$200="обувь")*(мужчины!$K$1:$K$200=Y$17),0),ROW($1:$35),0)&lt;10))</f>
        <v>0</v>
      </c>
      <c r="Z29" s="153">
        <f t="array" aca="1" ref="Z29" ca="1">SUMPRODUCT((TRANSPOSE(IF(ISERR(1/($N$16=мужчины!$B$1:$B$200)/(мужчины!$L$1:$L$200=1)),0,ROW($1:$35)))-IF(IFERROR((мужчины!$F$1:$F$200="рост ")*(мужчины!$G$1:$G$200=$O29)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")*(мужчины!$G$1:$G$200=$O29)*(мужчины!$J$1:$J$200="обувь")*(мужчины!$K$1:$K$200=Z$17),0),ROW($1:$35),0)&lt;10))</f>
        <v>0</v>
      </c>
    </row>
    <row r="30" spans="1:26" ht="18.75">
      <c r="A30" s="47">
        <v>13</v>
      </c>
      <c r="B30" s="57">
        <v>190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52">
        <v>13</v>
      </c>
      <c r="O30" s="57">
        <v>190</v>
      </c>
      <c r="P30" s="153">
        <f t="array" aca="1" ref="P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P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")*(мужчины!$G$1:$G$200=$O30)*(мужчины!$J$1:$J$200="обувь")*(мужчины!$K$1:$K$200=P$17),0),ROW($1:$35),0)&lt;10))</f>
        <v>0</v>
      </c>
      <c r="Q30" s="153">
        <f t="array" aca="1" ref="Q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Q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")*(мужчины!$G$1:$G$200=$O30)*(мужчины!$J$1:$J$200="обувь")*(мужчины!$K$1:$K$200=Q$17),0),ROW($1:$35),0)&lt;10))</f>
        <v>0</v>
      </c>
      <c r="R30" s="153">
        <f t="array" aca="1" ref="R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R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")*(мужчины!$G$1:$G$200=$O30)*(мужчины!$J$1:$J$200="обувь")*(мужчины!$K$1:$K$200=R$17),0),ROW($1:$35),0)&lt;10))</f>
        <v>0</v>
      </c>
      <c r="S30" s="153">
        <f t="array" aca="1" ref="S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S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")*(мужчины!$G$1:$G$200=$O30)*(мужчины!$J$1:$J$200="обувь")*(мужчины!$K$1:$K$200=S$17),0),ROW($1:$35),0)&lt;10))</f>
        <v>0</v>
      </c>
      <c r="T30" s="153">
        <f t="array" aca="1" ref="T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T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")*(мужчины!$G$1:$G$200=$O30)*(мужчины!$J$1:$J$200="обувь")*(мужчины!$K$1:$K$200=T$17),0),ROW($1:$35),0)&lt;10))</f>
        <v>0</v>
      </c>
      <c r="U30" s="153">
        <f t="array" aca="1" ref="U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U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")*(мужчины!$G$1:$G$200=$O30)*(мужчины!$J$1:$J$200="обувь")*(мужчины!$K$1:$K$200=U$17),0),ROW($1:$35),0)&lt;10))</f>
        <v>0</v>
      </c>
      <c r="V30" s="153">
        <f t="array" aca="1" ref="V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V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")*(мужчины!$G$1:$G$200=$O30)*(мужчины!$J$1:$J$200="обувь")*(мужчины!$K$1:$K$200=V$17),0),ROW($1:$35),0)&lt;10))</f>
        <v>0</v>
      </c>
      <c r="W30" s="153">
        <f t="array" aca="1" ref="W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W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")*(мужчины!$G$1:$G$200=$O30)*(мужчины!$J$1:$J$200="обувь")*(мужчины!$K$1:$K$200=W$17),0),ROW($1:$35),0)&lt;10))</f>
        <v>0</v>
      </c>
      <c r="X30" s="153">
        <f t="array" aca="1" ref="X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X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")*(мужчины!$G$1:$G$200=$O30)*(мужчины!$J$1:$J$200="обувь")*(мужчины!$K$1:$K$200=X$17),0),ROW($1:$35),0)&lt;10))</f>
        <v>0</v>
      </c>
      <c r="Y30" s="153">
        <f t="array" aca="1" ref="Y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Y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")*(мужчины!$G$1:$G$200=$O30)*(мужчины!$J$1:$J$200="обувь")*(мужчины!$K$1:$K$200=Y$17),0),ROW($1:$35),0)&lt;10))</f>
        <v>0</v>
      </c>
      <c r="Z30" s="153">
        <f t="array" aca="1" ref="Z30" ca="1">SUMPRODUCT((TRANSPOSE(IF(ISERR(1/($N$16=мужчины!$B$1:$B$200)/(мужчины!$L$1:$L$200=1)),0,ROW($1:$35)))-IF(IFERROR((мужчины!$F$1:$F$200="рост ")*(мужчины!$G$1:$G$200=$O30)*(мужчины!$J$1:$J$200="обувь")*(мужчины!$K$1:$K$200=Z$17),0),ROW($1:$35),0)&gt;0)*(TRANSPOSE(IF(ISERR(1/($N$16=мужчины!$B$1:$B$200)/(мужчины!$L$1:$L$200=1)),0,ROW($1:$35)))-IF(IFERROR((мужчины!$F$1:$F$200="рост ")*(мужчины!$G$1:$G$200=$O30)*(мужчины!$J$1:$J$200="обувь")*(мужчины!$K$1:$K$200=Z$17),0),ROW($1:$35),0)&lt;10))</f>
        <v>0</v>
      </c>
    </row>
    <row r="31" spans="1:26" ht="18.75">
      <c r="A31" s="148" t="s">
        <v>30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50" t="s">
        <v>43</v>
      </c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</row>
    <row r="32" spans="1:26" ht="56.25">
      <c r="A32" s="42" t="s">
        <v>5</v>
      </c>
      <c r="B32" s="42" t="s">
        <v>29</v>
      </c>
      <c r="C32" s="43">
        <v>44</v>
      </c>
      <c r="D32" s="43">
        <v>46</v>
      </c>
      <c r="E32" s="43">
        <v>48</v>
      </c>
      <c r="F32" s="44">
        <v>50</v>
      </c>
      <c r="G32" s="44">
        <v>52</v>
      </c>
      <c r="H32" s="43">
        <v>54</v>
      </c>
      <c r="I32" s="43">
        <v>56</v>
      </c>
      <c r="J32" s="43">
        <v>58</v>
      </c>
      <c r="K32" s="43">
        <v>60</v>
      </c>
      <c r="L32" s="43">
        <v>62</v>
      </c>
      <c r="M32" s="45">
        <v>64</v>
      </c>
      <c r="N32" s="46" t="s">
        <v>5</v>
      </c>
      <c r="O32" s="42" t="s">
        <v>29</v>
      </c>
      <c r="P32" s="43">
        <v>39</v>
      </c>
      <c r="Q32" s="43">
        <v>40</v>
      </c>
      <c r="R32" s="43">
        <v>41</v>
      </c>
      <c r="S32" s="43">
        <v>42</v>
      </c>
      <c r="T32" s="43">
        <v>43</v>
      </c>
      <c r="U32" s="43">
        <v>44</v>
      </c>
      <c r="V32" s="43">
        <v>45</v>
      </c>
      <c r="W32" s="43">
        <v>46</v>
      </c>
      <c r="X32" s="43">
        <v>47</v>
      </c>
      <c r="Y32" s="43">
        <v>48</v>
      </c>
      <c r="Z32" s="43">
        <v>49</v>
      </c>
    </row>
    <row r="33" spans="1:26" ht="18.75">
      <c r="A33" s="47">
        <v>1</v>
      </c>
      <c r="B33" s="48">
        <v>155</v>
      </c>
      <c r="C33" s="49"/>
      <c r="D33" s="49"/>
      <c r="E33" s="49"/>
      <c r="F33" s="49"/>
      <c r="G33" s="49"/>
      <c r="H33" s="49"/>
      <c r="I33" s="50"/>
      <c r="J33" s="49"/>
      <c r="K33" s="49"/>
      <c r="L33" s="50"/>
      <c r="M33" s="51"/>
      <c r="N33" s="52">
        <v>1</v>
      </c>
      <c r="O33" s="48">
        <v>155</v>
      </c>
      <c r="P33" s="153">
        <f>SUMPRODUCT((TRANSPOSE(IF(ISERR(1/($N$31=мужчины!$B$1:$B$200)/(мужчины!$L$1:$L$200=1)),0,ROW($1:$35)))-IF(IFERROR((мужчины!$F$1:$F$200="рост ")*(мужчины!$G$1:$G$200=$O33)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")*(мужчины!$G$1:$G$200=$O33)*(мужчины!$J$1:$J$200="обувь")*(мужчины!$K$1:$K$200=P$32),0),ROW($1:$35),0)&lt;10))</f>
        <v>0</v>
      </c>
      <c r="Q33" s="153">
        <f t="array" aca="1" ref="Q33" ca="1">SUMPRODUCT((TRANSPOSE(IF(ISERR(1/($N$31=мужчины!$B$1:$B$200)/(мужчины!$L$1:$L$200=1)),0,ROW($1:$35)))-IF(IFERROR((мужчины!$F$1:$F$200="рост ")*(мужчины!$G$1:$G$200=$O33)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")*(мужчины!$G$1:$G$200=$O33)*(мужчины!$J$1:$J$200="обувь")*(мужчины!$K$1:$K$200=Q$32),0),ROW($1:$35),0)&lt;10))</f>
        <v>0</v>
      </c>
      <c r="R33" s="153">
        <f t="array" aca="1" ref="R33" ca="1">SUMPRODUCT((TRANSPOSE(IF(ISERR(1/($N$31=мужчины!$B$1:$B$200)/(мужчины!$L$1:$L$200=1)),0,ROW($1:$35)))-IF(IFERROR((мужчины!$F$1:$F$200="рост ")*(мужчины!$G$1:$G$200=$O33)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")*(мужчины!$G$1:$G$200=$O33)*(мужчины!$J$1:$J$200="обувь")*(мужчины!$K$1:$K$200=R$32),0),ROW($1:$35),0)&lt;10))</f>
        <v>0</v>
      </c>
      <c r="S33" s="153">
        <f t="array" aca="1" ref="S33" ca="1">SUMPRODUCT((TRANSPOSE(IF(ISERR(1/($N$31=мужчины!$B$1:$B$200)/(мужчины!$L$1:$L$200=1)),0,ROW($1:$35)))-IF(IFERROR((мужчины!$F$1:$F$200="рост ")*(мужчины!$G$1:$G$200=$O33)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")*(мужчины!$G$1:$G$200=$O33)*(мужчины!$J$1:$J$200="обувь")*(мужчины!$K$1:$K$200=S$32),0),ROW($1:$35),0)&lt;10))</f>
        <v>0</v>
      </c>
      <c r="T33" s="153">
        <f t="array" aca="1" ref="T33" ca="1">SUMPRODUCT((TRANSPOSE(IF(ISERR(1/($N$31=мужчины!$B$1:$B$200)/(мужчины!$L$1:$L$200=1)),0,ROW($1:$35)))-IF(IFERROR((мужчины!$F$1:$F$200="рост ")*(мужчины!$G$1:$G$200=$O33)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")*(мужчины!$G$1:$G$200=$O33)*(мужчины!$J$1:$J$200="обувь")*(мужчины!$K$1:$K$200=T$32),0),ROW($1:$35),0)&lt;10))</f>
        <v>0</v>
      </c>
      <c r="U33" s="153">
        <f t="array" aca="1" ref="U33" ca="1">SUMPRODUCT((TRANSPOSE(IF(ISERR(1/($N$31=мужчины!$B$1:$B$200)/(мужчины!$L$1:$L$200=1)),0,ROW($1:$35)))-IF(IFERROR((мужчины!$F$1:$F$200="рост ")*(мужчины!$G$1:$G$200=$O33)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")*(мужчины!$G$1:$G$200=$O33)*(мужчины!$J$1:$J$200="обувь")*(мужчины!$K$1:$K$200=U$32),0),ROW($1:$35),0)&lt;10))</f>
        <v>0</v>
      </c>
      <c r="V33" s="153">
        <f t="array" aca="1" ref="V33" ca="1">SUMPRODUCT((TRANSPOSE(IF(ISERR(1/($N$31=мужчины!$B$1:$B$200)/(мужчины!$L$1:$L$200=1)),0,ROW($1:$35)))-IF(IFERROR((мужчины!$F$1:$F$200="рост ")*(мужчины!$G$1:$G$200=$O33)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")*(мужчины!$G$1:$G$200=$O33)*(мужчины!$J$1:$J$200="обувь")*(мужчины!$K$1:$K$200=V$32),0),ROW($1:$35),0)&lt;10))</f>
        <v>0</v>
      </c>
      <c r="W33" s="153">
        <f t="array" aca="1" ref="W33" ca="1">SUMPRODUCT((TRANSPOSE(IF(ISERR(1/($N$31=мужчины!$B$1:$B$200)/(мужчины!$L$1:$L$200=1)),0,ROW($1:$35)))-IF(IFERROR((мужчины!$F$1:$F$200="рост ")*(мужчины!$G$1:$G$200=$O33)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")*(мужчины!$G$1:$G$200=$O33)*(мужчины!$J$1:$J$200="обувь")*(мужчины!$K$1:$K$200=W$32),0),ROW($1:$35),0)&lt;10))</f>
        <v>0</v>
      </c>
      <c r="X33" s="153">
        <f t="array" aca="1" ref="X33" ca="1">SUMPRODUCT((TRANSPOSE(IF(ISERR(1/($N$31=мужчины!$B$1:$B$200)/(мужчины!$L$1:$L$200=1)),0,ROW($1:$35)))-IF(IFERROR((мужчины!$F$1:$F$200="рост ")*(мужчины!$G$1:$G$200=$O33)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")*(мужчины!$G$1:$G$200=$O33)*(мужчины!$J$1:$J$200="обувь")*(мужчины!$K$1:$K$200=X$32),0),ROW($1:$35),0)&lt;10))</f>
        <v>0</v>
      </c>
      <c r="Y33" s="153">
        <f t="array" aca="1" ref="Y33" ca="1">SUMPRODUCT((TRANSPOSE(IF(ISERR(1/($N$31=мужчины!$B$1:$B$200)/(мужчины!$L$1:$L$200=1)),0,ROW($1:$35)))-IF(IFERROR((мужчины!$F$1:$F$200="рост ")*(мужчины!$G$1:$G$200=$O33)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")*(мужчины!$G$1:$G$200=$O33)*(мужчины!$J$1:$J$200="обувь")*(мужчины!$K$1:$K$200=Y$32),0),ROW($1:$35),0)&lt;10))</f>
        <v>0</v>
      </c>
      <c r="Z33" s="153">
        <f t="array" aca="1" ref="Z33" ca="1">SUMPRODUCT((TRANSPOSE(IF(ISERR(1/($N$31=мужчины!$B$1:$B$200)/(мужчины!$L$1:$L$200=1)),0,ROW($1:$35)))-IF(IFERROR((мужчины!$F$1:$F$200="рост ")*(мужчины!$G$1:$G$200=$O33)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")*(мужчины!$G$1:$G$200=$O33)*(мужчины!$J$1:$J$200="обувь")*(мужчины!$K$1:$K$200=Z$32),0),ROW($1:$35),0)&lt;10))</f>
        <v>0</v>
      </c>
    </row>
    <row r="34" spans="1:26" ht="18.75">
      <c r="A34" s="47">
        <v>2</v>
      </c>
      <c r="B34" s="48">
        <v>160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52">
        <v>2</v>
      </c>
      <c r="O34" s="48">
        <v>160</v>
      </c>
      <c r="P34" s="153">
        <f t="array" aca="1" ref="P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")*(мужчины!$G$1:$G$200=$O34)*(мужчины!$J$1:$J$200="обувь")*(мужчины!$K$1:$K$200=P$32),0),ROW($1:$35),0)&lt;10))</f>
        <v>0</v>
      </c>
      <c r="Q34" s="153">
        <f t="array" aca="1" ref="Q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")*(мужчины!$G$1:$G$200=$O34)*(мужчины!$J$1:$J$200="обувь")*(мужчины!$K$1:$K$200=Q$32),0),ROW($1:$35),0)&lt;10))</f>
        <v>0</v>
      </c>
      <c r="R34" s="153">
        <f t="array" aca="1" ref="R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")*(мужчины!$G$1:$G$200=$O34)*(мужчины!$J$1:$J$200="обувь")*(мужчины!$K$1:$K$200=R$32),0),ROW($1:$35),0)&lt;10))</f>
        <v>0</v>
      </c>
      <c r="S34" s="153">
        <f t="array" aca="1" ref="S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")*(мужчины!$G$1:$G$200=$O34)*(мужчины!$J$1:$J$200="обувь")*(мужчины!$K$1:$K$200=S$32),0),ROW($1:$35),0)&lt;10))</f>
        <v>0</v>
      </c>
      <c r="T34" s="153">
        <f t="array" aca="1" ref="T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")*(мужчины!$G$1:$G$200=$O34)*(мужчины!$J$1:$J$200="обувь")*(мужчины!$K$1:$K$200=T$32),0),ROW($1:$35),0)&lt;10))</f>
        <v>0</v>
      </c>
      <c r="U34" s="153">
        <f t="array" aca="1" ref="U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")*(мужчины!$G$1:$G$200=$O34)*(мужчины!$J$1:$J$200="обувь")*(мужчины!$K$1:$K$200=U$32),0),ROW($1:$35),0)&lt;10))</f>
        <v>0</v>
      </c>
      <c r="V34" s="153">
        <f t="array" aca="1" ref="V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")*(мужчины!$G$1:$G$200=$O34)*(мужчины!$J$1:$J$200="обувь")*(мужчины!$K$1:$K$200=V$32),0),ROW($1:$35),0)&lt;10))</f>
        <v>0</v>
      </c>
      <c r="W34" s="153">
        <f t="array" aca="1" ref="W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")*(мужчины!$G$1:$G$200=$O34)*(мужчины!$J$1:$J$200="обувь")*(мужчины!$K$1:$K$200=W$32),0),ROW($1:$35),0)&lt;10))</f>
        <v>0</v>
      </c>
      <c r="X34" s="153">
        <f t="array" aca="1" ref="X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")*(мужчины!$G$1:$G$200=$O34)*(мужчины!$J$1:$J$200="обувь")*(мужчины!$K$1:$K$200=X$32),0),ROW($1:$35),0)&lt;10))</f>
        <v>0</v>
      </c>
      <c r="Y34" s="153">
        <f t="array" aca="1" ref="Y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")*(мужчины!$G$1:$G$200=$O34)*(мужчины!$J$1:$J$200="обувь")*(мужчины!$K$1:$K$200=Y$32),0),ROW($1:$35),0)&lt;10))</f>
        <v>0</v>
      </c>
      <c r="Z34" s="153">
        <f t="array" aca="1" ref="Z34" ca="1">SUMPRODUCT((TRANSPOSE(IF(ISERR(1/($N$31=мужчины!$B$1:$B$200)/(мужчины!$L$1:$L$200=1)),0,ROW($1:$35)))-IF(IFERROR((мужчины!$F$1:$F$200="рост ")*(мужчины!$G$1:$G$200=$O34)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")*(мужчины!$G$1:$G$200=$O34)*(мужчины!$J$1:$J$200="обувь")*(мужчины!$K$1:$K$200=Z$32),0),ROW($1:$35),0)&lt;10))</f>
        <v>0</v>
      </c>
    </row>
    <row r="35" spans="1:26" ht="18.75">
      <c r="A35" s="47">
        <v>3</v>
      </c>
      <c r="B35" s="48">
        <v>162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  <c r="N35" s="52">
        <v>3</v>
      </c>
      <c r="O35" s="48">
        <v>162</v>
      </c>
      <c r="P35" s="153">
        <f t="array" aca="1" ref="P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")*(мужчины!$G$1:$G$200=$O35)*(мужчины!$J$1:$J$200="обувь")*(мужчины!$K$1:$K$200=P$32),0),ROW($1:$35),0)&lt;10))</f>
        <v>0</v>
      </c>
      <c r="Q35" s="153">
        <f t="array" aca="1" ref="Q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")*(мужчины!$G$1:$G$200=$O35)*(мужчины!$J$1:$J$200="обувь")*(мужчины!$K$1:$K$200=Q$32),0),ROW($1:$35),0)&lt;10))</f>
        <v>0</v>
      </c>
      <c r="R35" s="153">
        <f t="array" aca="1" ref="R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")*(мужчины!$G$1:$G$200=$O35)*(мужчины!$J$1:$J$200="обувь")*(мужчины!$K$1:$K$200=R$32),0),ROW($1:$35),0)&lt;10))</f>
        <v>0</v>
      </c>
      <c r="S35" s="153">
        <f t="array" aca="1" ref="S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")*(мужчины!$G$1:$G$200=$O35)*(мужчины!$J$1:$J$200="обувь")*(мужчины!$K$1:$K$200=S$32),0),ROW($1:$35),0)&lt;10))</f>
        <v>0</v>
      </c>
      <c r="T35" s="153">
        <f t="array" aca="1" ref="T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")*(мужчины!$G$1:$G$200=$O35)*(мужчины!$J$1:$J$200="обувь")*(мужчины!$K$1:$K$200=T$32),0),ROW($1:$35),0)&lt;10))</f>
        <v>0</v>
      </c>
      <c r="U35" s="153">
        <f t="array" aca="1" ref="U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")*(мужчины!$G$1:$G$200=$O35)*(мужчины!$J$1:$J$200="обувь")*(мужчины!$K$1:$K$200=U$32),0),ROW($1:$35),0)&lt;10))</f>
        <v>0</v>
      </c>
      <c r="V35" s="153">
        <f t="array" aca="1" ref="V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")*(мужчины!$G$1:$G$200=$O35)*(мужчины!$J$1:$J$200="обувь")*(мужчины!$K$1:$K$200=V$32),0),ROW($1:$35),0)&lt;10))</f>
        <v>0</v>
      </c>
      <c r="W35" s="153">
        <f t="array" aca="1" ref="W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")*(мужчины!$G$1:$G$200=$O35)*(мужчины!$J$1:$J$200="обувь")*(мужчины!$K$1:$K$200=W$32),0),ROW($1:$35),0)&lt;10))</f>
        <v>0</v>
      </c>
      <c r="X35" s="153">
        <f t="array" aca="1" ref="X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")*(мужчины!$G$1:$G$200=$O35)*(мужчины!$J$1:$J$200="обувь")*(мужчины!$K$1:$K$200=X$32),0),ROW($1:$35),0)&lt;10))</f>
        <v>0</v>
      </c>
      <c r="Y35" s="153">
        <f t="array" aca="1" ref="Y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")*(мужчины!$G$1:$G$200=$O35)*(мужчины!$J$1:$J$200="обувь")*(мужчины!$K$1:$K$200=Y$32),0),ROW($1:$35),0)&lt;10))</f>
        <v>0</v>
      </c>
      <c r="Z35" s="153">
        <f t="array" aca="1" ref="Z35" ca="1">SUMPRODUCT((TRANSPOSE(IF(ISERR(1/($N$31=мужчины!$B$1:$B$200)/(мужчины!$L$1:$L$200=1)),0,ROW($1:$35)))-IF(IFERROR((мужчины!$F$1:$F$200="рост ")*(мужчины!$G$1:$G$200=$O35)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")*(мужчины!$G$1:$G$200=$O35)*(мужчины!$J$1:$J$200="обувь")*(мужчины!$K$1:$K$200=Z$32),0),ROW($1:$35),0)&lt;10))</f>
        <v>0</v>
      </c>
    </row>
    <row r="36" spans="1:26" ht="18.75">
      <c r="A36" s="47">
        <v>4</v>
      </c>
      <c r="B36" s="57">
        <v>164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9"/>
      <c r="N36" s="52">
        <v>4</v>
      </c>
      <c r="O36" s="57">
        <v>164</v>
      </c>
      <c r="P36" s="153">
        <f t="array" aca="1" ref="P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")*(мужчины!$G$1:$G$200=$O36)*(мужчины!$J$1:$J$200="обувь")*(мужчины!$K$1:$K$200=P$32),0),ROW($1:$35),0)&lt;10))</f>
        <v>0</v>
      </c>
      <c r="Q36" s="153">
        <f t="array" aca="1" ref="Q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")*(мужчины!$G$1:$G$200=$O36)*(мужчины!$J$1:$J$200="обувь")*(мужчины!$K$1:$K$200=Q$32),0),ROW($1:$35),0)&lt;10))</f>
        <v>0</v>
      </c>
      <c r="R36" s="153">
        <f t="array" aca="1" ref="R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")*(мужчины!$G$1:$G$200=$O36)*(мужчины!$J$1:$J$200="обувь")*(мужчины!$K$1:$K$200=R$32),0),ROW($1:$35),0)&lt;10))</f>
        <v>0</v>
      </c>
      <c r="S36" s="153">
        <f t="array" aca="1" ref="S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")*(мужчины!$G$1:$G$200=$O36)*(мужчины!$J$1:$J$200="обувь")*(мужчины!$K$1:$K$200=S$32),0),ROW($1:$35),0)&lt;10))</f>
        <v>0</v>
      </c>
      <c r="T36" s="153">
        <f t="array" aca="1" ref="T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")*(мужчины!$G$1:$G$200=$O36)*(мужчины!$J$1:$J$200="обувь")*(мужчины!$K$1:$K$200=T$32),0),ROW($1:$35),0)&lt;10))</f>
        <v>0</v>
      </c>
      <c r="U36" s="153">
        <f t="array" aca="1" ref="U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")*(мужчины!$G$1:$G$200=$O36)*(мужчины!$J$1:$J$200="обувь")*(мужчины!$K$1:$K$200=U$32),0),ROW($1:$35),0)&lt;10))</f>
        <v>0</v>
      </c>
      <c r="V36" s="153">
        <f t="array" aca="1" ref="V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")*(мужчины!$G$1:$G$200=$O36)*(мужчины!$J$1:$J$200="обувь")*(мужчины!$K$1:$K$200=V$32),0),ROW($1:$35),0)&lt;10))</f>
        <v>0</v>
      </c>
      <c r="W36" s="153">
        <f t="array" aca="1" ref="W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")*(мужчины!$G$1:$G$200=$O36)*(мужчины!$J$1:$J$200="обувь")*(мужчины!$K$1:$K$200=W$32),0),ROW($1:$35),0)&lt;10))</f>
        <v>0</v>
      </c>
      <c r="X36" s="153">
        <f t="array" aca="1" ref="X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")*(мужчины!$G$1:$G$200=$O36)*(мужчины!$J$1:$J$200="обувь")*(мужчины!$K$1:$K$200=X$32),0),ROW($1:$35),0)&lt;10))</f>
        <v>0</v>
      </c>
      <c r="Y36" s="153">
        <f t="array" aca="1" ref="Y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")*(мужчины!$G$1:$G$200=$O36)*(мужчины!$J$1:$J$200="обувь")*(мужчины!$K$1:$K$200=Y$32),0),ROW($1:$35),0)&lt;10))</f>
        <v>0</v>
      </c>
      <c r="Z36" s="153">
        <f t="array" aca="1" ref="Z36" ca="1">SUMPRODUCT((TRANSPOSE(IF(ISERR(1/($N$31=мужчины!$B$1:$B$200)/(мужчины!$L$1:$L$200=1)),0,ROW($1:$35)))-IF(IFERROR((мужчины!$F$1:$F$200="рост ")*(мужчины!$G$1:$G$200=$O36)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")*(мужчины!$G$1:$G$200=$O36)*(мужчины!$J$1:$J$200="обувь")*(мужчины!$K$1:$K$200=Z$32),0),ROW($1:$35),0)&lt;10))</f>
        <v>0</v>
      </c>
    </row>
    <row r="37" spans="1:26" ht="18.75">
      <c r="A37" s="47">
        <v>5</v>
      </c>
      <c r="B37" s="57">
        <v>166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  <c r="N37" s="52">
        <v>5</v>
      </c>
      <c r="O37" s="57">
        <v>166</v>
      </c>
      <c r="P37" s="153">
        <f t="array" aca="1" ref="P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")*(мужчины!$G$1:$G$200=$O37)*(мужчины!$J$1:$J$200="обувь")*(мужчины!$K$1:$K$200=P$32),0),ROW($1:$35),0)&lt;10))</f>
        <v>0</v>
      </c>
      <c r="Q37" s="153">
        <f t="array" aca="1" ref="Q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")*(мужчины!$G$1:$G$200=$O37)*(мужчины!$J$1:$J$200="обувь")*(мужчины!$K$1:$K$200=Q$32),0),ROW($1:$35),0)&lt;10))</f>
        <v>0</v>
      </c>
      <c r="R37" s="153">
        <f t="array" aca="1" ref="R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")*(мужчины!$G$1:$G$200=$O37)*(мужчины!$J$1:$J$200="обувь")*(мужчины!$K$1:$K$200=R$32),0),ROW($1:$35),0)&lt;10))</f>
        <v>0</v>
      </c>
      <c r="S37" s="153">
        <f t="array" aca="1" ref="S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")*(мужчины!$G$1:$G$200=$O37)*(мужчины!$J$1:$J$200="обувь")*(мужчины!$K$1:$K$200=S$32),0),ROW($1:$35),0)&lt;10))</f>
        <v>0</v>
      </c>
      <c r="T37" s="153">
        <f t="array" aca="1" ref="T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")*(мужчины!$G$1:$G$200=$O37)*(мужчины!$J$1:$J$200="обувь")*(мужчины!$K$1:$K$200=T$32),0),ROW($1:$35),0)&lt;10))</f>
        <v>0</v>
      </c>
      <c r="U37" s="153">
        <f t="array" aca="1" ref="U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")*(мужчины!$G$1:$G$200=$O37)*(мужчины!$J$1:$J$200="обувь")*(мужчины!$K$1:$K$200=U$32),0),ROW($1:$35),0)&lt;10))</f>
        <v>0</v>
      </c>
      <c r="V37" s="153">
        <f t="array" aca="1" ref="V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")*(мужчины!$G$1:$G$200=$O37)*(мужчины!$J$1:$J$200="обувь")*(мужчины!$K$1:$K$200=V$32),0),ROW($1:$35),0)&lt;10))</f>
        <v>0</v>
      </c>
      <c r="W37" s="153">
        <f t="array" aca="1" ref="W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")*(мужчины!$G$1:$G$200=$O37)*(мужчины!$J$1:$J$200="обувь")*(мужчины!$K$1:$K$200=W$32),0),ROW($1:$35),0)&lt;10))</f>
        <v>0</v>
      </c>
      <c r="X37" s="153">
        <f t="array" aca="1" ref="X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")*(мужчины!$G$1:$G$200=$O37)*(мужчины!$J$1:$J$200="обувь")*(мужчины!$K$1:$K$200=X$32),0),ROW($1:$35),0)&lt;10))</f>
        <v>0</v>
      </c>
      <c r="Y37" s="153">
        <f t="array" aca="1" ref="Y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")*(мужчины!$G$1:$G$200=$O37)*(мужчины!$J$1:$J$200="обувь")*(мужчины!$K$1:$K$200=Y$32),0),ROW($1:$35),0)&lt;10))</f>
        <v>0</v>
      </c>
      <c r="Z37" s="153">
        <f t="array" aca="1" ref="Z37" ca="1">SUMPRODUCT((TRANSPOSE(IF(ISERR(1/($N$31=мужчины!$B$1:$B$200)/(мужчины!$L$1:$L$200=1)),0,ROW($1:$35)))-IF(IFERROR((мужчины!$F$1:$F$200="рост ")*(мужчины!$G$1:$G$200=$O37)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")*(мужчины!$G$1:$G$200=$O37)*(мужчины!$J$1:$J$200="обувь")*(мужчины!$K$1:$K$200=Z$32),0),ROW($1:$35),0)&lt;10))</f>
        <v>0</v>
      </c>
    </row>
    <row r="38" spans="1:26" ht="18.75">
      <c r="A38" s="47">
        <v>6</v>
      </c>
      <c r="B38" s="57">
        <v>168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52">
        <v>6</v>
      </c>
      <c r="O38" s="57">
        <v>168</v>
      </c>
      <c r="P38" s="153">
        <f t="array" aca="1" ref="P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")*(мужчины!$G$1:$G$200=$O38)*(мужчины!$J$1:$J$200="обувь")*(мужчины!$K$1:$K$200=P$32),0),ROW($1:$35),0)&lt;10))</f>
        <v>0</v>
      </c>
      <c r="Q38" s="153">
        <f t="array" aca="1" ref="Q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")*(мужчины!$G$1:$G$200=$O38)*(мужчины!$J$1:$J$200="обувь")*(мужчины!$K$1:$K$200=Q$32),0),ROW($1:$35),0)&lt;10))</f>
        <v>0</v>
      </c>
      <c r="R38" s="153">
        <f t="array" aca="1" ref="R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")*(мужчины!$G$1:$G$200=$O38)*(мужчины!$J$1:$J$200="обувь")*(мужчины!$K$1:$K$200=R$32),0),ROW($1:$35),0)&lt;10))</f>
        <v>0</v>
      </c>
      <c r="S38" s="153">
        <f t="array" aca="1" ref="S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")*(мужчины!$G$1:$G$200=$O38)*(мужчины!$J$1:$J$200="обувь")*(мужчины!$K$1:$K$200=S$32),0),ROW($1:$35),0)&lt;10))</f>
        <v>0</v>
      </c>
      <c r="T38" s="153">
        <f t="array" aca="1" ref="T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")*(мужчины!$G$1:$G$200=$O38)*(мужчины!$J$1:$J$200="обувь")*(мужчины!$K$1:$K$200=T$32),0),ROW($1:$35),0)&lt;10))</f>
        <v>0</v>
      </c>
      <c r="U38" s="153">
        <f t="array" aca="1" ref="U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")*(мужчины!$G$1:$G$200=$O38)*(мужчины!$J$1:$J$200="обувь")*(мужчины!$K$1:$K$200=U$32),0),ROW($1:$35),0)&lt;10))</f>
        <v>0</v>
      </c>
      <c r="V38" s="153">
        <f t="array" aca="1" ref="V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")*(мужчины!$G$1:$G$200=$O38)*(мужчины!$J$1:$J$200="обувь")*(мужчины!$K$1:$K$200=V$32),0),ROW($1:$35),0)&lt;10))</f>
        <v>0</v>
      </c>
      <c r="W38" s="153">
        <f t="array" aca="1" ref="W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")*(мужчины!$G$1:$G$200=$O38)*(мужчины!$J$1:$J$200="обувь")*(мужчины!$K$1:$K$200=W$32),0),ROW($1:$35),0)&lt;10))</f>
        <v>0</v>
      </c>
      <c r="X38" s="153">
        <f t="array" aca="1" ref="X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")*(мужчины!$G$1:$G$200=$O38)*(мужчины!$J$1:$J$200="обувь")*(мужчины!$K$1:$K$200=X$32),0),ROW($1:$35),0)&lt;10))</f>
        <v>0</v>
      </c>
      <c r="Y38" s="153">
        <f t="array" aca="1" ref="Y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")*(мужчины!$G$1:$G$200=$O38)*(мужчины!$J$1:$J$200="обувь")*(мужчины!$K$1:$K$200=Y$32),0),ROW($1:$35),0)&lt;10))</f>
        <v>0</v>
      </c>
      <c r="Z38" s="153">
        <f t="array" aca="1" ref="Z38" ca="1">SUMPRODUCT((TRANSPOSE(IF(ISERR(1/($N$31=мужчины!$B$1:$B$200)/(мужчины!$L$1:$L$200=1)),0,ROW($1:$35)))-IF(IFERROR((мужчины!$F$1:$F$200="рост ")*(мужчины!$G$1:$G$200=$O38)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")*(мужчины!$G$1:$G$200=$O38)*(мужчины!$J$1:$J$200="обувь")*(мужчины!$K$1:$K$200=Z$32),0),ROW($1:$35),0)&lt;10))</f>
        <v>0</v>
      </c>
    </row>
    <row r="39" spans="1:26" ht="18.75">
      <c r="A39" s="47">
        <v>7</v>
      </c>
      <c r="B39" s="57">
        <v>170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9"/>
      <c r="N39" s="52">
        <v>7</v>
      </c>
      <c r="O39" s="57">
        <v>170</v>
      </c>
      <c r="P39" s="153">
        <f t="array" aca="1" ref="P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")*(мужчины!$G$1:$G$200=$O39)*(мужчины!$J$1:$J$200="обувь")*(мужчины!$K$1:$K$200=P$32),0),ROW($1:$35),0)&lt;10))</f>
        <v>0</v>
      </c>
      <c r="Q39" s="153">
        <f t="array" aca="1" ref="Q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")*(мужчины!$G$1:$G$200=$O39)*(мужчины!$J$1:$J$200="обувь")*(мужчины!$K$1:$K$200=Q$32),0),ROW($1:$35),0)&lt;10))</f>
        <v>0</v>
      </c>
      <c r="R39" s="153">
        <f t="array" aca="1" ref="R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")*(мужчины!$G$1:$G$200=$O39)*(мужчины!$J$1:$J$200="обувь")*(мужчины!$K$1:$K$200=R$32),0),ROW($1:$35),0)&lt;10))</f>
        <v>0</v>
      </c>
      <c r="S39" s="153">
        <f t="array" aca="1" ref="S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")*(мужчины!$G$1:$G$200=$O39)*(мужчины!$J$1:$J$200="обувь")*(мужчины!$K$1:$K$200=S$32),0),ROW($1:$35),0)&lt;10))</f>
        <v>0</v>
      </c>
      <c r="T39" s="153">
        <f t="array" aca="1" ref="T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")*(мужчины!$G$1:$G$200=$O39)*(мужчины!$J$1:$J$200="обувь")*(мужчины!$K$1:$K$200=T$32),0),ROW($1:$35),0)&lt;10))</f>
        <v>0</v>
      </c>
      <c r="U39" s="153">
        <f t="array" aca="1" ref="U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")*(мужчины!$G$1:$G$200=$O39)*(мужчины!$J$1:$J$200="обувь")*(мужчины!$K$1:$K$200=U$32),0),ROW($1:$35),0)&lt;10))</f>
        <v>0</v>
      </c>
      <c r="V39" s="153">
        <f t="array" aca="1" ref="V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")*(мужчины!$G$1:$G$200=$O39)*(мужчины!$J$1:$J$200="обувь")*(мужчины!$K$1:$K$200=V$32),0),ROW($1:$35),0)&lt;10))</f>
        <v>0</v>
      </c>
      <c r="W39" s="153">
        <f t="array" aca="1" ref="W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")*(мужчины!$G$1:$G$200=$O39)*(мужчины!$J$1:$J$200="обувь")*(мужчины!$K$1:$K$200=W$32),0),ROW($1:$35),0)&lt;10))</f>
        <v>0</v>
      </c>
      <c r="X39" s="153">
        <f t="array" aca="1" ref="X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")*(мужчины!$G$1:$G$200=$O39)*(мужчины!$J$1:$J$200="обувь")*(мужчины!$K$1:$K$200=X$32),0),ROW($1:$35),0)&lt;10))</f>
        <v>0</v>
      </c>
      <c r="Y39" s="153">
        <f t="array" aca="1" ref="Y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")*(мужчины!$G$1:$G$200=$O39)*(мужчины!$J$1:$J$200="обувь")*(мужчины!$K$1:$K$200=Y$32),0),ROW($1:$35),0)&lt;10))</f>
        <v>0</v>
      </c>
      <c r="Z39" s="153">
        <f t="array" aca="1" ref="Z39" ca="1">SUMPRODUCT((TRANSPOSE(IF(ISERR(1/($N$31=мужчины!$B$1:$B$200)/(мужчины!$L$1:$L$200=1)),0,ROW($1:$35)))-IF(IFERROR((мужчины!$F$1:$F$200="рост ")*(мужчины!$G$1:$G$200=$O39)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")*(мужчины!$G$1:$G$200=$O39)*(мужчины!$J$1:$J$200="обувь")*(мужчины!$K$1:$K$200=Z$32),0),ROW($1:$35),0)&lt;10))</f>
        <v>0</v>
      </c>
    </row>
    <row r="40" spans="1:26" ht="18.75">
      <c r="A40" s="47">
        <v>8</v>
      </c>
      <c r="B40" s="57">
        <v>172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  <c r="N40" s="52">
        <v>8</v>
      </c>
      <c r="O40" s="57">
        <v>172</v>
      </c>
      <c r="P40" s="153">
        <f t="array" aca="1" ref="P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")*(мужчины!$G$1:$G$200=$O40)*(мужчины!$J$1:$J$200="обувь")*(мужчины!$K$1:$K$200=P$32),0),ROW($1:$35),0)&lt;10))</f>
        <v>0</v>
      </c>
      <c r="Q40" s="153">
        <f t="array" aca="1" ref="Q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")*(мужчины!$G$1:$G$200=$O40)*(мужчины!$J$1:$J$200="обувь")*(мужчины!$K$1:$K$200=Q$32),0),ROW($1:$35),0)&lt;10))</f>
        <v>0</v>
      </c>
      <c r="R40" s="153">
        <f t="array" aca="1" ref="R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")*(мужчины!$G$1:$G$200=$O40)*(мужчины!$J$1:$J$200="обувь")*(мужчины!$K$1:$K$200=R$32),0),ROW($1:$35),0)&lt;10))</f>
        <v>0</v>
      </c>
      <c r="S40" s="153">
        <f t="array" aca="1" ref="S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")*(мужчины!$G$1:$G$200=$O40)*(мужчины!$J$1:$J$200="обувь")*(мужчины!$K$1:$K$200=S$32),0),ROW($1:$35),0)&lt;10))</f>
        <v>0</v>
      </c>
      <c r="T40" s="153">
        <f t="array" aca="1" ref="T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")*(мужчины!$G$1:$G$200=$O40)*(мужчины!$J$1:$J$200="обувь")*(мужчины!$K$1:$K$200=T$32),0),ROW($1:$35),0)&lt;10))</f>
        <v>0</v>
      </c>
      <c r="U40" s="153">
        <f t="array" aca="1" ref="U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")*(мужчины!$G$1:$G$200=$O40)*(мужчины!$J$1:$J$200="обувь")*(мужчины!$K$1:$K$200=U$32),0),ROW($1:$35),0)&lt;10))</f>
        <v>0</v>
      </c>
      <c r="V40" s="153">
        <f t="array" aca="1" ref="V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")*(мужчины!$G$1:$G$200=$O40)*(мужчины!$J$1:$J$200="обувь")*(мужчины!$K$1:$K$200=V$32),0),ROW($1:$35),0)&lt;10))</f>
        <v>0</v>
      </c>
      <c r="W40" s="153">
        <f t="array" aca="1" ref="W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")*(мужчины!$G$1:$G$200=$O40)*(мужчины!$J$1:$J$200="обувь")*(мужчины!$K$1:$K$200=W$32),0),ROW($1:$35),0)&lt;10))</f>
        <v>0</v>
      </c>
      <c r="X40" s="153">
        <f t="array" aca="1" ref="X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")*(мужчины!$G$1:$G$200=$O40)*(мужчины!$J$1:$J$200="обувь")*(мужчины!$K$1:$K$200=X$32),0),ROW($1:$35),0)&lt;10))</f>
        <v>0</v>
      </c>
      <c r="Y40" s="153">
        <f t="array" aca="1" ref="Y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")*(мужчины!$G$1:$G$200=$O40)*(мужчины!$J$1:$J$200="обувь")*(мужчины!$K$1:$K$200=Y$32),0),ROW($1:$35),0)&lt;10))</f>
        <v>0</v>
      </c>
      <c r="Z40" s="153">
        <f t="array" aca="1" ref="Z40" ca="1">SUMPRODUCT((TRANSPOSE(IF(ISERR(1/($N$31=мужчины!$B$1:$B$200)/(мужчины!$L$1:$L$200=1)),0,ROW($1:$35)))-IF(IFERROR((мужчины!$F$1:$F$200="рост ")*(мужчины!$G$1:$G$200=$O40)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")*(мужчины!$G$1:$G$200=$O40)*(мужчины!$J$1:$J$200="обувь")*(мужчины!$K$1:$K$200=Z$32),0),ROW($1:$35),0)&lt;10))</f>
        <v>0</v>
      </c>
    </row>
    <row r="41" spans="1:26" ht="18.75">
      <c r="A41" s="47">
        <v>9</v>
      </c>
      <c r="B41" s="57">
        <v>174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52">
        <v>9</v>
      </c>
      <c r="O41" s="57">
        <v>174</v>
      </c>
      <c r="P41" s="153">
        <f t="array" aca="1" ref="P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")*(мужчины!$G$1:$G$200=$O41)*(мужчины!$J$1:$J$200="обувь")*(мужчины!$K$1:$K$200=P$32),0),ROW($1:$35),0)&lt;10))</f>
        <v>0</v>
      </c>
      <c r="Q41" s="153">
        <f t="array" aca="1" ref="Q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")*(мужчины!$G$1:$G$200=$O41)*(мужчины!$J$1:$J$200="обувь")*(мужчины!$K$1:$K$200=Q$32),0),ROW($1:$35),0)&lt;10))</f>
        <v>0</v>
      </c>
      <c r="R41" s="153">
        <f t="array" aca="1" ref="R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")*(мужчины!$G$1:$G$200=$O41)*(мужчины!$J$1:$J$200="обувь")*(мужчины!$K$1:$K$200=R$32),0),ROW($1:$35),0)&lt;10))</f>
        <v>0</v>
      </c>
      <c r="S41" s="153">
        <f t="array" aca="1" ref="S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")*(мужчины!$G$1:$G$200=$O41)*(мужчины!$J$1:$J$200="обувь")*(мужчины!$K$1:$K$200=S$32),0),ROW($1:$35),0)&lt;10))</f>
        <v>0</v>
      </c>
      <c r="T41" s="153">
        <f t="array" aca="1" ref="T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")*(мужчины!$G$1:$G$200=$O41)*(мужчины!$J$1:$J$200="обувь")*(мужчины!$K$1:$K$200=T$32),0),ROW($1:$35),0)&lt;10))</f>
        <v>0</v>
      </c>
      <c r="U41" s="153">
        <f t="array" aca="1" ref="U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")*(мужчины!$G$1:$G$200=$O41)*(мужчины!$J$1:$J$200="обувь")*(мужчины!$K$1:$K$200=U$32),0),ROW($1:$35),0)&lt;10))</f>
        <v>0</v>
      </c>
      <c r="V41" s="153">
        <f t="array" aca="1" ref="V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")*(мужчины!$G$1:$G$200=$O41)*(мужчины!$J$1:$J$200="обувь")*(мужчины!$K$1:$K$200=V$32),0),ROW($1:$35),0)&lt;10))</f>
        <v>0</v>
      </c>
      <c r="W41" s="153">
        <f t="array" aca="1" ref="W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")*(мужчины!$G$1:$G$200=$O41)*(мужчины!$J$1:$J$200="обувь")*(мужчины!$K$1:$K$200=W$32),0),ROW($1:$35),0)&lt;10))</f>
        <v>0</v>
      </c>
      <c r="X41" s="153">
        <f t="array" aca="1" ref="X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")*(мужчины!$G$1:$G$200=$O41)*(мужчины!$J$1:$J$200="обувь")*(мужчины!$K$1:$K$200=X$32),0),ROW($1:$35),0)&lt;10))</f>
        <v>0</v>
      </c>
      <c r="Y41" s="153">
        <f t="array" aca="1" ref="Y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")*(мужчины!$G$1:$G$200=$O41)*(мужчины!$J$1:$J$200="обувь")*(мужчины!$K$1:$K$200=Y$32),0),ROW($1:$35),0)&lt;10))</f>
        <v>0</v>
      </c>
      <c r="Z41" s="153">
        <f t="array" aca="1" ref="Z41" ca="1">SUMPRODUCT((TRANSPOSE(IF(ISERR(1/($N$31=мужчины!$B$1:$B$200)/(мужчины!$L$1:$L$200=1)),0,ROW($1:$35)))-IF(IFERROR((мужчины!$F$1:$F$200="рост ")*(мужчины!$G$1:$G$200=$O41)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")*(мужчины!$G$1:$G$200=$O41)*(мужчины!$J$1:$J$200="обувь")*(мужчины!$K$1:$K$200=Z$32),0),ROW($1:$35),0)&lt;10))</f>
        <v>0</v>
      </c>
    </row>
    <row r="42" spans="1:26" ht="18.75">
      <c r="A42" s="47">
        <v>10</v>
      </c>
      <c r="B42" s="57">
        <v>176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52">
        <v>10</v>
      </c>
      <c r="O42" s="57">
        <v>176</v>
      </c>
      <c r="P42" s="153">
        <f t="array" aca="1" ref="P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")*(мужчины!$G$1:$G$200=$O42)*(мужчины!$J$1:$J$200="обувь")*(мужчины!$K$1:$K$200=P$32),0),ROW($1:$35),0)&lt;10))</f>
        <v>0</v>
      </c>
      <c r="Q42" s="153">
        <f t="array" aca="1" ref="Q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")*(мужчины!$G$1:$G$200=$O42)*(мужчины!$J$1:$J$200="обувь")*(мужчины!$K$1:$K$200=Q$32),0),ROW($1:$35),0)&lt;10))</f>
        <v>0</v>
      </c>
      <c r="R42" s="153">
        <f t="array" aca="1" ref="R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")*(мужчины!$G$1:$G$200=$O42)*(мужчины!$J$1:$J$200="обувь")*(мужчины!$K$1:$K$200=R$32),0),ROW($1:$35),0)&lt;10))</f>
        <v>0</v>
      </c>
      <c r="S42" s="153">
        <f t="array" aca="1" ref="S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")*(мужчины!$G$1:$G$200=$O42)*(мужчины!$J$1:$J$200="обувь")*(мужчины!$K$1:$K$200=S$32),0),ROW($1:$35),0)&lt;10))</f>
        <v>0</v>
      </c>
      <c r="T42" s="153">
        <f t="array" aca="1" ref="T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")*(мужчины!$G$1:$G$200=$O42)*(мужчины!$J$1:$J$200="обувь")*(мужчины!$K$1:$K$200=T$32),0),ROW($1:$35),0)&lt;10))</f>
        <v>0</v>
      </c>
      <c r="U42" s="153">
        <f t="array" aca="1" ref="U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")*(мужчины!$G$1:$G$200=$O42)*(мужчины!$J$1:$J$200="обувь")*(мужчины!$K$1:$K$200=U$32),0),ROW($1:$35),0)&lt;10))</f>
        <v>0</v>
      </c>
      <c r="V42" s="153">
        <f t="array" aca="1" ref="V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")*(мужчины!$G$1:$G$200=$O42)*(мужчины!$J$1:$J$200="обувь")*(мужчины!$K$1:$K$200=V$32),0),ROW($1:$35),0)&lt;10))</f>
        <v>0</v>
      </c>
      <c r="W42" s="153">
        <f t="array" aca="1" ref="W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")*(мужчины!$G$1:$G$200=$O42)*(мужчины!$J$1:$J$200="обувь")*(мужчины!$K$1:$K$200=W$32),0),ROW($1:$35),0)&lt;10))</f>
        <v>0</v>
      </c>
      <c r="X42" s="153">
        <f t="array" aca="1" ref="X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")*(мужчины!$G$1:$G$200=$O42)*(мужчины!$J$1:$J$200="обувь")*(мужчины!$K$1:$K$200=X$32),0),ROW($1:$35),0)&lt;10))</f>
        <v>0</v>
      </c>
      <c r="Y42" s="153">
        <f t="array" aca="1" ref="Y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")*(мужчины!$G$1:$G$200=$O42)*(мужчины!$J$1:$J$200="обувь")*(мужчины!$K$1:$K$200=Y$32),0),ROW($1:$35),0)&lt;10))</f>
        <v>0</v>
      </c>
      <c r="Z42" s="153">
        <f t="array" aca="1" ref="Z42" ca="1">SUMPRODUCT((TRANSPOSE(IF(ISERR(1/($N$31=мужчины!$B$1:$B$200)/(мужчины!$L$1:$L$200=1)),0,ROW($1:$35)))-IF(IFERROR((мужчины!$F$1:$F$200="рост ")*(мужчины!$G$1:$G$200=$O42)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")*(мужчины!$G$1:$G$200=$O42)*(мужчины!$J$1:$J$200="обувь")*(мужчины!$K$1:$K$200=Z$32),0),ROW($1:$35),0)&lt;10))</f>
        <v>0</v>
      </c>
    </row>
    <row r="43" spans="1:26" ht="18.75">
      <c r="A43" s="47">
        <v>11</v>
      </c>
      <c r="B43" s="57">
        <v>180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9"/>
      <c r="N43" s="52">
        <v>11</v>
      </c>
      <c r="O43" s="57">
        <v>180</v>
      </c>
      <c r="P43" s="153">
        <f t="array" aca="1" ref="P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")*(мужчины!$G$1:$G$200=$O43)*(мужчины!$J$1:$J$200="обувь")*(мужчины!$K$1:$K$200=P$32),0),ROW($1:$35),0)&lt;10))</f>
        <v>0</v>
      </c>
      <c r="Q43" s="153">
        <f t="array" aca="1" ref="Q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")*(мужчины!$G$1:$G$200=$O43)*(мужчины!$J$1:$J$200="обувь")*(мужчины!$K$1:$K$200=Q$32),0),ROW($1:$35),0)&lt;10))</f>
        <v>0</v>
      </c>
      <c r="R43" s="153">
        <f t="array" aca="1" ref="R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")*(мужчины!$G$1:$G$200=$O43)*(мужчины!$J$1:$J$200="обувь")*(мужчины!$K$1:$K$200=R$32),0),ROW($1:$35),0)&lt;10))</f>
        <v>0</v>
      </c>
      <c r="S43" s="153">
        <f t="array" aca="1" ref="S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")*(мужчины!$G$1:$G$200=$O43)*(мужчины!$J$1:$J$200="обувь")*(мужчины!$K$1:$K$200=S$32),0),ROW($1:$35),0)&lt;10))</f>
        <v>0</v>
      </c>
      <c r="T43" s="153">
        <f t="array" aca="1" ref="T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")*(мужчины!$G$1:$G$200=$O43)*(мужчины!$J$1:$J$200="обувь")*(мужчины!$K$1:$K$200=T$32),0),ROW($1:$35),0)&lt;10))</f>
        <v>0</v>
      </c>
      <c r="U43" s="153">
        <f t="array" aca="1" ref="U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")*(мужчины!$G$1:$G$200=$O43)*(мужчины!$J$1:$J$200="обувь")*(мужчины!$K$1:$K$200=U$32),0),ROW($1:$35),0)&lt;10))</f>
        <v>0</v>
      </c>
      <c r="V43" s="153">
        <f t="array" aca="1" ref="V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")*(мужчины!$G$1:$G$200=$O43)*(мужчины!$J$1:$J$200="обувь")*(мужчины!$K$1:$K$200=V$32),0),ROW($1:$35),0)&lt;10))</f>
        <v>0</v>
      </c>
      <c r="W43" s="153">
        <f t="array" aca="1" ref="W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")*(мужчины!$G$1:$G$200=$O43)*(мужчины!$J$1:$J$200="обувь")*(мужчины!$K$1:$K$200=W$32),0),ROW($1:$35),0)&lt;10))</f>
        <v>0</v>
      </c>
      <c r="X43" s="153">
        <f t="array" aca="1" ref="X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")*(мужчины!$G$1:$G$200=$O43)*(мужчины!$J$1:$J$200="обувь")*(мужчины!$K$1:$K$200=X$32),0),ROW($1:$35),0)&lt;10))</f>
        <v>0</v>
      </c>
      <c r="Y43" s="153">
        <f t="array" aca="1" ref="Y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")*(мужчины!$G$1:$G$200=$O43)*(мужчины!$J$1:$J$200="обувь")*(мужчины!$K$1:$K$200=Y$32),0),ROW($1:$35),0)&lt;10))</f>
        <v>0</v>
      </c>
      <c r="Z43" s="153">
        <f t="array" aca="1" ref="Z43" ca="1">SUMPRODUCT((TRANSPOSE(IF(ISERR(1/($N$31=мужчины!$B$1:$B$200)/(мужчины!$L$1:$L$200=1)),0,ROW($1:$35)))-IF(IFERROR((мужчины!$F$1:$F$200="рост ")*(мужчины!$G$1:$G$200=$O43)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")*(мужчины!$G$1:$G$200=$O43)*(мужчины!$J$1:$J$200="обувь")*(мужчины!$K$1:$K$200=Z$32),0),ROW($1:$35),0)&lt;10))</f>
        <v>0</v>
      </c>
    </row>
    <row r="44" spans="1:26" ht="18.75">
      <c r="A44" s="47">
        <v>12</v>
      </c>
      <c r="B44" s="57">
        <v>182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9"/>
      <c r="N44" s="52">
        <v>12</v>
      </c>
      <c r="O44" s="57">
        <v>182</v>
      </c>
      <c r="P44" s="153">
        <f t="array" aca="1" ref="P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")*(мужчины!$G$1:$G$200=$O44)*(мужчины!$J$1:$J$200="обувь")*(мужчины!$K$1:$K$200=P$32),0),ROW($1:$35),0)&lt;10))</f>
        <v>0</v>
      </c>
      <c r="Q44" s="153">
        <f t="array" aca="1" ref="Q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")*(мужчины!$G$1:$G$200=$O44)*(мужчины!$J$1:$J$200="обувь")*(мужчины!$K$1:$K$200=Q$32),0),ROW($1:$35),0)&lt;10))</f>
        <v>0</v>
      </c>
      <c r="R44" s="153">
        <f t="array" aca="1" ref="R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")*(мужчины!$G$1:$G$200=$O44)*(мужчины!$J$1:$J$200="обувь")*(мужчины!$K$1:$K$200=R$32),0),ROW($1:$35),0)&lt;10))</f>
        <v>0</v>
      </c>
      <c r="S44" s="153">
        <f t="array" aca="1" ref="S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")*(мужчины!$G$1:$G$200=$O44)*(мужчины!$J$1:$J$200="обувь")*(мужчины!$K$1:$K$200=S$32),0),ROW($1:$35),0)&lt;10))</f>
        <v>0</v>
      </c>
      <c r="T44" s="153">
        <f t="array" aca="1" ref="T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")*(мужчины!$G$1:$G$200=$O44)*(мужчины!$J$1:$J$200="обувь")*(мужчины!$K$1:$K$200=T$32),0),ROW($1:$35),0)&lt;10))</f>
        <v>0</v>
      </c>
      <c r="U44" s="153">
        <f t="array" aca="1" ref="U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")*(мужчины!$G$1:$G$200=$O44)*(мужчины!$J$1:$J$200="обувь")*(мужчины!$K$1:$K$200=U$32),0),ROW($1:$35),0)&lt;10))</f>
        <v>0</v>
      </c>
      <c r="V44" s="153">
        <f t="array" aca="1" ref="V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")*(мужчины!$G$1:$G$200=$O44)*(мужчины!$J$1:$J$200="обувь")*(мужчины!$K$1:$K$200=V$32),0),ROW($1:$35),0)&lt;10))</f>
        <v>1</v>
      </c>
      <c r="W44" s="153">
        <f t="array" aca="1" ref="W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")*(мужчины!$G$1:$G$200=$O44)*(мужчины!$J$1:$J$200="обувь")*(мужчины!$K$1:$K$200=W$32),0),ROW($1:$35),0)&lt;10))</f>
        <v>0</v>
      </c>
      <c r="X44" s="153">
        <f t="array" aca="1" ref="X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")*(мужчины!$G$1:$G$200=$O44)*(мужчины!$J$1:$J$200="обувь")*(мужчины!$K$1:$K$200=X$32),0),ROW($1:$35),0)&lt;10))</f>
        <v>0</v>
      </c>
      <c r="Y44" s="153">
        <f t="array" aca="1" ref="Y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")*(мужчины!$G$1:$G$200=$O44)*(мужчины!$J$1:$J$200="обувь")*(мужчины!$K$1:$K$200=Y$32),0),ROW($1:$35),0)&lt;10))</f>
        <v>0</v>
      </c>
      <c r="Z44" s="153">
        <f t="array" aca="1" ref="Z44" ca="1">SUMPRODUCT((TRANSPOSE(IF(ISERR(1/($N$31=мужчины!$B$1:$B$200)/(мужчины!$L$1:$L$200=1)),0,ROW($1:$35)))-IF(IFERROR((мужчины!$F$1:$F$200="рост ")*(мужчины!$G$1:$G$200=$O44)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")*(мужчины!$G$1:$G$200=$O44)*(мужчины!$J$1:$J$200="обувь")*(мужчины!$K$1:$K$200=Z$32),0),ROW($1:$35),0)&lt;10))</f>
        <v>0</v>
      </c>
    </row>
    <row r="45" spans="1:26" ht="18.75">
      <c r="A45" s="47">
        <v>13</v>
      </c>
      <c r="B45" s="57">
        <v>190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9"/>
      <c r="N45" s="52">
        <v>13</v>
      </c>
      <c r="O45" s="57">
        <v>190</v>
      </c>
      <c r="P45" s="153">
        <f t="array" aca="1" ref="P45" ca="1">SUMPRODUCT((TRANSPOSE(IF(ISERR(1/($N$31=мужчины!$B$1:$B$200)/(мужчины!$L$1:$L$200=1)),0,ROW($1:$35)))-IF(IFERROR((мужчины!$F$1:$F$200="рост ")*(мужчины!$G$1:$G$200=$O45)*(мужчины!$J$1:$J$200="обувь")*(мужчины!$K$1:$K$200=P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")*(мужчины!$G$1:$G$200=$O45)*(мужчины!$J$1:$J$200="обувь")*(мужчины!$K$1:$K$200=P$32),0),ROW($1:$35),0)&lt;10))</f>
        <v>0</v>
      </c>
      <c r="Q45" s="153">
        <f t="array" aca="1" ref="Q45" ca="1">SUMPRODUCT((TRANSPOSE(IF(ISERR(1/($N$31=мужчины!$B$1:$B$200)/(мужчины!$L$1:$L$200=1)),0,ROW($1:$35)))-IF(IFERROR((мужчины!$F$1:$F$200="рост ")*(мужчины!$G$1:$G$200=$O45)*(мужчины!$J$1:$J$200="обувь")*(мужчины!$K$1:$K$200=Q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")*(мужчины!$G$1:$G$200=$O45)*(мужчины!$J$1:$J$200="обувь")*(мужчины!$K$1:$K$200=Q$32),0),ROW($1:$35),0)&lt;10))</f>
        <v>0</v>
      </c>
      <c r="R45" s="153">
        <f t="array" aca="1" ref="R45" ca="1">SUMPRODUCT((TRANSPOSE(IF(ISERR(1/($N$31=мужчины!$B$1:$B$200)/(мужчины!$L$1:$L$200=1)),0,ROW($1:$35)))-IF(IFERROR((мужчины!$F$1:$F$200="рост ")*(мужчины!$G$1:$G$200=$O45)*(мужчины!$J$1:$J$200="обувь")*(мужчины!$K$1:$K$200=R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")*(мужчины!$G$1:$G$200=$O45)*(мужчины!$J$1:$J$200="обувь")*(мужчины!$K$1:$K$200=R$32),0),ROW($1:$35),0)&lt;10))</f>
        <v>0</v>
      </c>
      <c r="S45" s="153">
        <f t="array" aca="1" ref="S45" ca="1">SUMPRODUCT((TRANSPOSE(IF(ISERR(1/($N$31=мужчины!$B$1:$B$200)/(мужчины!$L$1:$L$200=1)),0,ROW($1:$35)))-IF(IFERROR((мужчины!$F$1:$F$200="рост ")*(мужчины!$G$1:$G$200=$O45)*(мужчины!$J$1:$J$200="обувь")*(мужчины!$K$1:$K$200=S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")*(мужчины!$G$1:$G$200=$O45)*(мужчины!$J$1:$J$200="обувь")*(мужчины!$K$1:$K$200=S$32),0),ROW($1:$35),0)&lt;10))</f>
        <v>0</v>
      </c>
      <c r="T45" s="153">
        <f t="array" aca="1" ref="T45" ca="1">SUMPRODUCT((TRANSPOSE(IF(ISERR(1/($N$31=мужчины!$B$1:$B$200)/(мужчины!$L$1:$L$200=1)),0,ROW($1:$35)))-IF(IFERROR((мужчины!$F$1:$F$200="рост ")*(мужчины!$G$1:$G$200=$O45)*(мужчины!$J$1:$J$200="обувь")*(мужчины!$K$1:$K$200=T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")*(мужчины!$G$1:$G$200=$O45)*(мужчины!$J$1:$J$200="обувь")*(мужчины!$K$1:$K$200=T$32),0),ROW($1:$35),0)&lt;10))</f>
        <v>0</v>
      </c>
      <c r="U45" s="153">
        <f t="array" aca="1" ref="U45" ca="1">SUMPRODUCT((TRANSPOSE(IF(ISERR(1/($N$31=мужчины!$B$1:$B$200)/(мужчины!$L$1:$L$200=1)),0,ROW($1:$35)))-IF(IFERROR((мужчины!$F$1:$F$200="рост ")*(мужчины!$G$1:$G$200=$O45)*(мужчины!$J$1:$J$200="обувь")*(мужчины!$K$1:$K$200=U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")*(мужчины!$G$1:$G$200=$O45)*(мужчины!$J$1:$J$200="обувь")*(мужчины!$K$1:$K$200=U$32),0),ROW($1:$35),0)&lt;10))</f>
        <v>0</v>
      </c>
      <c r="V45" s="153">
        <f t="array" aca="1" ref="V45" ca="1">SUMPRODUCT((TRANSPOSE(IF(ISERR(1/($N$31=мужчины!$B$1:$B$200)/(мужчины!$L$1:$L$200=1)),0,ROW($1:$35)))-IF(IFERROR((мужчины!$F$1:$F$200="рост ")*(мужчины!$G$1:$G$200=$O45)*(мужчины!$J$1:$J$200="обувь")*(мужчины!$K$1:$K$200=V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")*(мужчины!$G$1:$G$200=$O45)*(мужчины!$J$1:$J$200="обувь")*(мужчины!$K$1:$K$200=V$32),0),ROW($1:$35),0)&lt;10))</f>
        <v>0</v>
      </c>
      <c r="W45" s="153">
        <f t="array" aca="1" ref="W45" ca="1">SUMPRODUCT((TRANSPOSE(IF(ISERR(1/($N$31=мужчины!$B$1:$B$200)/(мужчины!$L$1:$L$200=1)),0,ROW($1:$35)))-IF(IFERROR((мужчины!$F$1:$F$200="рост ")*(мужчины!$G$1:$G$200=$O45)*(мужчины!$J$1:$J$200="обувь")*(мужчины!$K$1:$K$200=W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")*(мужчины!$G$1:$G$200=$O45)*(мужчины!$J$1:$J$200="обувь")*(мужчины!$K$1:$K$200=W$32),0),ROW($1:$35),0)&lt;10))</f>
        <v>0</v>
      </c>
      <c r="X45" s="153">
        <f t="array" aca="1" ref="X45" ca="1">SUMPRODUCT((TRANSPOSE(IF(ISERR(1/($N$31=мужчины!$B$1:$B$200)/(мужчины!$L$1:$L$200=1)),0,ROW($1:$35)))-IF(IFERROR((мужчины!$F$1:$F$200="рост ")*(мужчины!$G$1:$G$200=$O45)*(мужчины!$J$1:$J$200="обувь")*(мужчины!$K$1:$K$200=X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")*(мужчины!$G$1:$G$200=$O45)*(мужчины!$J$1:$J$200="обувь")*(мужчины!$K$1:$K$200=X$32),0),ROW($1:$35),0)&lt;10))</f>
        <v>0</v>
      </c>
      <c r="Y45" s="153">
        <f t="array" aca="1" ref="Y45" ca="1">SUMPRODUCT((TRANSPOSE(IF(ISERR(1/($N$31=мужчины!$B$1:$B$200)/(мужчины!$L$1:$L$200=1)),0,ROW($1:$35)))-IF(IFERROR((мужчины!$F$1:$F$200="рост ")*(мужчины!$G$1:$G$200=$O45)*(мужчины!$J$1:$J$200="обувь")*(мужчины!$K$1:$K$200=Y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")*(мужчины!$G$1:$G$200=$O45)*(мужчины!$J$1:$J$200="обувь")*(мужчины!$K$1:$K$200=Y$32),0),ROW($1:$35),0)&lt;10))</f>
        <v>0</v>
      </c>
      <c r="Z45" s="153">
        <f>SUMPRODUCT((TRANSPOSE(IF(ISERR(1/($N$31=мужчины!$B$1:$B$200)/(мужчины!$L$1:$L$200=1)),0,ROW($1:$35)))-IF(IFERROR((мужчины!$F$1:$F$200="рост ")*(мужчины!$G$1:$G$200=$O45)*(мужчины!$J$1:$J$200="обувь")*(мужчины!$K$1:$K$200=Z$32),0),ROW($1:$35),0)&gt;0)*(TRANSPOSE(IF(ISERR(1/($N$31=мужчины!$B$1:$B$200)/(мужчины!$L$1:$L$200=1)),0,ROW($1:$35)))-IF(IFERROR((мужчины!$F$1:$F$200="рост ")*(мужчины!$G$1:$G$200=$O45)*(мужчины!$J$1:$J$200="обувь")*(мужчины!$K$1:$K$200=Z$32),0),ROW($1:$35),0)&lt;10))</f>
        <v>0</v>
      </c>
    </row>
    <row r="46" spans="1:26" ht="18.75">
      <c r="A46" s="148" t="s">
        <v>31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 t="s">
        <v>44</v>
      </c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</row>
    <row r="47" spans="1:26" ht="56.25">
      <c r="A47" s="42" t="s">
        <v>5</v>
      </c>
      <c r="B47" s="42" t="s">
        <v>29</v>
      </c>
      <c r="C47" s="43">
        <v>44</v>
      </c>
      <c r="D47" s="43">
        <v>46</v>
      </c>
      <c r="E47" s="43">
        <v>48</v>
      </c>
      <c r="F47" s="44">
        <v>50</v>
      </c>
      <c r="G47" s="44">
        <v>52</v>
      </c>
      <c r="H47" s="43">
        <v>54</v>
      </c>
      <c r="I47" s="43">
        <v>56</v>
      </c>
      <c r="J47" s="43">
        <v>58</v>
      </c>
      <c r="K47" s="43">
        <v>60</v>
      </c>
      <c r="L47" s="43">
        <v>62</v>
      </c>
      <c r="M47" s="45">
        <v>64</v>
      </c>
      <c r="N47" s="46" t="s">
        <v>5</v>
      </c>
      <c r="O47" s="42" t="s">
        <v>29</v>
      </c>
      <c r="P47" s="43">
        <v>39</v>
      </c>
      <c r="Q47" s="43">
        <v>40</v>
      </c>
      <c r="R47" s="43">
        <v>41</v>
      </c>
      <c r="S47" s="43">
        <v>42</v>
      </c>
      <c r="T47" s="43">
        <v>43</v>
      </c>
      <c r="U47" s="43">
        <v>44</v>
      </c>
      <c r="V47" s="43">
        <v>45</v>
      </c>
      <c r="W47" s="43">
        <v>46</v>
      </c>
      <c r="X47" s="43">
        <v>47</v>
      </c>
      <c r="Y47" s="43">
        <v>48</v>
      </c>
      <c r="Z47" s="43">
        <v>49</v>
      </c>
    </row>
    <row r="48" spans="1:26" ht="18.75">
      <c r="A48" s="47">
        <v>1</v>
      </c>
      <c r="B48" s="48">
        <v>155</v>
      </c>
      <c r="C48" s="49"/>
      <c r="D48" s="49"/>
      <c r="E48" s="49"/>
      <c r="F48" s="49"/>
      <c r="G48" s="49"/>
      <c r="H48" s="49"/>
      <c r="I48" s="50"/>
      <c r="J48" s="49"/>
      <c r="K48" s="49"/>
      <c r="L48" s="50"/>
      <c r="M48" s="51"/>
      <c r="N48" s="52">
        <v>1</v>
      </c>
      <c r="O48" s="48">
        <v>155</v>
      </c>
      <c r="P48" s="153">
        <f t="array" aca="1" ref="P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")*(женщины!$G$1:$G$200=$O48)*(женщины!$J$1:$J$200="обувь")*(женщины!$K$1:$K$200=P$47),0),ROW($1:$35),0)&lt;10))</f>
        <v>0</v>
      </c>
      <c r="Q48" s="153">
        <f t="array" aca="1" ref="Q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")*(женщины!$G$1:$G$200=$O48)*(женщины!$J$1:$J$200="обувь")*(женщины!$K$1:$K$200=Q$47),0),ROW($1:$35),0)&lt;10))</f>
        <v>0</v>
      </c>
      <c r="R48" s="153">
        <f t="array" aca="1" ref="R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")*(женщины!$G$1:$G$200=$O48)*(женщины!$J$1:$J$200="обувь")*(женщины!$K$1:$K$200=R$47),0),ROW($1:$35),0)&lt;10))</f>
        <v>0</v>
      </c>
      <c r="S48" s="153">
        <f t="array" aca="1" ref="S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")*(женщины!$G$1:$G$200=$O48)*(женщины!$J$1:$J$200="обувь")*(женщины!$K$1:$K$200=S$47),0),ROW($1:$35),0)&lt;10))</f>
        <v>0</v>
      </c>
      <c r="T48" s="153">
        <f t="array" aca="1" ref="T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")*(женщины!$G$1:$G$200=$O48)*(женщины!$J$1:$J$200="обувь")*(женщины!$K$1:$K$200=T$47),0),ROW($1:$35),0)&lt;10))</f>
        <v>0</v>
      </c>
      <c r="U48" s="153">
        <f t="array" aca="1" ref="U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")*(женщины!$G$1:$G$200=$O48)*(женщины!$J$1:$J$200="обувь")*(женщины!$K$1:$K$200=U$47),0),ROW($1:$35),0)&lt;10))</f>
        <v>0</v>
      </c>
      <c r="V48" s="153">
        <f t="array" aca="1" ref="V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")*(женщины!$G$1:$G$200=$O48)*(женщины!$J$1:$J$200="обувь")*(женщины!$K$1:$K$200=V$47),0),ROW($1:$35),0)&lt;10))</f>
        <v>0</v>
      </c>
      <c r="W48" s="153">
        <f t="array" aca="1" ref="W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")*(женщины!$G$1:$G$200=$O48)*(женщины!$J$1:$J$200="обувь")*(женщины!$K$1:$K$200=W$47),0),ROW($1:$35),0)&lt;10))</f>
        <v>0</v>
      </c>
      <c r="X48" s="153">
        <f t="array" aca="1" ref="X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")*(женщины!$G$1:$G$200=$O48)*(женщины!$J$1:$J$200="обувь")*(женщины!$K$1:$K$200=X$47),0),ROW($1:$35),0)&lt;10))</f>
        <v>0</v>
      </c>
      <c r="Y48" s="153">
        <f t="array" aca="1" ref="Y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")*(женщины!$G$1:$G$200=$O48)*(женщины!$J$1:$J$200="обувь")*(женщины!$K$1:$K$200=Y$47),0),ROW($1:$35),0)&lt;10))</f>
        <v>0</v>
      </c>
      <c r="Z48" s="153">
        <f t="array" aca="1" ref="Z48" ca="1">SUMPRODUCT((TRANSPOSE(IF(ISERR(1/($N$46=женщины!$B$1:$B$200)/(женщины!$L$1:$L$200=1)),0,ROW($1:$35)))-IF(IFERROR((женщины!$F$1:$F$200="рост ")*(женщины!$G$1:$G$200=$O48)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")*(женщины!$G$1:$G$200=$O48)*(женщины!$J$1:$J$200="обувь")*(женщины!$K$1:$K$200=Z$47),0),ROW($1:$35),0)&lt;10))</f>
        <v>0</v>
      </c>
    </row>
    <row r="49" spans="1:26" ht="18.75">
      <c r="A49" s="47">
        <v>2</v>
      </c>
      <c r="B49" s="48">
        <v>160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4"/>
      <c r="N49" s="52">
        <v>2</v>
      </c>
      <c r="O49" s="48">
        <v>160</v>
      </c>
      <c r="P49" s="153">
        <f t="array" aca="1" ref="P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")*(женщины!$G$1:$G$200=$O49)*(женщины!$J$1:$J$200="обувь")*(женщины!$K$1:$K$200=P$47),0),ROW($1:$35),0)&lt;10))</f>
        <v>0</v>
      </c>
      <c r="Q49" s="153">
        <f t="array" aca="1" ref="Q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")*(женщины!$G$1:$G$200=$O49)*(женщины!$J$1:$J$200="обувь")*(женщины!$K$1:$K$200=Q$47),0),ROW($1:$35),0)&lt;10))</f>
        <v>0</v>
      </c>
      <c r="R49" s="153">
        <f t="array" aca="1" ref="R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")*(женщины!$G$1:$G$200=$O49)*(женщины!$J$1:$J$200="обувь")*(женщины!$K$1:$K$200=R$47),0),ROW($1:$35),0)&lt;10))</f>
        <v>0</v>
      </c>
      <c r="S49" s="153">
        <f t="array" aca="1" ref="S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")*(женщины!$G$1:$G$200=$O49)*(женщины!$J$1:$J$200="обувь")*(женщины!$K$1:$K$200=S$47),0),ROW($1:$35),0)&lt;10))</f>
        <v>0</v>
      </c>
      <c r="T49" s="153">
        <f t="array" aca="1" ref="T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")*(женщины!$G$1:$G$200=$O49)*(женщины!$J$1:$J$200="обувь")*(женщины!$K$1:$K$200=T$47),0),ROW($1:$35),0)&lt;10))</f>
        <v>0</v>
      </c>
      <c r="U49" s="153">
        <f t="array" aca="1" ref="U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")*(женщины!$G$1:$G$200=$O49)*(женщины!$J$1:$J$200="обувь")*(женщины!$K$1:$K$200=U$47),0),ROW($1:$35),0)&lt;10))</f>
        <v>0</v>
      </c>
      <c r="V49" s="153">
        <f t="array" aca="1" ref="V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")*(женщины!$G$1:$G$200=$O49)*(женщины!$J$1:$J$200="обувь")*(женщины!$K$1:$K$200=V$47),0),ROW($1:$35),0)&lt;10))</f>
        <v>0</v>
      </c>
      <c r="W49" s="153">
        <f t="array" aca="1" ref="W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")*(женщины!$G$1:$G$200=$O49)*(женщины!$J$1:$J$200="обувь")*(женщины!$K$1:$K$200=W$47),0),ROW($1:$35),0)&lt;10))</f>
        <v>0</v>
      </c>
      <c r="X49" s="153">
        <f t="array" aca="1" ref="X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")*(женщины!$G$1:$G$200=$O49)*(женщины!$J$1:$J$200="обувь")*(женщины!$K$1:$K$200=X$47),0),ROW($1:$35),0)&lt;10))</f>
        <v>0</v>
      </c>
      <c r="Y49" s="153">
        <f t="array" aca="1" ref="Y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")*(женщины!$G$1:$G$200=$O49)*(женщины!$J$1:$J$200="обувь")*(женщины!$K$1:$K$200=Y$47),0),ROW($1:$35),0)&lt;10))</f>
        <v>0</v>
      </c>
      <c r="Z49" s="153">
        <f t="array" aca="1" ref="Z49" ca="1">SUMPRODUCT((TRANSPOSE(IF(ISERR(1/($N$46=женщины!$B$1:$B$200)/(женщины!$L$1:$L$200=1)),0,ROW($1:$35)))-IF(IFERROR((женщины!$F$1:$F$200="рост ")*(женщины!$G$1:$G$200=$O49)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")*(женщины!$G$1:$G$200=$O49)*(женщины!$J$1:$J$200="обувь")*(женщины!$K$1:$K$200=Z$47),0),ROW($1:$35),0)&lt;10))</f>
        <v>0</v>
      </c>
    </row>
    <row r="50" spans="1:26" ht="18.75">
      <c r="A50" s="47">
        <v>3</v>
      </c>
      <c r="B50" s="48">
        <v>162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6"/>
      <c r="N50" s="52">
        <v>3</v>
      </c>
      <c r="O50" s="48">
        <v>162</v>
      </c>
      <c r="P50" s="153">
        <f t="array" aca="1" ref="P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")*(женщины!$G$1:$G$200=$O50)*(женщины!$J$1:$J$200="обувь")*(женщины!$K$1:$K$200=P$47),0),ROW($1:$35),0)&lt;10))</f>
        <v>0</v>
      </c>
      <c r="Q50" s="153">
        <f t="array" aca="1" ref="Q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")*(женщины!$G$1:$G$200=$O50)*(женщины!$J$1:$J$200="обувь")*(женщины!$K$1:$K$200=Q$47),0),ROW($1:$35),0)&lt;10))</f>
        <v>0</v>
      </c>
      <c r="R50" s="153">
        <f t="array" aca="1" ref="R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")*(женщины!$G$1:$G$200=$O50)*(женщины!$J$1:$J$200="обувь")*(женщины!$K$1:$K$200=R$47),0),ROW($1:$35),0)&lt;10))</f>
        <v>0</v>
      </c>
      <c r="S50" s="153">
        <f t="array" aca="1" ref="S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")*(женщины!$G$1:$G$200=$O50)*(женщины!$J$1:$J$200="обувь")*(женщины!$K$1:$K$200=S$47),0),ROW($1:$35),0)&lt;10))</f>
        <v>0</v>
      </c>
      <c r="T50" s="153">
        <f t="array" aca="1" ref="T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")*(женщины!$G$1:$G$200=$O50)*(женщины!$J$1:$J$200="обувь")*(женщины!$K$1:$K$200=T$47),0),ROW($1:$35),0)&lt;10))</f>
        <v>0</v>
      </c>
      <c r="U50" s="153">
        <f t="array" aca="1" ref="U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")*(женщины!$G$1:$G$200=$O50)*(женщины!$J$1:$J$200="обувь")*(женщины!$K$1:$K$200=U$47),0),ROW($1:$35),0)&lt;10))</f>
        <v>0</v>
      </c>
      <c r="V50" s="153">
        <f t="array" aca="1" ref="V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")*(женщины!$G$1:$G$200=$O50)*(женщины!$J$1:$J$200="обувь")*(женщины!$K$1:$K$200=V$47),0),ROW($1:$35),0)&lt;10))</f>
        <v>0</v>
      </c>
      <c r="W50" s="153">
        <f t="array" aca="1" ref="W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")*(женщины!$G$1:$G$200=$O50)*(женщины!$J$1:$J$200="обувь")*(женщины!$K$1:$K$200=W$47),0),ROW($1:$35),0)&lt;10))</f>
        <v>0</v>
      </c>
      <c r="X50" s="153">
        <f t="array" aca="1" ref="X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")*(женщины!$G$1:$G$200=$O50)*(женщины!$J$1:$J$200="обувь")*(женщины!$K$1:$K$200=X$47),0),ROW($1:$35),0)&lt;10))</f>
        <v>0</v>
      </c>
      <c r="Y50" s="153">
        <f t="array" aca="1" ref="Y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")*(женщины!$G$1:$G$200=$O50)*(женщины!$J$1:$J$200="обувь")*(женщины!$K$1:$K$200=Y$47),0),ROW($1:$35),0)&lt;10))</f>
        <v>0</v>
      </c>
      <c r="Z50" s="153">
        <f t="array" aca="1" ref="Z50" ca="1">SUMPRODUCT((TRANSPOSE(IF(ISERR(1/($N$46=женщины!$B$1:$B$200)/(женщины!$L$1:$L$200=1)),0,ROW($1:$35)))-IF(IFERROR((женщины!$F$1:$F$200="рост ")*(женщины!$G$1:$G$200=$O50)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")*(женщины!$G$1:$G$200=$O50)*(женщины!$J$1:$J$200="обувь")*(женщины!$K$1:$K$200=Z$47),0),ROW($1:$35),0)&lt;10))</f>
        <v>0</v>
      </c>
    </row>
    <row r="51" spans="1:26" ht="18.75">
      <c r="A51" s="47">
        <v>4</v>
      </c>
      <c r="B51" s="57">
        <v>164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9"/>
      <c r="N51" s="52">
        <v>4</v>
      </c>
      <c r="O51" s="57">
        <v>164</v>
      </c>
      <c r="P51" s="153">
        <f t="array" aca="1" ref="P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")*(женщины!$G$1:$G$200=$O51)*(женщины!$J$1:$J$200="обувь")*(женщины!$K$1:$K$200=P$47),0),ROW($1:$35),0)&lt;10))</f>
        <v>0</v>
      </c>
      <c r="Q51" s="153">
        <f t="array" aca="1" ref="Q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")*(женщины!$G$1:$G$200=$O51)*(женщины!$J$1:$J$200="обувь")*(женщины!$K$1:$K$200=Q$47),0),ROW($1:$35),0)&lt;10))</f>
        <v>0</v>
      </c>
      <c r="R51" s="153">
        <f t="array" aca="1" ref="R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")*(женщины!$G$1:$G$200=$O51)*(женщины!$J$1:$J$200="обувь")*(женщины!$K$1:$K$200=R$47),0),ROW($1:$35),0)&lt;10))</f>
        <v>0</v>
      </c>
      <c r="S51" s="153">
        <f t="array" aca="1" ref="S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")*(женщины!$G$1:$G$200=$O51)*(женщины!$J$1:$J$200="обувь")*(женщины!$K$1:$K$200=S$47),0),ROW($1:$35),0)&lt;10))</f>
        <v>0</v>
      </c>
      <c r="T51" s="153">
        <f t="array" aca="1" ref="T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")*(женщины!$G$1:$G$200=$O51)*(женщины!$J$1:$J$200="обувь")*(женщины!$K$1:$K$200=T$47),0),ROW($1:$35),0)&lt;10))</f>
        <v>0</v>
      </c>
      <c r="U51" s="153">
        <f t="array" aca="1" ref="U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")*(женщины!$G$1:$G$200=$O51)*(женщины!$J$1:$J$200="обувь")*(женщины!$K$1:$K$200=U$47),0),ROW($1:$35),0)&lt;10))</f>
        <v>0</v>
      </c>
      <c r="V51" s="153">
        <f t="array" aca="1" ref="V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")*(женщины!$G$1:$G$200=$O51)*(женщины!$J$1:$J$200="обувь")*(женщины!$K$1:$K$200=V$47),0),ROW($1:$35),0)&lt;10))</f>
        <v>0</v>
      </c>
      <c r="W51" s="153">
        <f t="array" aca="1" ref="W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")*(женщины!$G$1:$G$200=$O51)*(женщины!$J$1:$J$200="обувь")*(женщины!$K$1:$K$200=W$47),0),ROW($1:$35),0)&lt;10))</f>
        <v>0</v>
      </c>
      <c r="X51" s="153">
        <f t="array" aca="1" ref="X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")*(женщины!$G$1:$G$200=$O51)*(женщины!$J$1:$J$200="обувь")*(женщины!$K$1:$K$200=X$47),0),ROW($1:$35),0)&lt;10))</f>
        <v>0</v>
      </c>
      <c r="Y51" s="153">
        <f t="array" aca="1" ref="Y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")*(женщины!$G$1:$G$200=$O51)*(женщины!$J$1:$J$200="обувь")*(женщины!$K$1:$K$200=Y$47),0),ROW($1:$35),0)&lt;10))</f>
        <v>0</v>
      </c>
      <c r="Z51" s="153">
        <f t="array" aca="1" ref="Z51" ca="1">SUMPRODUCT((TRANSPOSE(IF(ISERR(1/($N$46=женщины!$B$1:$B$200)/(женщины!$L$1:$L$200=1)),0,ROW($1:$35)))-IF(IFERROR((женщины!$F$1:$F$200="рост ")*(женщины!$G$1:$G$200=$O51)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")*(женщины!$G$1:$G$200=$O51)*(женщины!$J$1:$J$200="обувь")*(женщины!$K$1:$K$200=Z$47),0),ROW($1:$35),0)&lt;10))</f>
        <v>0</v>
      </c>
    </row>
    <row r="52" spans="1:26" ht="18.75">
      <c r="A52" s="47">
        <v>5</v>
      </c>
      <c r="B52" s="57">
        <v>166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  <c r="N52" s="52">
        <v>5</v>
      </c>
      <c r="O52" s="57">
        <v>166</v>
      </c>
      <c r="P52" s="153">
        <f t="array" aca="1" ref="P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")*(женщины!$G$1:$G$200=$O52)*(женщины!$J$1:$J$200="обувь")*(женщины!$K$1:$K$200=P$47),0),ROW($1:$35),0)&lt;10))</f>
        <v>0</v>
      </c>
      <c r="Q52" s="153">
        <f t="array" aca="1" ref="Q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")*(женщины!$G$1:$G$200=$O52)*(женщины!$J$1:$J$200="обувь")*(женщины!$K$1:$K$200=Q$47),0),ROW($1:$35),0)&lt;10))</f>
        <v>0</v>
      </c>
      <c r="R52" s="153">
        <f t="array" aca="1" ref="R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")*(женщины!$G$1:$G$200=$O52)*(женщины!$J$1:$J$200="обувь")*(женщины!$K$1:$K$200=R$47),0),ROW($1:$35),0)&lt;10))</f>
        <v>0</v>
      </c>
      <c r="S52" s="153">
        <f t="array" aca="1" ref="S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")*(женщины!$G$1:$G$200=$O52)*(женщины!$J$1:$J$200="обувь")*(женщины!$K$1:$K$200=S$47),0),ROW($1:$35),0)&lt;10))</f>
        <v>0</v>
      </c>
      <c r="T52" s="153">
        <f t="array" aca="1" ref="T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")*(женщины!$G$1:$G$200=$O52)*(женщины!$J$1:$J$200="обувь")*(женщины!$K$1:$K$200=T$47),0),ROW($1:$35),0)&lt;10))</f>
        <v>0</v>
      </c>
      <c r="U52" s="153">
        <f t="array" aca="1" ref="U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")*(женщины!$G$1:$G$200=$O52)*(женщины!$J$1:$J$200="обувь")*(женщины!$K$1:$K$200=U$47),0),ROW($1:$35),0)&lt;10))</f>
        <v>0</v>
      </c>
      <c r="V52" s="153">
        <f t="array" aca="1" ref="V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")*(женщины!$G$1:$G$200=$O52)*(женщины!$J$1:$J$200="обувь")*(женщины!$K$1:$K$200=V$47),0),ROW($1:$35),0)&lt;10))</f>
        <v>0</v>
      </c>
      <c r="W52" s="153">
        <f t="array" aca="1" ref="W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")*(женщины!$G$1:$G$200=$O52)*(женщины!$J$1:$J$200="обувь")*(женщины!$K$1:$K$200=W$47),0),ROW($1:$35),0)&lt;10))</f>
        <v>0</v>
      </c>
      <c r="X52" s="153">
        <f t="array" aca="1" ref="X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")*(женщины!$G$1:$G$200=$O52)*(женщины!$J$1:$J$200="обувь")*(женщины!$K$1:$K$200=X$47),0),ROW($1:$35),0)&lt;10))</f>
        <v>0</v>
      </c>
      <c r="Y52" s="153">
        <f t="array" aca="1" ref="Y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")*(женщины!$G$1:$G$200=$O52)*(женщины!$J$1:$J$200="обувь")*(женщины!$K$1:$K$200=Y$47),0),ROW($1:$35),0)&lt;10))</f>
        <v>0</v>
      </c>
      <c r="Z52" s="153">
        <f t="array" aca="1" ref="Z52" ca="1">SUMPRODUCT((TRANSPOSE(IF(ISERR(1/($N$46=женщины!$B$1:$B$200)/(женщины!$L$1:$L$200=1)),0,ROW($1:$35)))-IF(IFERROR((женщины!$F$1:$F$200="рост ")*(женщины!$G$1:$G$200=$O52)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")*(женщины!$G$1:$G$200=$O52)*(женщины!$J$1:$J$200="обувь")*(женщины!$K$1:$K$200=Z$47),0),ROW($1:$35),0)&lt;10))</f>
        <v>0</v>
      </c>
    </row>
    <row r="53" spans="1:26" ht="18.75">
      <c r="A53" s="47">
        <v>6</v>
      </c>
      <c r="B53" s="57">
        <v>168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9"/>
      <c r="N53" s="52">
        <v>6</v>
      </c>
      <c r="O53" s="57">
        <v>168</v>
      </c>
      <c r="P53" s="153">
        <f t="array" aca="1" ref="P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")*(женщины!$G$1:$G$200=$O53)*(женщины!$J$1:$J$200="обувь")*(женщины!$K$1:$K$200=P$47),0),ROW($1:$35),0)&lt;10))</f>
        <v>0</v>
      </c>
      <c r="Q53" s="153">
        <f t="array" aca="1" ref="Q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")*(женщины!$G$1:$G$200=$O53)*(женщины!$J$1:$J$200="обувь")*(женщины!$K$1:$K$200=Q$47),0),ROW($1:$35),0)&lt;10))</f>
        <v>0</v>
      </c>
      <c r="R53" s="153">
        <f t="array" aca="1" ref="R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")*(женщины!$G$1:$G$200=$O53)*(женщины!$J$1:$J$200="обувь")*(женщины!$K$1:$K$200=R$47),0),ROW($1:$35),0)&lt;10))</f>
        <v>0</v>
      </c>
      <c r="S53" s="153">
        <f t="array" aca="1" ref="S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")*(женщины!$G$1:$G$200=$O53)*(женщины!$J$1:$J$200="обувь")*(женщины!$K$1:$K$200=S$47),0),ROW($1:$35),0)&lt;10))</f>
        <v>0</v>
      </c>
      <c r="T53" s="153">
        <f t="array" aca="1" ref="T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")*(женщины!$G$1:$G$200=$O53)*(женщины!$J$1:$J$200="обувь")*(женщины!$K$1:$K$200=T$47),0),ROW($1:$35),0)&lt;10))</f>
        <v>0</v>
      </c>
      <c r="U53" s="153">
        <f t="array" aca="1" ref="U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")*(женщины!$G$1:$G$200=$O53)*(женщины!$J$1:$J$200="обувь")*(женщины!$K$1:$K$200=U$47),0),ROW($1:$35),0)&lt;10))</f>
        <v>0</v>
      </c>
      <c r="V53" s="153">
        <f t="array" aca="1" ref="V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")*(женщины!$G$1:$G$200=$O53)*(женщины!$J$1:$J$200="обувь")*(женщины!$K$1:$K$200=V$47),0),ROW($1:$35),0)&lt;10))</f>
        <v>0</v>
      </c>
      <c r="W53" s="153">
        <f t="array" aca="1" ref="W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")*(женщины!$G$1:$G$200=$O53)*(женщины!$J$1:$J$200="обувь")*(женщины!$K$1:$K$200=W$47),0),ROW($1:$35),0)&lt;10))</f>
        <v>0</v>
      </c>
      <c r="X53" s="153">
        <f t="array" aca="1" ref="X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")*(женщины!$G$1:$G$200=$O53)*(женщины!$J$1:$J$200="обувь")*(женщины!$K$1:$K$200=X$47),0),ROW($1:$35),0)&lt;10))</f>
        <v>0</v>
      </c>
      <c r="Y53" s="153">
        <f t="array" aca="1" ref="Y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")*(женщины!$G$1:$G$200=$O53)*(женщины!$J$1:$J$200="обувь")*(женщины!$K$1:$K$200=Y$47),0),ROW($1:$35),0)&lt;10))</f>
        <v>0</v>
      </c>
      <c r="Z53" s="153">
        <f t="array" aca="1" ref="Z53" ca="1">SUMPRODUCT((TRANSPOSE(IF(ISERR(1/($N$46=женщины!$B$1:$B$200)/(женщины!$L$1:$L$200=1)),0,ROW($1:$35)))-IF(IFERROR((женщины!$F$1:$F$200="рост ")*(женщины!$G$1:$G$200=$O53)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")*(женщины!$G$1:$G$200=$O53)*(женщины!$J$1:$J$200="обувь")*(женщины!$K$1:$K$200=Z$47),0),ROW($1:$35),0)&lt;10))</f>
        <v>0</v>
      </c>
    </row>
    <row r="54" spans="1:26" ht="18.75">
      <c r="A54" s="47">
        <v>7</v>
      </c>
      <c r="B54" s="57">
        <v>170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9"/>
      <c r="N54" s="52">
        <v>7</v>
      </c>
      <c r="O54" s="57">
        <v>170</v>
      </c>
      <c r="P54" s="153">
        <f t="array" aca="1" ref="P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")*(женщины!$G$1:$G$200=$O54)*(женщины!$J$1:$J$200="обувь")*(женщины!$K$1:$K$200=P$47),0),ROW($1:$35),0)&lt;10))</f>
        <v>0</v>
      </c>
      <c r="Q54" s="153">
        <f t="array" aca="1" ref="Q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")*(женщины!$G$1:$G$200=$O54)*(женщины!$J$1:$J$200="обувь")*(женщины!$K$1:$K$200=Q$47),0),ROW($1:$35),0)&lt;10))</f>
        <v>0</v>
      </c>
      <c r="R54" s="153">
        <f t="array" aca="1" ref="R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")*(женщины!$G$1:$G$200=$O54)*(женщины!$J$1:$J$200="обувь")*(женщины!$K$1:$K$200=R$47),0),ROW($1:$35),0)&lt;10))</f>
        <v>1</v>
      </c>
      <c r="S54" s="153">
        <f t="array" aca="1" ref="S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")*(женщины!$G$1:$G$200=$O54)*(женщины!$J$1:$J$200="обувь")*(женщины!$K$1:$K$200=S$47),0),ROW($1:$35),0)&lt;10))</f>
        <v>0</v>
      </c>
      <c r="T54" s="153">
        <f t="array" aca="1" ref="T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")*(женщины!$G$1:$G$200=$O54)*(женщины!$J$1:$J$200="обувь")*(женщины!$K$1:$K$200=T$47),0),ROW($1:$35),0)&lt;10))</f>
        <v>0</v>
      </c>
      <c r="U54" s="153">
        <f t="array" aca="1" ref="U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")*(женщины!$G$1:$G$200=$O54)*(женщины!$J$1:$J$200="обувь")*(женщины!$K$1:$K$200=U$47),0),ROW($1:$35),0)&lt;10))</f>
        <v>0</v>
      </c>
      <c r="V54" s="153">
        <f t="array" aca="1" ref="V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")*(женщины!$G$1:$G$200=$O54)*(женщины!$J$1:$J$200="обувь")*(женщины!$K$1:$K$200=V$47),0),ROW($1:$35),0)&lt;10))</f>
        <v>0</v>
      </c>
      <c r="W54" s="153">
        <f t="array" aca="1" ref="W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")*(женщины!$G$1:$G$200=$O54)*(женщины!$J$1:$J$200="обувь")*(женщины!$K$1:$K$200=W$47),0),ROW($1:$35),0)&lt;10))</f>
        <v>0</v>
      </c>
      <c r="X54" s="153">
        <f t="array" aca="1" ref="X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")*(женщины!$G$1:$G$200=$O54)*(женщины!$J$1:$J$200="обувь")*(женщины!$K$1:$K$200=X$47),0),ROW($1:$35),0)&lt;10))</f>
        <v>0</v>
      </c>
      <c r="Y54" s="153">
        <f t="array" aca="1" ref="Y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")*(женщины!$G$1:$G$200=$O54)*(женщины!$J$1:$J$200="обувь")*(женщины!$K$1:$K$200=Y$47),0),ROW($1:$35),0)&lt;10))</f>
        <v>0</v>
      </c>
      <c r="Z54" s="153">
        <f t="array" aca="1" ref="Z54" ca="1">SUMPRODUCT((TRANSPOSE(IF(ISERR(1/($N$46=женщины!$B$1:$B$200)/(женщины!$L$1:$L$200=1)),0,ROW($1:$35)))-IF(IFERROR((женщины!$F$1:$F$200="рост ")*(женщины!$G$1:$G$200=$O54)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")*(женщины!$G$1:$G$200=$O54)*(женщины!$J$1:$J$200="обувь")*(женщины!$K$1:$K$200=Z$47),0),ROW($1:$35),0)&lt;10))</f>
        <v>0</v>
      </c>
    </row>
    <row r="55" spans="1:26" ht="18.75">
      <c r="A55" s="47">
        <v>8</v>
      </c>
      <c r="B55" s="57">
        <v>172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9"/>
      <c r="N55" s="52">
        <v>8</v>
      </c>
      <c r="O55" s="57">
        <v>172</v>
      </c>
      <c r="P55" s="153">
        <f t="array" aca="1" ref="P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")*(женщины!$G$1:$G$200=$O55)*(женщины!$J$1:$J$200="обувь")*(женщины!$K$1:$K$200=P$47),0),ROW($1:$35),0)&lt;10))</f>
        <v>0</v>
      </c>
      <c r="Q55" s="153">
        <f t="array" aca="1" ref="Q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")*(женщины!$G$1:$G$200=$O55)*(женщины!$J$1:$J$200="обувь")*(женщины!$K$1:$K$200=Q$47),0),ROW($1:$35),0)&lt;10))</f>
        <v>0</v>
      </c>
      <c r="R55" s="153">
        <f t="array" aca="1" ref="R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")*(женщины!$G$1:$G$200=$O55)*(женщины!$J$1:$J$200="обувь")*(женщины!$K$1:$K$200=R$47),0),ROW($1:$35),0)&lt;10))</f>
        <v>0</v>
      </c>
      <c r="S55" s="153">
        <f t="array" aca="1" ref="S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")*(женщины!$G$1:$G$200=$O55)*(женщины!$J$1:$J$200="обувь")*(женщины!$K$1:$K$200=S$47),0),ROW($1:$35),0)&lt;10))</f>
        <v>0</v>
      </c>
      <c r="T55" s="153">
        <f t="array" aca="1" ref="T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")*(женщины!$G$1:$G$200=$O55)*(женщины!$J$1:$J$200="обувь")*(женщины!$K$1:$K$200=T$47),0),ROW($1:$35),0)&lt;10))</f>
        <v>0</v>
      </c>
      <c r="U55" s="153">
        <f t="array" aca="1" ref="U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")*(женщины!$G$1:$G$200=$O55)*(женщины!$J$1:$J$200="обувь")*(женщины!$K$1:$K$200=U$47),0),ROW($1:$35),0)&lt;10))</f>
        <v>0</v>
      </c>
      <c r="V55" s="153">
        <f t="array" aca="1" ref="V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")*(женщины!$G$1:$G$200=$O55)*(женщины!$J$1:$J$200="обувь")*(женщины!$K$1:$K$200=V$47),0),ROW($1:$35),0)&lt;10))</f>
        <v>0</v>
      </c>
      <c r="W55" s="153">
        <f t="array" aca="1" ref="W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")*(женщины!$G$1:$G$200=$O55)*(женщины!$J$1:$J$200="обувь")*(женщины!$K$1:$K$200=W$47),0),ROW($1:$35),0)&lt;10))</f>
        <v>0</v>
      </c>
      <c r="X55" s="153">
        <f t="array" aca="1" ref="X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")*(женщины!$G$1:$G$200=$O55)*(женщины!$J$1:$J$200="обувь")*(женщины!$K$1:$K$200=X$47),0),ROW($1:$35),0)&lt;10))</f>
        <v>0</v>
      </c>
      <c r="Y55" s="153">
        <f t="array" aca="1" ref="Y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")*(женщины!$G$1:$G$200=$O55)*(женщины!$J$1:$J$200="обувь")*(женщины!$K$1:$K$200=Y$47),0),ROW($1:$35),0)&lt;10))</f>
        <v>0</v>
      </c>
      <c r="Z55" s="153">
        <f t="array" aca="1" ref="Z55" ca="1">SUMPRODUCT((TRANSPOSE(IF(ISERR(1/($N$46=женщины!$B$1:$B$200)/(женщины!$L$1:$L$200=1)),0,ROW($1:$35)))-IF(IFERROR((женщины!$F$1:$F$200="рост ")*(женщины!$G$1:$G$200=$O55)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")*(женщины!$G$1:$G$200=$O55)*(женщины!$J$1:$J$200="обувь")*(женщины!$K$1:$K$200=Z$47),0),ROW($1:$35),0)&lt;10))</f>
        <v>0</v>
      </c>
    </row>
    <row r="56" spans="1:26" ht="18.75">
      <c r="A56" s="47">
        <v>9</v>
      </c>
      <c r="B56" s="57">
        <v>174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52">
        <v>9</v>
      </c>
      <c r="O56" s="57">
        <v>174</v>
      </c>
      <c r="P56" s="153">
        <f t="array" aca="1" ref="P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")*(женщины!$G$1:$G$200=$O56)*(женщины!$J$1:$J$200="обувь")*(женщины!$K$1:$K$200=P$47),0),ROW($1:$35),0)&lt;10))</f>
        <v>0</v>
      </c>
      <c r="Q56" s="153">
        <f t="array" aca="1" ref="Q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")*(женщины!$G$1:$G$200=$O56)*(женщины!$J$1:$J$200="обувь")*(женщины!$K$1:$K$200=Q$47),0),ROW($1:$35),0)&lt;10))</f>
        <v>0</v>
      </c>
      <c r="R56" s="153">
        <f t="array" aca="1" ref="R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")*(женщины!$G$1:$G$200=$O56)*(женщины!$J$1:$J$200="обувь")*(женщины!$K$1:$K$200=R$47),0),ROW($1:$35),0)&lt;10))</f>
        <v>0</v>
      </c>
      <c r="S56" s="153">
        <f t="array" aca="1" ref="S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")*(женщины!$G$1:$G$200=$O56)*(женщины!$J$1:$J$200="обувь")*(женщины!$K$1:$K$200=S$47),0),ROW($1:$35),0)&lt;10))</f>
        <v>0</v>
      </c>
      <c r="T56" s="153">
        <f t="array" aca="1" ref="T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")*(женщины!$G$1:$G$200=$O56)*(женщины!$J$1:$J$200="обувь")*(женщины!$K$1:$K$200=T$47),0),ROW($1:$35),0)&lt;10))</f>
        <v>0</v>
      </c>
      <c r="U56" s="153">
        <f t="array" aca="1" ref="U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")*(женщины!$G$1:$G$200=$O56)*(женщины!$J$1:$J$200="обувь")*(женщины!$K$1:$K$200=U$47),0),ROW($1:$35),0)&lt;10))</f>
        <v>0</v>
      </c>
      <c r="V56" s="153">
        <f t="array" aca="1" ref="V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")*(женщины!$G$1:$G$200=$O56)*(женщины!$J$1:$J$200="обувь")*(женщины!$K$1:$K$200=V$47),0),ROW($1:$35),0)&lt;10))</f>
        <v>0</v>
      </c>
      <c r="W56" s="153">
        <f t="array" aca="1" ref="W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")*(женщины!$G$1:$G$200=$O56)*(женщины!$J$1:$J$200="обувь")*(женщины!$K$1:$K$200=W$47),0),ROW($1:$35),0)&lt;10))</f>
        <v>0</v>
      </c>
      <c r="X56" s="153">
        <f t="array" aca="1" ref="X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")*(женщины!$G$1:$G$200=$O56)*(женщины!$J$1:$J$200="обувь")*(женщины!$K$1:$K$200=X$47),0),ROW($1:$35),0)&lt;10))</f>
        <v>0</v>
      </c>
      <c r="Y56" s="153">
        <f t="array" aca="1" ref="Y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")*(женщины!$G$1:$G$200=$O56)*(женщины!$J$1:$J$200="обувь")*(женщины!$K$1:$K$200=Y$47),0),ROW($1:$35),0)&lt;10))</f>
        <v>0</v>
      </c>
      <c r="Z56" s="153">
        <f t="array" aca="1" ref="Z56" ca="1">SUMPRODUCT((TRANSPOSE(IF(ISERR(1/($N$46=женщины!$B$1:$B$200)/(женщины!$L$1:$L$200=1)),0,ROW($1:$35)))-IF(IFERROR((женщины!$F$1:$F$200="рост ")*(женщины!$G$1:$G$200=$O56)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")*(женщины!$G$1:$G$200=$O56)*(женщины!$J$1:$J$200="обувь")*(женщины!$K$1:$K$200=Z$47),0),ROW($1:$35),0)&lt;10))</f>
        <v>0</v>
      </c>
    </row>
    <row r="57" spans="1:26" ht="18.75">
      <c r="A57" s="47">
        <v>10</v>
      </c>
      <c r="B57" s="57">
        <v>176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9"/>
      <c r="N57" s="52">
        <v>10</v>
      </c>
      <c r="O57" s="57">
        <v>176</v>
      </c>
      <c r="P57" s="153">
        <f t="array" aca="1" ref="P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")*(женщины!$G$1:$G$200=$O57)*(женщины!$J$1:$J$200="обувь")*(женщины!$K$1:$K$200=P$47),0),ROW($1:$35),0)&lt;10))</f>
        <v>0</v>
      </c>
      <c r="Q57" s="153">
        <f t="array" aca="1" ref="Q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")*(женщины!$G$1:$G$200=$O57)*(женщины!$J$1:$J$200="обувь")*(женщины!$K$1:$K$200=Q$47),0),ROW($1:$35),0)&lt;10))</f>
        <v>0</v>
      </c>
      <c r="R57" s="153">
        <f t="array" aca="1" ref="R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")*(женщины!$G$1:$G$200=$O57)*(женщины!$J$1:$J$200="обувь")*(женщины!$K$1:$K$200=R$47),0),ROW($1:$35),0)&lt;10))</f>
        <v>0</v>
      </c>
      <c r="S57" s="153">
        <f t="array" aca="1" ref="S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")*(женщины!$G$1:$G$200=$O57)*(женщины!$J$1:$J$200="обувь")*(женщины!$K$1:$K$200=S$47),0),ROW($1:$35),0)&lt;10))</f>
        <v>0</v>
      </c>
      <c r="T57" s="153">
        <f t="array" aca="1" ref="T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")*(женщины!$G$1:$G$200=$O57)*(женщины!$J$1:$J$200="обувь")*(женщины!$K$1:$K$200=T$47),0),ROW($1:$35),0)&lt;10))</f>
        <v>0</v>
      </c>
      <c r="U57" s="153">
        <f t="array" aca="1" ref="U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")*(женщины!$G$1:$G$200=$O57)*(женщины!$J$1:$J$200="обувь")*(женщины!$K$1:$K$200=U$47),0),ROW($1:$35),0)&lt;10))</f>
        <v>0</v>
      </c>
      <c r="V57" s="153">
        <f t="array" aca="1" ref="V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")*(женщины!$G$1:$G$200=$O57)*(женщины!$J$1:$J$200="обувь")*(женщины!$K$1:$K$200=V$47),0),ROW($1:$35),0)&lt;10))</f>
        <v>0</v>
      </c>
      <c r="W57" s="153">
        <f t="array" aca="1" ref="W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")*(женщины!$G$1:$G$200=$O57)*(женщины!$J$1:$J$200="обувь")*(женщины!$K$1:$K$200=W$47),0),ROW($1:$35),0)&lt;10))</f>
        <v>0</v>
      </c>
      <c r="X57" s="153">
        <f t="array" aca="1" ref="X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")*(женщины!$G$1:$G$200=$O57)*(женщины!$J$1:$J$200="обувь")*(женщины!$K$1:$K$200=X$47),0),ROW($1:$35),0)&lt;10))</f>
        <v>0</v>
      </c>
      <c r="Y57" s="153">
        <f t="array" aca="1" ref="Y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")*(женщины!$G$1:$G$200=$O57)*(женщины!$J$1:$J$200="обувь")*(женщины!$K$1:$K$200=Y$47),0),ROW($1:$35),0)&lt;10))</f>
        <v>0</v>
      </c>
      <c r="Z57" s="153">
        <f t="array" aca="1" ref="Z57" ca="1">SUMPRODUCT((TRANSPOSE(IF(ISERR(1/($N$46=женщины!$B$1:$B$200)/(женщины!$L$1:$L$200=1)),0,ROW($1:$35)))-IF(IFERROR((женщины!$F$1:$F$200="рост ")*(женщины!$G$1:$G$200=$O57)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")*(женщины!$G$1:$G$200=$O57)*(женщины!$J$1:$J$200="обувь")*(женщины!$K$1:$K$200=Z$47),0),ROW($1:$35),0)&lt;10))</f>
        <v>0</v>
      </c>
    </row>
    <row r="58" spans="1:26" ht="18.75">
      <c r="A58" s="47">
        <v>11</v>
      </c>
      <c r="B58" s="57">
        <v>180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52">
        <v>11</v>
      </c>
      <c r="O58" s="57">
        <v>180</v>
      </c>
      <c r="P58" s="153">
        <f t="array" aca="1" ref="P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")*(женщины!$G$1:$G$200=$O58)*(женщины!$J$1:$J$200="обувь")*(женщины!$K$1:$K$200=P$47),0),ROW($1:$35),0)&lt;10))</f>
        <v>0</v>
      </c>
      <c r="Q58" s="153">
        <f t="array" aca="1" ref="Q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")*(женщины!$G$1:$G$200=$O58)*(женщины!$J$1:$J$200="обувь")*(женщины!$K$1:$K$200=Q$47),0),ROW($1:$35),0)&lt;10))</f>
        <v>0</v>
      </c>
      <c r="R58" s="153">
        <f t="array" aca="1" ref="R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")*(женщины!$G$1:$G$200=$O58)*(женщины!$J$1:$J$200="обувь")*(женщины!$K$1:$K$200=R$47),0),ROW($1:$35),0)&lt;10))</f>
        <v>0</v>
      </c>
      <c r="S58" s="153">
        <f t="array" aca="1" ref="S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")*(женщины!$G$1:$G$200=$O58)*(женщины!$J$1:$J$200="обувь")*(женщины!$K$1:$K$200=S$47),0),ROW($1:$35),0)&lt;10))</f>
        <v>0</v>
      </c>
      <c r="T58" s="153">
        <f t="array" aca="1" ref="T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")*(женщины!$G$1:$G$200=$O58)*(женщины!$J$1:$J$200="обувь")*(женщины!$K$1:$K$200=T$47),0),ROW($1:$35),0)&lt;10))</f>
        <v>0</v>
      </c>
      <c r="U58" s="153">
        <f t="array" aca="1" ref="U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")*(женщины!$G$1:$G$200=$O58)*(женщины!$J$1:$J$200="обувь")*(женщины!$K$1:$K$200=U$47),0),ROW($1:$35),0)&lt;10))</f>
        <v>0</v>
      </c>
      <c r="V58" s="153">
        <f t="array" aca="1" ref="V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")*(женщины!$G$1:$G$200=$O58)*(женщины!$J$1:$J$200="обувь")*(женщины!$K$1:$K$200=V$47),0),ROW($1:$35),0)&lt;10))</f>
        <v>0</v>
      </c>
      <c r="W58" s="153">
        <f t="array" aca="1" ref="W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")*(женщины!$G$1:$G$200=$O58)*(женщины!$J$1:$J$200="обувь")*(женщины!$K$1:$K$200=W$47),0),ROW($1:$35),0)&lt;10))</f>
        <v>0</v>
      </c>
      <c r="X58" s="153">
        <f t="array" aca="1" ref="X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")*(женщины!$G$1:$G$200=$O58)*(женщины!$J$1:$J$200="обувь")*(женщины!$K$1:$K$200=X$47),0),ROW($1:$35),0)&lt;10))</f>
        <v>0</v>
      </c>
      <c r="Y58" s="153">
        <f t="array" aca="1" ref="Y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")*(женщины!$G$1:$G$200=$O58)*(женщины!$J$1:$J$200="обувь")*(женщины!$K$1:$K$200=Y$47),0),ROW($1:$35),0)&lt;10))</f>
        <v>0</v>
      </c>
      <c r="Z58" s="153">
        <f t="array" aca="1" ref="Z58" ca="1">SUMPRODUCT((TRANSPOSE(IF(ISERR(1/($N$46=женщины!$B$1:$B$200)/(женщины!$L$1:$L$200=1)),0,ROW($1:$35)))-IF(IFERROR((женщины!$F$1:$F$200="рост ")*(женщины!$G$1:$G$200=$O58)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")*(женщины!$G$1:$G$200=$O58)*(женщины!$J$1:$J$200="обувь")*(женщины!$K$1:$K$200=Z$47),0),ROW($1:$35),0)&lt;10))</f>
        <v>0</v>
      </c>
    </row>
    <row r="59" spans="1:26" ht="18.75">
      <c r="A59" s="47">
        <v>12</v>
      </c>
      <c r="B59" s="57">
        <v>182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9"/>
      <c r="N59" s="52">
        <v>12</v>
      </c>
      <c r="O59" s="57">
        <v>182</v>
      </c>
      <c r="P59" s="153">
        <f t="array" aca="1" ref="P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")*(женщины!$G$1:$G$200=$O59)*(женщины!$J$1:$J$200="обувь")*(женщины!$K$1:$K$200=P$47),0),ROW($1:$35),0)&lt;10))</f>
        <v>0</v>
      </c>
      <c r="Q59" s="153">
        <f t="array" aca="1" ref="Q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")*(женщины!$G$1:$G$200=$O59)*(женщины!$J$1:$J$200="обувь")*(женщины!$K$1:$K$200=Q$47),0),ROW($1:$35),0)&lt;10))</f>
        <v>0</v>
      </c>
      <c r="R59" s="153">
        <f t="array" aca="1" ref="R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")*(женщины!$G$1:$G$200=$O59)*(женщины!$J$1:$J$200="обувь")*(женщины!$K$1:$K$200=R$47),0),ROW($1:$35),0)&lt;10))</f>
        <v>0</v>
      </c>
      <c r="S59" s="153">
        <f t="array" aca="1" ref="S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")*(женщины!$G$1:$G$200=$O59)*(женщины!$J$1:$J$200="обувь")*(женщины!$K$1:$K$200=S$47),0),ROW($1:$35),0)&lt;10))</f>
        <v>0</v>
      </c>
      <c r="T59" s="153">
        <f t="array" aca="1" ref="T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")*(женщины!$G$1:$G$200=$O59)*(женщины!$J$1:$J$200="обувь")*(женщины!$K$1:$K$200=T$47),0),ROW($1:$35),0)&lt;10))</f>
        <v>0</v>
      </c>
      <c r="U59" s="153">
        <f t="array" aca="1" ref="U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")*(женщины!$G$1:$G$200=$O59)*(женщины!$J$1:$J$200="обувь")*(женщины!$K$1:$K$200=U$47),0),ROW($1:$35),0)&lt;10))</f>
        <v>0</v>
      </c>
      <c r="V59" s="153">
        <f t="array" aca="1" ref="V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")*(женщины!$G$1:$G$200=$O59)*(женщины!$J$1:$J$200="обувь")*(женщины!$K$1:$K$200=V$47),0),ROW($1:$35),0)&lt;10))</f>
        <v>0</v>
      </c>
      <c r="W59" s="153">
        <f t="array" aca="1" ref="W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")*(женщины!$G$1:$G$200=$O59)*(женщины!$J$1:$J$200="обувь")*(женщины!$K$1:$K$200=W$47),0),ROW($1:$35),0)&lt;10))</f>
        <v>0</v>
      </c>
      <c r="X59" s="153">
        <f t="array" aca="1" ref="X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")*(женщины!$G$1:$G$200=$O59)*(женщины!$J$1:$J$200="обувь")*(женщины!$K$1:$K$200=X$47),0),ROW($1:$35),0)&lt;10))</f>
        <v>0</v>
      </c>
      <c r="Y59" s="153">
        <f t="array" aca="1" ref="Y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")*(женщины!$G$1:$G$200=$O59)*(женщины!$J$1:$J$200="обувь")*(женщины!$K$1:$K$200=Y$47),0),ROW($1:$35),0)&lt;10))</f>
        <v>0</v>
      </c>
      <c r="Z59" s="153">
        <f t="array" aca="1" ref="Z59" ca="1">SUMPRODUCT((TRANSPOSE(IF(ISERR(1/($N$46=женщины!$B$1:$B$200)/(женщины!$L$1:$L$200=1)),0,ROW($1:$35)))-IF(IFERROR((женщины!$F$1:$F$200="рост ")*(женщины!$G$1:$G$200=$O59)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")*(женщины!$G$1:$G$200=$O59)*(женщины!$J$1:$J$200="обувь")*(женщины!$K$1:$K$200=Z$47),0),ROW($1:$35),0)&lt;10))</f>
        <v>0</v>
      </c>
    </row>
    <row r="60" spans="1:26" ht="18.75">
      <c r="A60" s="47">
        <v>13</v>
      </c>
      <c r="B60" s="57">
        <v>190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9"/>
      <c r="N60" s="52">
        <v>13</v>
      </c>
      <c r="O60" s="57">
        <v>190</v>
      </c>
      <c r="P60" s="153">
        <f t="array" aca="1" ref="P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P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")*(женщины!$G$1:$G$200=$O60)*(женщины!$J$1:$J$200="обувь")*(женщины!$K$1:$K$200=P$47),0),ROW($1:$35),0)&lt;10))</f>
        <v>0</v>
      </c>
      <c r="Q60" s="153">
        <f t="array" aca="1" ref="Q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Q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")*(женщины!$G$1:$G$200=$O60)*(женщины!$J$1:$J$200="обувь")*(женщины!$K$1:$K$200=Q$47),0),ROW($1:$35),0)&lt;10))</f>
        <v>0</v>
      </c>
      <c r="R60" s="153">
        <f t="array" aca="1" ref="R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R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")*(женщины!$G$1:$G$200=$O60)*(женщины!$J$1:$J$200="обувь")*(женщины!$K$1:$K$200=R$47),0),ROW($1:$35),0)&lt;10))</f>
        <v>0</v>
      </c>
      <c r="S60" s="153">
        <f t="array" aca="1" ref="S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S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")*(женщины!$G$1:$G$200=$O60)*(женщины!$J$1:$J$200="обувь")*(женщины!$K$1:$K$200=S$47),0),ROW($1:$35),0)&lt;10))</f>
        <v>0</v>
      </c>
      <c r="T60" s="153">
        <f t="array" aca="1" ref="T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T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")*(женщины!$G$1:$G$200=$O60)*(женщины!$J$1:$J$200="обувь")*(женщины!$K$1:$K$200=T$47),0),ROW($1:$35),0)&lt;10))</f>
        <v>0</v>
      </c>
      <c r="U60" s="153">
        <f t="array" aca="1" ref="U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U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")*(женщины!$G$1:$G$200=$O60)*(женщины!$J$1:$J$200="обувь")*(женщины!$K$1:$K$200=U$47),0),ROW($1:$35),0)&lt;10))</f>
        <v>0</v>
      </c>
      <c r="V60" s="153">
        <f t="array" aca="1" ref="V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V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")*(женщины!$G$1:$G$200=$O60)*(женщины!$J$1:$J$200="обувь")*(женщины!$K$1:$K$200=V$47),0),ROW($1:$35),0)&lt;10))</f>
        <v>0</v>
      </c>
      <c r="W60" s="153">
        <f t="array" aca="1" ref="W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W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")*(женщины!$G$1:$G$200=$O60)*(женщины!$J$1:$J$200="обувь")*(женщины!$K$1:$K$200=W$47),0),ROW($1:$35),0)&lt;10))</f>
        <v>0</v>
      </c>
      <c r="X60" s="153">
        <f t="array" aca="1" ref="X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X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")*(женщины!$G$1:$G$200=$O60)*(женщины!$J$1:$J$200="обувь")*(женщины!$K$1:$K$200=X$47),0),ROW($1:$35),0)&lt;10))</f>
        <v>0</v>
      </c>
      <c r="Y60" s="153">
        <f t="array" aca="1" ref="Y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Y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")*(женщины!$G$1:$G$200=$O60)*(женщины!$J$1:$J$200="обувь")*(женщины!$K$1:$K$200=Y$47),0),ROW($1:$35),0)&lt;10))</f>
        <v>0</v>
      </c>
      <c r="Z60" s="153">
        <f t="array" aca="1" ref="Z60" ca="1">SUMPRODUCT((TRANSPOSE(IF(ISERR(1/($N$46=женщины!$B$1:$B$200)/(женщины!$L$1:$L$200=1)),0,ROW($1:$35)))-IF(IFERROR((женщины!$F$1:$F$200="рост ")*(женщины!$G$1:$G$200=$O60)*(женщины!$J$1:$J$200="обувь")*(женщины!$K$1:$K$200=Z$47),0),ROW($1:$35),0)&gt;0)*(TRANSPOSE(IF(ISERR(1/($N$46=женщины!$B$1:$B$200)/(женщины!$L$1:$L$200=1)),0,ROW($1:$35)))-IF(IFERROR((женщины!$F$1:$F$200="рост ")*(женщины!$G$1:$G$200=$O60)*(женщины!$J$1:$J$200="обувь")*(женщины!$K$1:$K$200=Z$47),0),ROW($1:$35),0)&lt;10))</f>
        <v>0</v>
      </c>
    </row>
  </sheetData>
  <sheetCalcPr fullCalcOnLoad="1"/>
  <mergeCells count="8">
    <mergeCell ref="A46:M46"/>
    <mergeCell ref="N46:Z46"/>
    <mergeCell ref="A1:M1"/>
    <mergeCell ref="N1:Z1"/>
    <mergeCell ref="A16:M16"/>
    <mergeCell ref="N16:Z16"/>
    <mergeCell ref="A31:M31"/>
    <mergeCell ref="N31:Z31"/>
  </mergeCells>
  <phoneticPr fontId="0" type="noConversion"/>
  <pageMargins left="0.39370078740157483" right="0.39370078740157483" top="0.39370078740157483" bottom="0.39370078740157483" header="0" footer="0"/>
  <pageSetup paperSize="9" orientation="landscape" r:id="rId1"/>
  <headerFooter alignWithMargins="0"/>
  <rowBreaks count="3" manualBreakCount="3">
    <brk id="15" max="16383" man="1"/>
    <brk id="30" max="16383" man="1"/>
    <brk id="45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женщины</vt:lpstr>
      <vt:lpstr>мужчины</vt:lpstr>
      <vt:lpstr>итого по закупкам</vt:lpstr>
      <vt:lpstr>мужчины!Область_печати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2016-01-01T13:27:32Z</cp:lastPrinted>
  <dcterms:created xsi:type="dcterms:W3CDTF">1996-10-08T23:32:33Z</dcterms:created>
  <dcterms:modified xsi:type="dcterms:W3CDTF">2016-01-10T12:11:02Z</dcterms:modified>
</cp:coreProperties>
</file>