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Михаил\Downloads\"/>
    </mc:Choice>
  </mc:AlternateContent>
  <bookViews>
    <workbookView xWindow="930" yWindow="0" windowWidth="19560" windowHeight="7710"/>
  </bookViews>
  <sheets>
    <sheet name="Лист1 (2)" sheetId="1" r:id="rId1"/>
  </sheets>
  <definedNames>
    <definedName name="solver_adj" localSheetId="0" hidden="1">'Лист1 (2)'!#REF!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lhs1" localSheetId="0" hidden="1">'Лист1 (2)'!#REF!</definedName>
    <definedName name="solver_lhs2" localSheetId="0" hidden="1">'Лист1 (2)'!#REF!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2</definedName>
    <definedName name="solver_nwt" localSheetId="0" hidden="1">1</definedName>
    <definedName name="solver_opt" localSheetId="0" hidden="1">'Лист1 (2)'!$C$3</definedName>
    <definedName name="solver_pre" localSheetId="0" hidden="1">0.000001</definedName>
    <definedName name="solver_rbv" localSheetId="0" hidden="1">1</definedName>
    <definedName name="solver_rel1" localSheetId="0" hidden="1">1</definedName>
    <definedName name="solver_rel2" localSheetId="0" hidden="1">3</definedName>
    <definedName name="solver_rhs1" localSheetId="0" hidden="1">10000</definedName>
    <definedName name="solver_rhs2" localSheetId="0" hidden="1">0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3</definedName>
    <definedName name="solver_val" localSheetId="0" hidden="1">0</definedName>
    <definedName name="solver_ver" localSheetId="0" hidden="1">3</definedName>
    <definedName name="sub_1601" localSheetId="0">'Лист1 (2)'!#REF!</definedName>
    <definedName name="sub_1699" localSheetId="0">'Лист1 (2)'!$A$1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1" l="1"/>
  <c r="D12" i="1"/>
  <c r="D8" i="1"/>
  <c r="D7" i="1"/>
  <c r="F3" i="1"/>
  <c r="F4" i="1" s="1"/>
  <c r="D4" i="1"/>
  <c r="C3" i="1" s="1"/>
  <c r="C4" i="1" s="1"/>
  <c r="D3" i="1"/>
  <c r="G15" i="1"/>
  <c r="E3" i="1" l="1"/>
  <c r="E4" i="1" l="1"/>
  <c r="E14" i="1"/>
  <c r="C7" i="1" l="1"/>
  <c r="C8" i="1" s="1"/>
  <c r="E8" i="1" s="1"/>
  <c r="E7" i="1" l="1"/>
  <c r="F7" i="1" s="1"/>
  <c r="F8" i="1" s="1"/>
  <c r="C11" i="1"/>
  <c r="E11" i="1" s="1"/>
  <c r="C12" i="1" l="1"/>
  <c r="E12" i="1" s="1"/>
  <c r="F11" i="1" s="1"/>
  <c r="F12" i="1" s="1"/>
</calcChain>
</file>

<file path=xl/comments1.xml><?xml version="1.0" encoding="utf-8"?>
<comments xmlns="http://schemas.openxmlformats.org/spreadsheetml/2006/main">
  <authors>
    <author>Economist</author>
  </authors>
  <commentList>
    <comment ref="F3" authorId="0" shapeId="0">
      <text>
        <r>
          <rPr>
            <b/>
            <sz val="9"/>
            <color indexed="81"/>
            <rFont val="Tahoma"/>
            <family val="2"/>
            <charset val="204"/>
          </rPr>
          <t>Economist:</t>
        </r>
        <r>
          <rPr>
            <sz val="9"/>
            <color indexed="81"/>
            <rFont val="Tahoma"/>
            <family val="2"/>
            <charset val="204"/>
          </rPr>
          <t xml:space="preserve">
фиксированная</t>
        </r>
      </text>
    </comment>
    <comment ref="F7" authorId="0" shapeId="0">
      <text>
        <r>
          <rPr>
            <b/>
            <sz val="9"/>
            <color indexed="81"/>
            <rFont val="Tahoma"/>
            <family val="2"/>
            <charset val="204"/>
          </rPr>
          <t>Economist:</t>
        </r>
        <r>
          <rPr>
            <sz val="9"/>
            <color indexed="81"/>
            <rFont val="Tahoma"/>
            <family val="2"/>
            <charset val="204"/>
          </rPr>
          <t xml:space="preserve">
фиксированная</t>
        </r>
      </text>
    </comment>
    <comment ref="F11" authorId="0" shapeId="0">
      <text>
        <r>
          <rPr>
            <b/>
            <sz val="9"/>
            <color indexed="81"/>
            <rFont val="Tahoma"/>
            <family val="2"/>
            <charset val="204"/>
          </rPr>
          <t>Economist:</t>
        </r>
        <r>
          <rPr>
            <sz val="9"/>
            <color indexed="81"/>
            <rFont val="Tahoma"/>
            <family val="2"/>
            <charset val="204"/>
          </rPr>
          <t xml:space="preserve">
фиксированная</t>
        </r>
      </text>
    </comment>
  </commentList>
</comments>
</file>

<file path=xl/sharedStrings.xml><?xml version="1.0" encoding="utf-8"?>
<sst xmlns="http://schemas.openxmlformats.org/spreadsheetml/2006/main" count="25" uniqueCount="18">
  <si>
    <t>Наименование работы, услуги</t>
  </si>
  <si>
    <t>Ед. измер</t>
  </si>
  <si>
    <t>Кол-во работ, услуг</t>
  </si>
  <si>
    <t>Цена за единицу, руб.</t>
  </si>
  <si>
    <t>Стоимость работ, услуг, руб.</t>
  </si>
  <si>
    <t>кг</t>
  </si>
  <si>
    <t xml:space="preserve">ИТОГО : </t>
  </si>
  <si>
    <t xml:space="preserve">Оказание услуг </t>
  </si>
  <si>
    <t>Итого по Компании №1</t>
  </si>
  <si>
    <t>Итого по Компании №2</t>
  </si>
  <si>
    <t>Итого по Компании №3</t>
  </si>
  <si>
    <t>Компания №3</t>
  </si>
  <si>
    <t>Компания №2</t>
  </si>
  <si>
    <t>Компания №1</t>
  </si>
  <si>
    <t>фиксированный объем</t>
  </si>
  <si>
    <t>общая сумма, которая должна получится в сумме  по трем компаниям</t>
  </si>
  <si>
    <t>фиксированная сумма по конкретной компании</t>
  </si>
  <si>
    <t>необходимо подогнать цену, чтобы сошлась общая сумма 778 286,90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</si>
</sst>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р_._-;\-* #,##0.00_р_._-;_-* &quot;-&quot;??_р_._-;_-@_-"/>
    <numFmt numFmtId="165" formatCode="#,##0.00_р_."/>
    <numFmt numFmtId="166" formatCode="#,##0.0000_р_.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vertical="center"/>
    </xf>
    <xf numFmtId="0" fontId="6" fillId="0" borderId="0" xfId="0" applyFont="1" applyAlignment="1">
      <alignment vertical="center" wrapText="1"/>
    </xf>
    <xf numFmtId="164" fontId="1" fillId="0" borderId="0" xfId="1" applyFont="1"/>
    <xf numFmtId="164" fontId="7" fillId="0" borderId="0" xfId="0" applyNumberFormat="1" applyFont="1" applyAlignment="1">
      <alignment vertical="center" wrapText="1"/>
    </xf>
    <xf numFmtId="0" fontId="0" fillId="0" borderId="0" xfId="0" applyAlignment="1">
      <alignment horizontal="center" vertical="center"/>
    </xf>
    <xf numFmtId="165" fontId="0" fillId="0" borderId="0" xfId="0" applyNumberFormat="1"/>
    <xf numFmtId="164" fontId="2" fillId="0" borderId="0" xfId="0" applyNumberFormat="1" applyFont="1" applyFill="1"/>
    <xf numFmtId="0" fontId="4" fillId="0" borderId="1" xfId="0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Fill="1" applyBorder="1" applyAlignment="1">
      <alignment vertical="center"/>
    </xf>
    <xf numFmtId="2" fontId="0" fillId="0" borderId="0" xfId="0" applyNumberFormat="1" applyFill="1" applyBorder="1"/>
    <xf numFmtId="164" fontId="0" fillId="0" borderId="0" xfId="1" applyNumberFormat="1" applyFont="1" applyFill="1" applyBorder="1"/>
    <xf numFmtId="0" fontId="6" fillId="2" borderId="0" xfId="0" applyFont="1" applyFill="1" applyAlignment="1">
      <alignment vertical="center" wrapText="1"/>
    </xf>
    <xf numFmtId="0" fontId="6" fillId="0" borderId="0" xfId="0" applyFont="1" applyAlignment="1">
      <alignment vertical="center"/>
    </xf>
    <xf numFmtId="166" fontId="4" fillId="4" borderId="1" xfId="0" applyNumberFormat="1" applyFont="1" applyFill="1" applyBorder="1" applyAlignment="1">
      <alignment horizontal="center" vertical="center" wrapText="1"/>
    </xf>
    <xf numFmtId="164" fontId="8" fillId="3" borderId="0" xfId="1" applyFont="1" applyFill="1"/>
    <xf numFmtId="0" fontId="6" fillId="3" borderId="0" xfId="0" applyFont="1" applyFill="1" applyAlignment="1">
      <alignment vertical="center" wrapText="1"/>
    </xf>
    <xf numFmtId="0" fontId="0" fillId="5" borderId="0" xfId="0" applyFill="1"/>
    <xf numFmtId="164" fontId="3" fillId="0" borderId="0" xfId="1" applyFont="1" applyFill="1" applyBorder="1" applyAlignment="1">
      <alignment vertical="center" wrapText="1"/>
    </xf>
    <xf numFmtId="164" fontId="3" fillId="0" borderId="0" xfId="1" applyFont="1" applyFill="1" applyBorder="1" applyAlignment="1">
      <alignment vertical="center"/>
    </xf>
    <xf numFmtId="164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164" fontId="0" fillId="0" borderId="0" xfId="1" applyFont="1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65" fontId="11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wrapText="1"/>
    </xf>
    <xf numFmtId="0" fontId="12" fillId="0" borderId="1" xfId="0" applyNumberFormat="1" applyFont="1" applyFill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65" fontId="11" fillId="5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/>
    </xf>
    <xf numFmtId="165" fontId="11" fillId="0" borderId="1" xfId="0" applyNumberFormat="1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tabSelected="1" zoomScaleNormal="100" workbookViewId="0">
      <selection activeCell="A10" sqref="A10:E10"/>
    </sheetView>
  </sheetViews>
  <sheetFormatPr defaultRowHeight="15" x14ac:dyDescent="0.25"/>
  <cols>
    <col min="1" max="1" width="22.85546875" customWidth="1"/>
    <col min="2" max="2" width="6.7109375" style="5" customWidth="1"/>
    <col min="3" max="3" width="7.42578125" customWidth="1"/>
    <col min="4" max="4" width="10.7109375" customWidth="1"/>
    <col min="5" max="5" width="22" style="6" customWidth="1"/>
    <col min="6" max="6" width="17.140625" customWidth="1"/>
    <col min="7" max="7" width="13.7109375" bestFit="1" customWidth="1"/>
    <col min="8" max="8" width="15.42578125" customWidth="1"/>
    <col min="10" max="10" width="13.5703125" customWidth="1"/>
    <col min="11" max="11" width="14.85546875" customWidth="1"/>
  </cols>
  <sheetData>
    <row r="1" spans="1:12" ht="45.75" customHeight="1" x14ac:dyDescent="0.25">
      <c r="A1" s="8" t="s">
        <v>0</v>
      </c>
      <c r="B1" s="8" t="s">
        <v>1</v>
      </c>
      <c r="C1" s="8" t="s">
        <v>2</v>
      </c>
      <c r="D1" s="8" t="s">
        <v>3</v>
      </c>
      <c r="E1" s="9" t="s">
        <v>4</v>
      </c>
    </row>
    <row r="2" spans="1:12" ht="15" customHeight="1" x14ac:dyDescent="0.25">
      <c r="A2" s="24" t="s">
        <v>13</v>
      </c>
      <c r="B2" s="24"/>
      <c r="C2" s="24"/>
      <c r="D2" s="24"/>
      <c r="E2" s="24"/>
      <c r="I2" s="10"/>
      <c r="J2" s="10"/>
      <c r="K2" s="10"/>
      <c r="L2" s="10"/>
    </row>
    <row r="3" spans="1:12" x14ac:dyDescent="0.25">
      <c r="A3" s="26" t="s">
        <v>7</v>
      </c>
      <c r="B3" s="26" t="s">
        <v>5</v>
      </c>
      <c r="C3" s="29">
        <f>IFERROR((E5-D4*C5)/(D3-D4),E5/D3)</f>
        <v>8937.9999999990687</v>
      </c>
      <c r="D3" s="30">
        <f>FLOOR(E5/C5,0.01)</f>
        <v>28.3</v>
      </c>
      <c r="E3" s="27">
        <f>D3*C3</f>
        <v>252945.39999997366</v>
      </c>
      <c r="F3" s="25">
        <f>SUM(E3:E4)</f>
        <v>282642.59000000003</v>
      </c>
      <c r="I3" s="10"/>
      <c r="J3" s="20"/>
      <c r="K3" s="20"/>
      <c r="L3" s="10"/>
    </row>
    <row r="4" spans="1:12" s="1" customFormat="1" x14ac:dyDescent="0.25">
      <c r="A4" s="26"/>
      <c r="B4" s="26" t="s">
        <v>5</v>
      </c>
      <c r="C4" s="31">
        <f>C5-C3</f>
        <v>1049.0000000009313</v>
      </c>
      <c r="D4" s="32">
        <f>CEILING(E5/C5,0.01)</f>
        <v>28.310000000000002</v>
      </c>
      <c r="E4" s="27">
        <f>D4*C4</f>
        <v>29697.190000026367</v>
      </c>
      <c r="F4" s="1" t="b">
        <f>E5=F3</f>
        <v>1</v>
      </c>
      <c r="I4" s="11"/>
      <c r="J4" s="11"/>
      <c r="K4" s="11"/>
      <c r="L4" s="11"/>
    </row>
    <row r="5" spans="1:12" ht="15" customHeight="1" x14ac:dyDescent="0.25">
      <c r="A5" s="33" t="s">
        <v>8</v>
      </c>
      <c r="B5" s="26"/>
      <c r="C5" s="34">
        <v>9987</v>
      </c>
      <c r="D5" s="26"/>
      <c r="E5" s="35">
        <v>282642.59000000003</v>
      </c>
      <c r="I5" s="10"/>
      <c r="J5" s="12"/>
      <c r="K5" s="12"/>
      <c r="L5" s="10"/>
    </row>
    <row r="6" spans="1:12" x14ac:dyDescent="0.25">
      <c r="A6" s="28" t="s">
        <v>12</v>
      </c>
      <c r="B6" s="28"/>
      <c r="C6" s="28"/>
      <c r="D6" s="28"/>
      <c r="E6" s="28"/>
      <c r="I6" s="10"/>
      <c r="J6" s="20"/>
      <c r="K6" s="13"/>
      <c r="L6" s="10"/>
    </row>
    <row r="7" spans="1:12" s="1" customFormat="1" x14ac:dyDescent="0.2">
      <c r="A7" s="26" t="s">
        <v>7</v>
      </c>
      <c r="B7" s="26" t="s">
        <v>5</v>
      </c>
      <c r="C7" s="29">
        <f>IFERROR((E9-D8*C9)/(D7-D8),E9/D7)</f>
        <v>1379.0000000035097</v>
      </c>
      <c r="D7" s="30">
        <f>FLOOR(E9/C9,0.01)</f>
        <v>23.56</v>
      </c>
      <c r="E7" s="27">
        <f>C7*D7</f>
        <v>32489.240000082689</v>
      </c>
      <c r="F7" s="25">
        <f>SUM(E7:E8)</f>
        <v>295648.28999999998</v>
      </c>
      <c r="I7" s="11"/>
      <c r="J7" s="21"/>
      <c r="K7" s="21"/>
      <c r="L7" s="11"/>
    </row>
    <row r="8" spans="1:12" ht="15" customHeight="1" x14ac:dyDescent="0.25">
      <c r="A8" s="26"/>
      <c r="B8" s="26" t="s">
        <v>5</v>
      </c>
      <c r="C8" s="31">
        <f>C9-C7</f>
        <v>11164.999999996489</v>
      </c>
      <c r="D8" s="32">
        <f>CEILING(E9/C9,0.01)</f>
        <v>23.57</v>
      </c>
      <c r="E8" s="27">
        <f>C8*D8</f>
        <v>263159.04999991728</v>
      </c>
      <c r="F8" s="1" t="b">
        <f>E9=F7</f>
        <v>1</v>
      </c>
      <c r="I8" s="10"/>
      <c r="J8" s="22"/>
      <c r="K8" s="23"/>
      <c r="L8" s="10"/>
    </row>
    <row r="9" spans="1:12" x14ac:dyDescent="0.25">
      <c r="A9" s="33" t="s">
        <v>9</v>
      </c>
      <c r="B9" s="26"/>
      <c r="C9" s="34">
        <v>12544</v>
      </c>
      <c r="D9" s="26"/>
      <c r="E9" s="35">
        <v>295648.28999999998</v>
      </c>
      <c r="I9" s="10"/>
      <c r="J9" s="20"/>
      <c r="K9" s="10"/>
      <c r="L9" s="10"/>
    </row>
    <row r="10" spans="1:12" s="1" customFormat="1" x14ac:dyDescent="0.2">
      <c r="A10" s="28" t="s">
        <v>11</v>
      </c>
      <c r="B10" s="28"/>
      <c r="C10" s="28"/>
      <c r="D10" s="28"/>
      <c r="E10" s="28"/>
      <c r="I10" s="11"/>
      <c r="J10" s="11"/>
      <c r="K10" s="11"/>
      <c r="L10" s="11"/>
    </row>
    <row r="11" spans="1:12" x14ac:dyDescent="0.25">
      <c r="A11" s="26" t="s">
        <v>7</v>
      </c>
      <c r="B11" s="26" t="s">
        <v>5</v>
      </c>
      <c r="C11" s="29">
        <f>IFERROR((E13-D12*C13)/(D11-D12),E13/D11)</f>
        <v>4250.0000000008458</v>
      </c>
      <c r="D11" s="30">
        <f>FLOOR(E13/C13,0.01)</f>
        <v>28.26</v>
      </c>
      <c r="E11" s="27">
        <f>C11*D11</f>
        <v>120105.00000002391</v>
      </c>
      <c r="F11" s="25">
        <f>SUM(E11:E12)</f>
        <v>199996.02</v>
      </c>
      <c r="I11" s="10"/>
      <c r="J11" s="10"/>
      <c r="K11" s="10"/>
      <c r="L11" s="10"/>
    </row>
    <row r="12" spans="1:12" x14ac:dyDescent="0.25">
      <c r="A12" s="26"/>
      <c r="B12" s="26" t="s">
        <v>5</v>
      </c>
      <c r="C12" s="31">
        <f>C13-C11</f>
        <v>2825.9999999991542</v>
      </c>
      <c r="D12" s="32">
        <f>CEILING(E13/C13,0.01)</f>
        <v>28.27</v>
      </c>
      <c r="E12" s="27">
        <f>C12*D12</f>
        <v>79891.019999976081</v>
      </c>
      <c r="F12" t="b">
        <f>E13=F11</f>
        <v>1</v>
      </c>
      <c r="I12" s="10"/>
      <c r="J12" s="10"/>
      <c r="K12" s="10"/>
      <c r="L12" s="10"/>
    </row>
    <row r="13" spans="1:12" x14ac:dyDescent="0.25">
      <c r="A13" s="38" t="s">
        <v>10</v>
      </c>
      <c r="B13" s="26"/>
      <c r="C13" s="34">
        <v>7076</v>
      </c>
      <c r="D13" s="26"/>
      <c r="E13" s="35">
        <v>199996.02</v>
      </c>
      <c r="G13" s="3"/>
      <c r="I13" s="10"/>
      <c r="J13" s="10"/>
      <c r="K13" s="10"/>
      <c r="L13" s="10"/>
    </row>
    <row r="14" spans="1:12" ht="18" customHeight="1" x14ac:dyDescent="0.25">
      <c r="A14" s="36" t="s">
        <v>6</v>
      </c>
      <c r="B14" s="36"/>
      <c r="C14" s="36"/>
      <c r="D14" s="36"/>
      <c r="E14" s="37">
        <f>E5+E9+E13</f>
        <v>778286.9</v>
      </c>
      <c r="G14" s="17">
        <v>778286.9</v>
      </c>
    </row>
    <row r="15" spans="1:12" x14ac:dyDescent="0.25">
      <c r="G15" s="7" t="b">
        <f>E14=G14</f>
        <v>1</v>
      </c>
    </row>
    <row r="16" spans="1:12" x14ac:dyDescent="0.25">
      <c r="A16" s="14"/>
      <c r="B16" s="15" t="s">
        <v>14</v>
      </c>
      <c r="C16" s="2"/>
      <c r="D16" s="2"/>
      <c r="E16" s="2"/>
    </row>
    <row r="17" spans="1:5" x14ac:dyDescent="0.25">
      <c r="A17" s="18"/>
      <c r="B17" s="15" t="s">
        <v>15</v>
      </c>
      <c r="C17" s="2"/>
      <c r="D17" s="2"/>
      <c r="E17" s="4"/>
    </row>
    <row r="18" spans="1:5" x14ac:dyDescent="0.25">
      <c r="A18" s="19"/>
      <c r="B18" s="15" t="s">
        <v>16</v>
      </c>
    </row>
    <row r="19" spans="1:5" x14ac:dyDescent="0.25">
      <c r="A19" s="16"/>
      <c r="B19" s="15" t="s">
        <v>17</v>
      </c>
    </row>
  </sheetData>
  <mergeCells count="5">
    <mergeCell ref="A10:E10"/>
    <mergeCell ref="J8:K8"/>
    <mergeCell ref="A14:D14"/>
    <mergeCell ref="A2:E2"/>
    <mergeCell ref="A6:E6"/>
  </mergeCells>
  <pageMargins left="0.23622047244094491" right="0.23622047244094491" top="0.74803149606299213" bottom="0.74803149606299213" header="0.31496062992125984" footer="0.31496062992125984"/>
  <pageSetup paperSize="9" fitToHeight="2" orientation="landscape" horizontalDpi="4294967293" vertic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 (2)</vt:lpstr>
      <vt:lpstr>'Лист1 (2)'!sub_1699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Economist</dc:creator>
  <cp:lastModifiedBy>Михаил</cp:lastModifiedBy>
  <dcterms:created xsi:type="dcterms:W3CDTF">2015-12-30T07:20:58Z</dcterms:created>
  <dcterms:modified xsi:type="dcterms:W3CDTF">2015-12-30T12:24:26Z</dcterms:modified>
</cp:coreProperties>
</file>