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155" activeTab="5"/>
  </bookViews>
  <sheets>
    <sheet name="ВИК" sheetId="1" r:id="rId1"/>
    <sheet name="ВИК приложение" sheetId="8" r:id="rId2"/>
    <sheet name="УК" sheetId="4" r:id="rId3"/>
    <sheet name="УК приложение" sheetId="9" r:id="rId4"/>
    <sheet name="РК" sheetId="6" r:id="rId5"/>
    <sheet name="РК приложение" sheetId="10" r:id="rId6"/>
  </sheets>
  <definedNames>
    <definedName name="_xlnm.Print_Area" localSheetId="1">'ВИК приложение'!$A$1:$AZ$35</definedName>
    <definedName name="_xlnm.Print_Area" localSheetId="4">РК!$A$1:$V$36</definedName>
    <definedName name="_xlnm.Print_Area" localSheetId="5">'РК приложение'!$A$1:$AZ$35</definedName>
    <definedName name="_xlnm.Print_Area" localSheetId="3">'УК приложение'!$A$1:$AZ$35</definedName>
  </definedNames>
  <calcPr calcId="152511"/>
</workbook>
</file>

<file path=xl/calcChain.xml><?xml version="1.0" encoding="utf-8"?>
<calcChain xmlns="http://schemas.openxmlformats.org/spreadsheetml/2006/main">
  <c r="W31" i="9" l="1"/>
  <c r="M31" i="9"/>
  <c r="W33" i="8"/>
  <c r="M33" i="8"/>
  <c r="W31" i="8"/>
  <c r="M31" i="8"/>
  <c r="T3" i="6"/>
  <c r="AF5" i="10"/>
  <c r="W5" i="10"/>
  <c r="AF5" i="9"/>
  <c r="W5" i="9"/>
  <c r="AF5" i="8"/>
  <c r="W5" i="8"/>
  <c r="F14" i="6"/>
  <c r="F13" i="6"/>
  <c r="F14" i="4"/>
  <c r="F13" i="4"/>
  <c r="O2" i="4" l="1"/>
  <c r="A13" i="1"/>
  <c r="A13" i="6" s="1"/>
  <c r="N33" i="6"/>
  <c r="I33" i="6"/>
  <c r="M36" i="4"/>
  <c r="Q2" i="6"/>
  <c r="P2" i="4"/>
  <c r="D13" i="1"/>
  <c r="H13" i="6"/>
  <c r="K13" i="4"/>
  <c r="G13" i="6"/>
  <c r="N35" i="6"/>
  <c r="I35" i="6"/>
  <c r="N31" i="6"/>
  <c r="W33" i="10" s="1"/>
  <c r="I31" i="6"/>
  <c r="M33" i="10" s="1"/>
  <c r="N29" i="6"/>
  <c r="W31" i="10" s="1"/>
  <c r="I29" i="6"/>
  <c r="M31" i="10" s="1"/>
  <c r="I19" i="6"/>
  <c r="J17" i="6"/>
  <c r="I17" i="6"/>
  <c r="J16" i="6"/>
  <c r="I16" i="6"/>
  <c r="J15" i="6"/>
  <c r="I15" i="6"/>
  <c r="J14" i="6"/>
  <c r="I14" i="6"/>
  <c r="G14" i="6"/>
  <c r="I13" i="6"/>
  <c r="B13" i="6"/>
  <c r="T5" i="6"/>
  <c r="T4" i="6"/>
  <c r="O4" i="6"/>
  <c r="M4" i="6"/>
  <c r="L4" i="6"/>
  <c r="R2" i="6"/>
  <c r="P2" i="6"/>
  <c r="N2" i="6"/>
  <c r="T1" i="6"/>
  <c r="B13" i="4"/>
  <c r="Q2" i="4"/>
  <c r="M2" i="4"/>
  <c r="U32" i="1"/>
  <c r="U36" i="1"/>
  <c r="V35" i="6" s="1"/>
  <c r="U34" i="1"/>
  <c r="V33" i="6" s="1"/>
  <c r="U30" i="1"/>
  <c r="I14" i="4"/>
  <c r="I17" i="4"/>
  <c r="I16" i="4"/>
  <c r="I15" i="4"/>
  <c r="H19" i="4"/>
  <c r="H17" i="4"/>
  <c r="H16" i="4"/>
  <c r="H15" i="4"/>
  <c r="H14" i="4"/>
  <c r="M32" i="4"/>
  <c r="W33" i="9" s="1"/>
  <c r="M33" i="9"/>
  <c r="E13" i="1"/>
  <c r="E13" i="6" s="1"/>
  <c r="C13" i="1"/>
  <c r="C13" i="6" s="1"/>
  <c r="G14" i="4"/>
  <c r="G13" i="4"/>
  <c r="H13" i="4"/>
  <c r="S5" i="4"/>
  <c r="S4" i="4"/>
  <c r="S3" i="4"/>
  <c r="S1" i="4"/>
  <c r="N4" i="4"/>
  <c r="L4" i="4"/>
  <c r="K4" i="4"/>
  <c r="E13" i="4" l="1"/>
  <c r="AS33" i="10"/>
  <c r="AS33" i="9"/>
  <c r="AS33" i="8"/>
  <c r="AS31" i="10"/>
  <c r="AS31" i="9"/>
  <c r="AS31" i="8"/>
  <c r="U30" i="4"/>
  <c r="A13" i="4"/>
  <c r="U36" i="4"/>
  <c r="U32" i="4"/>
  <c r="C13" i="4"/>
  <c r="D13" i="4"/>
  <c r="D13" i="6"/>
  <c r="U34" i="4"/>
  <c r="V29" i="6"/>
  <c r="V31" i="6"/>
</calcChain>
</file>

<file path=xl/sharedStrings.xml><?xml version="1.0" encoding="utf-8"?>
<sst xmlns="http://schemas.openxmlformats.org/spreadsheetml/2006/main" count="406" uniqueCount="131">
  <si>
    <t>Наименование лаборатории НК</t>
  </si>
  <si>
    <t xml:space="preserve">Объект: </t>
  </si>
  <si>
    <t xml:space="preserve">Трубопровод, (категория): </t>
  </si>
  <si>
    <t xml:space="preserve">Номер свидетельства об аттестации </t>
  </si>
  <si>
    <t xml:space="preserve">Организация подрядчика: </t>
  </si>
  <si>
    <t xml:space="preserve">Организация заказчика: </t>
  </si>
  <si>
    <t>ПО КОНТРОЛЮ СВАРНЫХ СОЕДИНЕНИЙ ВИЗУАЛЬНЫМ И ИЗМЕРИТЕЛЬНЫМ МЕТОДОМ</t>
  </si>
  <si>
    <t>Номер сварного соединения по журналу сварки</t>
  </si>
  <si>
    <t>-</t>
  </si>
  <si>
    <t>Тип сварного соединения, способ сварки</t>
  </si>
  <si>
    <t>Стыковое</t>
  </si>
  <si>
    <t>Диаметр, толщина стенки свариваемых элементов, мм</t>
  </si>
  <si>
    <t xml:space="preserve">Тип секций (одношовная или двушовная)
Координаты продольных швов, наименьшее расстояние между продольными швами, мм
</t>
  </si>
  <si>
    <t>миним. расстояние</t>
  </si>
  <si>
    <t>мм</t>
  </si>
  <si>
    <t>Шифр (клеймо) сварщика (бригады сварщиков)</t>
  </si>
  <si>
    <t>Параметры контроля</t>
  </si>
  <si>
    <t>Освещён-ность, Лк</t>
  </si>
  <si>
    <t>Описание выявленных дефектов</t>
  </si>
  <si>
    <t>Примечания</t>
  </si>
  <si>
    <t>Суммарная протяжённость дефектов по всей длине (периметру) шва, мм</t>
  </si>
  <si>
    <t>Заключение о годности сварного соединения: («годен», «ремонт», «вырезка», «повторный контроль»)</t>
  </si>
  <si>
    <t>(дата)</t>
  </si>
  <si>
    <t>(подпись)</t>
  </si>
  <si>
    <t>(организация, уровень квалификации, удостоверение)</t>
  </si>
  <si>
    <t>(фамилия, инициалы)</t>
  </si>
  <si>
    <t>Контроль произвел</t>
  </si>
  <si>
    <t>Заключение выдал</t>
  </si>
  <si>
    <t xml:space="preserve">Заключение № </t>
  </si>
  <si>
    <t>от</t>
  </si>
  <si>
    <t>г.</t>
  </si>
  <si>
    <t>ЛС</t>
  </si>
  <si>
    <t>14,0</t>
  </si>
  <si>
    <t>Ø 1220 х</t>
  </si>
  <si>
    <t>ООО "Стройтранс"</t>
  </si>
  <si>
    <t>Производитель сварочно-монтажных работ с результатами контроля ознакомлен и заключение получил.</t>
  </si>
  <si>
    <t>Приложение к заключению №</t>
  </si>
  <si>
    <t>▼</t>
  </si>
  <si>
    <t>Шерохова-тость поверх-ности</t>
  </si>
  <si>
    <t>ПО КОНТРОЛЮ СВАРНЫХ СОЕДИНЕНИЙ УЛЬТРАЗВУКОВЫМ МЕТОДОМ</t>
  </si>
  <si>
    <t>Оборудование и материалы</t>
  </si>
  <si>
    <t>Параметры СОП</t>
  </si>
  <si>
    <t>УИУ "Сканер"</t>
  </si>
  <si>
    <t xml:space="preserve"> мод."Скаруч" </t>
  </si>
  <si>
    <t>R 30 мм.</t>
  </si>
  <si>
    <t>27 х 0.8 х 3.0 мм.</t>
  </si>
  <si>
    <t xml:space="preserve"> АБ1</t>
  </si>
  <si>
    <t>по ультразвуковому контролю</t>
  </si>
  <si>
    <t>Номер снимка, координаты мерного пояса, мм</t>
  </si>
  <si>
    <t>0-300</t>
  </si>
  <si>
    <t>300-600</t>
  </si>
  <si>
    <t>600-900</t>
  </si>
  <si>
    <t>900-1200</t>
  </si>
  <si>
    <t>1200-1500</t>
  </si>
  <si>
    <t>1500-1800</t>
  </si>
  <si>
    <t>1800-2100</t>
  </si>
  <si>
    <t>2100-2400</t>
  </si>
  <si>
    <t>2400-2700</t>
  </si>
  <si>
    <t>2700-3000</t>
  </si>
  <si>
    <t>3000-3300</t>
  </si>
  <si>
    <t>3300-3600</t>
  </si>
  <si>
    <t>3600-0</t>
  </si>
  <si>
    <t>Параметры снимка</t>
  </si>
  <si>
    <t>Чувствительность</t>
  </si>
  <si>
    <t>Оптическая плотность самого светлого участка св. шва, не менее е.о.п./ яркость изображения канавочного эталона чувствительности №11, кД/м2</t>
  </si>
  <si>
    <t>по радиографическому контролю</t>
  </si>
  <si>
    <t xml:space="preserve">Разница оптических плотностей между эталоном чувствительности    и основным металлом, е.о.п. </t>
  </si>
  <si>
    <t>Контроль выполнен в соответствии с операционной технологической картой: КЛ-СНГЮ-ВИК РД - 1220-14</t>
  </si>
  <si>
    <t>Дефектов не обнаружено</t>
  </si>
  <si>
    <t>Годен</t>
  </si>
  <si>
    <t>ПО КОНТРОЛЮ СВАРНЫХ СОЕДИНЕНИЙ РАДИОГРАФИЧЕСКИМ МЕТОДОМ</t>
  </si>
  <si>
    <t>зав. №1322,</t>
  </si>
  <si>
    <t>СОП № 1322</t>
  </si>
  <si>
    <t>Оценка качества по РД 25.160.10-КТН-016-15   «Неразрушающий контроль сварных соединений при строительстве и ремонте магистральных трубопроводов»</t>
  </si>
  <si>
    <t>Оценка качества по РД 25.160.10-КТН-016-15  «Неразрушающий контроль сварных соединений при строительстве и ремонте магистральных трубопроводов»</t>
  </si>
  <si>
    <r>
      <rPr>
        <b/>
        <sz val="12"/>
        <color theme="1"/>
        <rFont val="Times New Roman"/>
        <family val="1"/>
        <charset val="204"/>
      </rPr>
      <t>ЗАКЛЮЧЕНИЕ</t>
    </r>
    <r>
      <rPr>
        <sz val="12"/>
        <color theme="1"/>
        <rFont val="Times New Roman"/>
        <family val="1"/>
        <charset val="204"/>
      </rPr>
      <t xml:space="preserve">    о допустимости выявленных дефектов
(допустим/             не допустим)
</t>
    </r>
  </si>
  <si>
    <r>
      <rPr>
        <b/>
        <sz val="12"/>
        <color theme="1"/>
        <rFont val="Times New Roman"/>
        <family val="1"/>
        <charset val="204"/>
      </rPr>
      <t xml:space="preserve">ЗАКЛЮЧЕНИЕ    </t>
    </r>
    <r>
      <rPr>
        <sz val="12"/>
        <color theme="1"/>
        <rFont val="Times New Roman"/>
        <family val="1"/>
        <charset val="204"/>
      </rPr>
      <t xml:space="preserve">о допустимости выявленных дефектов
(допустим/             не допустим)
</t>
    </r>
  </si>
  <si>
    <t>Подтвердил полноту проведённого контроля и соответствие оценки качества проконтролированных соединений требованиям НД. Проведение последующего этапа контроля разрешено.</t>
  </si>
  <si>
    <t>допустим</t>
  </si>
  <si>
    <t>шов-1</t>
  </si>
  <si>
    <t>шов-2</t>
  </si>
  <si>
    <t>по визуальному и измерительному контролю</t>
  </si>
  <si>
    <t>0</t>
  </si>
  <si>
    <t>950</t>
  </si>
  <si>
    <t>1900</t>
  </si>
  <si>
    <t>2850</t>
  </si>
  <si>
    <t>3830</t>
  </si>
  <si>
    <t>АО "Транснефть-Приволга" ООО "Транснефть ТСД"</t>
  </si>
  <si>
    <t>ООО ИТЦ "Технолидер" II-ур. № 37-1378</t>
  </si>
  <si>
    <r>
      <rPr>
        <b/>
        <sz val="14"/>
        <color theme="1"/>
        <rFont val="Times New Roman"/>
        <family val="1"/>
        <charset val="204"/>
      </rPr>
      <t>Оборудование и материалы:</t>
    </r>
    <r>
      <rPr>
        <sz val="14"/>
        <color theme="1"/>
        <rFont val="Times New Roman"/>
        <family val="1"/>
        <charset val="204"/>
      </rPr>
      <t xml:space="preserve"> УИУ "Сканер" мод. "Скаруч" ПЭП-АБ1 4.0-5.0МГц (до 13.02.2016г.) ; контактная жидкость (в соответствии с температурой контроля), маркер по металлу</t>
    </r>
  </si>
  <si>
    <t>Ra 6,3 Rz40</t>
  </si>
  <si>
    <t>Контроль выполнен в соответствии с операционной технологической картой: КЛ-СНГЮ-УЗКСА- 1220-14, КЛ-СНГЮ-УЗКР-1220-14.</t>
  </si>
  <si>
    <t>совмещенный</t>
  </si>
  <si>
    <t>П121-5,0-65SL</t>
  </si>
  <si>
    <t>№3768</t>
  </si>
  <si>
    <t>СОП на S=14мм</t>
  </si>
  <si>
    <t>2,0x2,0 мм</t>
  </si>
  <si>
    <t>одно/одношовная</t>
  </si>
  <si>
    <t>Aa0,6&lt;;</t>
  </si>
  <si>
    <t>2,08/&gt;10,0</t>
  </si>
  <si>
    <t>0,55</t>
  </si>
  <si>
    <r>
      <t>Fc</t>
    </r>
    <r>
      <rPr>
        <sz val="10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2,0&lt;;</t>
    </r>
  </si>
  <si>
    <t>Ac5,0x5,0-1,0&lt;;</t>
  </si>
  <si>
    <t>2Aa0,6&lt;;</t>
  </si>
  <si>
    <t>Aa1,0&lt;; Ba2,5x0,8&lt;;</t>
  </si>
  <si>
    <t>Aa1,0&lt;; Bb8,0-1,4&lt;; Aa0,5&lt;;</t>
  </si>
  <si>
    <t>№1783-15</t>
  </si>
  <si>
    <t>с зарубкой</t>
  </si>
  <si>
    <t>ООО "Стройтранс" II-ур. № МР-22АЦ-II-01337</t>
  </si>
  <si>
    <t>РД</t>
  </si>
  <si>
    <t>Оборудование и материалы:   " Кроулер №061385,AGFA STRUCTURIX  D7 PB ROLLPAC ; дозиметр ДКС-АТ 1123 №51463,  яркомер ТКА-ПКМ  № 028148(до 07.07.2016.), денситометр ДП 5004 №891   до                     (до 12.02.2016), мерные пояса, эталоны чувствительности канавочные Fe №11, №12, эталлоны чувствительности проволочные Fe №13, проявитель AGFA-G135,фиксаж AGFA-G335, негатоскоп X-LED  №102.</t>
  </si>
  <si>
    <t>ООО ИТЦ "Технолидер" II-ур. № 0047-0111-2014</t>
  </si>
  <si>
    <t xml:space="preserve"> &lt; шов 1 - 650</t>
  </si>
  <si>
    <t xml:space="preserve"> &lt; шов 2 - 940</t>
  </si>
  <si>
    <t>080</t>
  </si>
  <si>
    <t>Р</t>
  </si>
  <si>
    <t>05</t>
  </si>
  <si>
    <t>ноября</t>
  </si>
  <si>
    <t>А-8</t>
  </si>
  <si>
    <t>ООО "СНГЮ" II-ур. №0039-4498</t>
  </si>
  <si>
    <t>I категория</t>
  </si>
  <si>
    <t xml:space="preserve">Контроль выполнен в соответствии с операционной технологической картой: КЛ-СНГЮ-РКП- 1220-14 В,I </t>
  </si>
  <si>
    <t>Тип секций (одношовная или двушовная)
Координаты продольных швов, наименьшее расстояние между продольными швами, мм</t>
  </si>
  <si>
    <t>ООО "Компания оооааыва"</t>
  </si>
  <si>
    <t>№ 8888888888</t>
  </si>
  <si>
    <t>№ 88888888888</t>
  </si>
  <si>
    <t>№ 8888888888888</t>
  </si>
  <si>
    <r>
      <rPr>
        <b/>
        <sz val="14"/>
        <color theme="1"/>
        <rFont val="Times New Roman"/>
        <family val="1"/>
        <charset val="204"/>
      </rPr>
      <t>Средства контроля:</t>
    </r>
    <r>
      <rPr>
        <sz val="14"/>
        <color theme="1"/>
        <rFont val="Times New Roman"/>
        <family val="1"/>
        <charset val="204"/>
      </rPr>
      <t xml:space="preserve"> штангенциркуль </t>
    </r>
    <r>
      <rPr>
        <sz val="12"/>
        <color theme="1"/>
        <rFont val="Times New Roman"/>
        <family val="1"/>
        <charset val="204"/>
      </rPr>
      <t>№ ШЦ-I-125 № 1100067 (до 16.07.2016г.), УШС-3 №104186 (до 16.07.2016г.), линейка металлическая Л-300 №80 (до 16.07..2016г.), лупа измерительная ЛИ 3-10 №80 (до 16.07.2016г.) , ТКА-ПКМ  № 028148(до 07.07.2106.), лупа 7-х, лупа 4-х с подсветкой, изщмеритель шероховатости TR-200  №55801130 (до 29.01.2017г.), угольник поверочный № 2110098 ( до 16.07.2016г.), рулетка металлическая № 80 (до16.7.2016г.), измеритель подрезов часового типа № 42900 (до 26.01.2016г.), шаблон WG2+ № б/н (до 06.04.2016г.), маркер по металлу.</t>
    </r>
  </si>
  <si>
    <t>Реконструкция участка 888,8 км - 999,9 км МН Место1 - Место2 (замена 111,1 км)</t>
  </si>
  <si>
    <t>Иванов И. И.</t>
  </si>
  <si>
    <t>ООО "Комооооааао" II-ур. № 88-8888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</si>
</sst>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5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1" xfId="0" applyFont="1" applyBorder="1"/>
    <xf numFmtId="49" fontId="3" fillId="0" borderId="11" xfId="0" applyNumberFormat="1" applyFont="1" applyBorder="1"/>
    <xf numFmtId="0" fontId="3" fillId="0" borderId="9" xfId="0" applyFont="1" applyBorder="1"/>
    <xf numFmtId="0" fontId="3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3" fillId="0" borderId="10" xfId="0" applyFont="1" applyBorder="1"/>
    <xf numFmtId="0" fontId="7" fillId="0" borderId="0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/>
    <xf numFmtId="0" fontId="1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 applyProtection="1"/>
    <xf numFmtId="0" fontId="2" fillId="0" borderId="0" xfId="0" applyFont="1" applyProtection="1"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49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vertical="center"/>
    </xf>
    <xf numFmtId="0" fontId="2" fillId="0" borderId="0" xfId="0" applyFont="1" applyProtection="1"/>
    <xf numFmtId="0" fontId="7" fillId="0" borderId="0" xfId="0" applyFont="1" applyBorder="1" applyAlignment="1" applyProtection="1">
      <alignment horizontal="right"/>
    </xf>
    <xf numFmtId="0" fontId="7" fillId="0" borderId="7" xfId="0" applyFont="1" applyBorder="1" applyProtection="1"/>
    <xf numFmtId="0" fontId="2" fillId="0" borderId="0" xfId="0" applyFont="1" applyBorder="1" applyProtection="1"/>
    <xf numFmtId="0" fontId="3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10" xfId="0" applyFont="1" applyBorder="1" applyProtection="1"/>
    <xf numFmtId="0" fontId="3" fillId="0" borderId="11" xfId="0" applyFont="1" applyBorder="1" applyProtection="1"/>
    <xf numFmtId="0" fontId="3" fillId="0" borderId="9" xfId="0" applyFont="1" applyBorder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1" xfId="0" applyFont="1" applyBorder="1" applyProtection="1"/>
    <xf numFmtId="0" fontId="4" fillId="0" borderId="1" xfId="0" applyFont="1" applyBorder="1" applyAlignment="1" applyProtection="1">
      <alignment horizontal="center" vertical="top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2" fillId="0" borderId="7" xfId="0" applyFont="1" applyBorder="1" applyAlignment="1" applyProtection="1">
      <alignment horizontal="center" vertical="top"/>
    </xf>
    <xf numFmtId="0" fontId="9" fillId="0" borderId="9" xfId="0" applyFont="1" applyBorder="1" applyAlignment="1" applyProtection="1">
      <alignment horizontal="center" vertical="top"/>
      <protection locked="0"/>
    </xf>
    <xf numFmtId="0" fontId="1" fillId="0" borderId="8" xfId="0" applyFont="1" applyBorder="1" applyAlignment="1" applyProtection="1">
      <alignment horizontal="center" vertical="center" textRotation="90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/>
    </xf>
    <xf numFmtId="0" fontId="6" fillId="0" borderId="0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/>
    <xf numFmtId="0" fontId="2" fillId="0" borderId="1" xfId="0" applyFont="1" applyBorder="1" applyProtection="1"/>
    <xf numFmtId="49" fontId="8" fillId="0" borderId="0" xfId="0" applyNumberFormat="1" applyFont="1" applyBorder="1" applyAlignment="1" applyProtection="1">
      <alignment horizontal="left" vertical="center"/>
      <protection locked="0"/>
    </xf>
    <xf numFmtId="49" fontId="7" fillId="0" borderId="7" xfId="0" applyNumberFormat="1" applyFont="1" applyBorder="1" applyProtection="1"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0" fillId="0" borderId="14" xfId="0" applyBorder="1"/>
    <xf numFmtId="0" fontId="3" fillId="0" borderId="10" xfId="0" applyFont="1" applyBorder="1" applyAlignment="1" applyProtection="1">
      <alignment horizontal="left" vertical="center"/>
    </xf>
    <xf numFmtId="0" fontId="11" fillId="0" borderId="0" xfId="0" applyFont="1"/>
    <xf numFmtId="0" fontId="11" fillId="0" borderId="0" xfId="0" applyFont="1" applyBorder="1" applyAlignment="1"/>
    <xf numFmtId="0" fontId="3" fillId="0" borderId="13" xfId="0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center"/>
    </xf>
    <xf numFmtId="49" fontId="2" fillId="0" borderId="15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vertical="top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/>
    </xf>
    <xf numFmtId="0" fontId="8" fillId="0" borderId="5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7" fillId="0" borderId="7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4" fillId="0" borderId="1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12" fillId="0" borderId="9" xfId="0" applyFont="1" applyBorder="1" applyProtection="1">
      <protection locked="0"/>
    </xf>
    <xf numFmtId="0" fontId="4" fillId="0" borderId="0" xfId="0" applyFont="1" applyAlignment="1">
      <alignment horizontal="center" textRotation="90"/>
    </xf>
    <xf numFmtId="0" fontId="11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top"/>
    </xf>
    <xf numFmtId="49" fontId="2" fillId="0" borderId="15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 vertical="top"/>
    </xf>
    <xf numFmtId="0" fontId="4" fillId="0" borderId="10" xfId="0" applyFont="1" applyBorder="1" applyAlignment="1" applyProtection="1">
      <alignment horizontal="center" vertical="top"/>
    </xf>
    <xf numFmtId="0" fontId="4" fillId="0" borderId="11" xfId="0" applyFont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textRotation="90" wrapText="1"/>
    </xf>
    <xf numFmtId="0" fontId="1" fillId="0" borderId="8" xfId="0" applyFont="1" applyBorder="1" applyAlignment="1" applyProtection="1">
      <alignment horizontal="center" vertical="center" textRotation="90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textRotation="90" wrapText="1"/>
    </xf>
    <xf numFmtId="0" fontId="1" fillId="0" borderId="9" xfId="0" applyFont="1" applyBorder="1" applyAlignment="1" applyProtection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122"/>
  <sheetViews>
    <sheetView view="pageBreakPreview" topLeftCell="A4" zoomScale="80" zoomScaleNormal="85" zoomScaleSheetLayoutView="80" workbookViewId="0">
      <selection activeCell="H18" sqref="H18:J18"/>
    </sheetView>
  </sheetViews>
  <sheetFormatPr defaultRowHeight="15" x14ac:dyDescent="0.25"/>
  <cols>
    <col min="1" max="1" width="5.42578125" style="1" customWidth="1"/>
    <col min="2" max="2" width="2.140625" style="1" customWidth="1"/>
    <col min="3" max="3" width="5.140625" style="1" customWidth="1"/>
    <col min="4" max="4" width="4" style="1" customWidth="1"/>
    <col min="5" max="5" width="6" style="1" customWidth="1"/>
    <col min="6" max="6" width="15.5703125" style="1" customWidth="1"/>
    <col min="7" max="7" width="16.42578125" style="1" customWidth="1"/>
    <col min="8" max="8" width="9.5703125" style="1" customWidth="1"/>
    <col min="9" max="9" width="6" style="1" customWidth="1"/>
    <col min="10" max="11" width="5" style="1" customWidth="1"/>
    <col min="12" max="12" width="8.42578125" style="1" customWidth="1"/>
    <col min="13" max="13" width="9" style="1" customWidth="1"/>
    <col min="14" max="14" width="2.42578125" style="1" customWidth="1"/>
    <col min="15" max="16" width="7.28515625" style="1" customWidth="1"/>
    <col min="17" max="17" width="11" style="1" customWidth="1"/>
    <col min="18" max="18" width="34.140625" style="1" customWidth="1"/>
    <col min="19" max="19" width="31.42578125" style="1" customWidth="1"/>
    <col min="20" max="20" width="19" style="1" customWidth="1"/>
    <col min="21" max="21" width="22.5703125" style="1" customWidth="1"/>
    <col min="22" max="16384" width="9.140625" style="1"/>
  </cols>
  <sheetData>
    <row r="1" spans="1:21" ht="18.75" customHeight="1" x14ac:dyDescent="0.25">
      <c r="A1" s="144" t="s">
        <v>0</v>
      </c>
      <c r="B1" s="144"/>
      <c r="C1" s="144"/>
      <c r="D1" s="144"/>
      <c r="E1" s="144"/>
      <c r="F1" s="144"/>
      <c r="G1" s="144"/>
      <c r="H1" s="144"/>
      <c r="I1" s="17"/>
      <c r="J1" s="4"/>
      <c r="K1" s="4"/>
      <c r="L1" s="4"/>
      <c r="M1" s="4"/>
      <c r="N1" s="4"/>
      <c r="O1" s="4"/>
      <c r="P1" s="4"/>
      <c r="Q1" s="4"/>
      <c r="R1" s="165" t="s">
        <v>1</v>
      </c>
      <c r="S1" s="167" t="s">
        <v>128</v>
      </c>
      <c r="T1" s="168"/>
      <c r="U1" s="169"/>
    </row>
    <row r="2" spans="1:21" ht="37.5" customHeight="1" x14ac:dyDescent="0.25">
      <c r="A2" s="145" t="s">
        <v>123</v>
      </c>
      <c r="B2" s="146"/>
      <c r="C2" s="146"/>
      <c r="D2" s="146"/>
      <c r="E2" s="146"/>
      <c r="F2" s="146"/>
      <c r="G2" s="146"/>
      <c r="H2" s="147"/>
      <c r="I2" s="107" t="s">
        <v>28</v>
      </c>
      <c r="J2" s="108"/>
      <c r="K2" s="108"/>
      <c r="L2" s="108"/>
      <c r="M2" s="26">
        <v>735</v>
      </c>
      <c r="N2" s="27" t="s">
        <v>8</v>
      </c>
      <c r="O2" s="90" t="s">
        <v>114</v>
      </c>
      <c r="P2" s="29" t="s">
        <v>115</v>
      </c>
      <c r="Q2" s="28" t="s">
        <v>31</v>
      </c>
      <c r="R2" s="166"/>
      <c r="S2" s="170"/>
      <c r="T2" s="171"/>
      <c r="U2" s="172"/>
    </row>
    <row r="3" spans="1:21" ht="24.75" customHeight="1" x14ac:dyDescent="0.25">
      <c r="A3" s="144" t="s">
        <v>3</v>
      </c>
      <c r="B3" s="144"/>
      <c r="C3" s="144"/>
      <c r="D3" s="144"/>
      <c r="E3" s="144"/>
      <c r="F3" s="144"/>
      <c r="G3" s="144"/>
      <c r="H3" s="144"/>
      <c r="I3" s="18"/>
      <c r="J3" s="16"/>
      <c r="K3" s="16"/>
      <c r="L3" s="16"/>
      <c r="M3" s="13"/>
      <c r="N3" s="15"/>
      <c r="O3" s="13"/>
      <c r="P3" s="13"/>
      <c r="Q3" s="13"/>
      <c r="R3" s="22" t="s">
        <v>2</v>
      </c>
      <c r="S3" s="173" t="s">
        <v>120</v>
      </c>
      <c r="T3" s="174"/>
      <c r="U3" s="175"/>
    </row>
    <row r="4" spans="1:21" ht="21.75" customHeight="1" x14ac:dyDescent="0.3">
      <c r="A4" s="145" t="s">
        <v>125</v>
      </c>
      <c r="B4" s="146"/>
      <c r="C4" s="146"/>
      <c r="D4" s="146"/>
      <c r="E4" s="146"/>
      <c r="F4" s="146"/>
      <c r="G4" s="146"/>
      <c r="H4" s="147"/>
      <c r="J4" s="23" t="s">
        <v>29</v>
      </c>
      <c r="K4" s="91" t="s">
        <v>116</v>
      </c>
      <c r="L4" s="109" t="s">
        <v>117</v>
      </c>
      <c r="M4" s="109"/>
      <c r="N4" s="109">
        <v>2015</v>
      </c>
      <c r="O4" s="109"/>
      <c r="P4" s="20" t="s">
        <v>30</v>
      </c>
      <c r="Q4" s="2"/>
      <c r="R4" s="19" t="s">
        <v>4</v>
      </c>
      <c r="S4" s="173" t="s">
        <v>34</v>
      </c>
      <c r="T4" s="174"/>
      <c r="U4" s="175"/>
    </row>
    <row r="5" spans="1:21" ht="21.75" customHeight="1" x14ac:dyDescent="0.25">
      <c r="A5" s="150"/>
      <c r="B5" s="151"/>
      <c r="C5" s="151"/>
      <c r="D5" s="151"/>
      <c r="E5" s="151"/>
      <c r="F5" s="151"/>
      <c r="G5" s="151"/>
      <c r="H5" s="152"/>
      <c r="I5" s="9"/>
      <c r="J5" s="11"/>
      <c r="K5" s="5"/>
      <c r="L5" s="5"/>
      <c r="M5" s="5"/>
      <c r="N5" s="5"/>
      <c r="O5" s="5"/>
      <c r="P5" s="5"/>
      <c r="Q5" s="11"/>
      <c r="R5" s="19" t="s">
        <v>5</v>
      </c>
      <c r="S5" s="173" t="s">
        <v>87</v>
      </c>
      <c r="T5" s="174"/>
      <c r="U5" s="175"/>
    </row>
    <row r="6" spans="1:21" s="3" customFormat="1" ht="18.75" x14ac:dyDescent="0.3">
      <c r="A6" s="148" t="s">
        <v>6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  <c r="R6" s="148"/>
      <c r="S6" s="148"/>
      <c r="T6" s="148"/>
      <c r="U6" s="148"/>
    </row>
    <row r="7" spans="1:21" ht="18.75" x14ac:dyDescent="0.25">
      <c r="A7" s="140" t="s">
        <v>67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</row>
    <row r="8" spans="1:21" ht="18.75" x14ac:dyDescent="0.25">
      <c r="A8" s="140" t="s">
        <v>73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2"/>
    </row>
    <row r="9" spans="1:21" ht="56.25" customHeight="1" x14ac:dyDescent="0.25">
      <c r="A9" s="143" t="s">
        <v>127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2"/>
    </row>
    <row r="10" spans="1:21" ht="18" customHeight="1" x14ac:dyDescent="0.25">
      <c r="A10" s="153" t="s">
        <v>7</v>
      </c>
      <c r="B10" s="154"/>
      <c r="C10" s="154"/>
      <c r="D10" s="154"/>
      <c r="E10" s="155"/>
      <c r="F10" s="159" t="s">
        <v>9</v>
      </c>
      <c r="G10" s="159" t="s">
        <v>11</v>
      </c>
      <c r="H10" s="134" t="s">
        <v>122</v>
      </c>
      <c r="I10" s="135"/>
      <c r="J10" s="136"/>
      <c r="K10" s="134" t="s">
        <v>15</v>
      </c>
      <c r="L10" s="136"/>
      <c r="M10" s="164" t="s">
        <v>16</v>
      </c>
      <c r="N10" s="164"/>
      <c r="O10" s="164"/>
      <c r="P10" s="164"/>
      <c r="Q10" s="134" t="s">
        <v>18</v>
      </c>
      <c r="R10" s="135"/>
      <c r="S10" s="136"/>
      <c r="T10" s="161" t="s">
        <v>76</v>
      </c>
      <c r="U10" s="136" t="s">
        <v>19</v>
      </c>
    </row>
    <row r="11" spans="1:21" ht="125.25" customHeight="1" x14ac:dyDescent="0.25">
      <c r="A11" s="156"/>
      <c r="B11" s="157"/>
      <c r="C11" s="157"/>
      <c r="D11" s="157"/>
      <c r="E11" s="158"/>
      <c r="F11" s="160"/>
      <c r="G11" s="160"/>
      <c r="H11" s="137"/>
      <c r="I11" s="138"/>
      <c r="J11" s="139"/>
      <c r="K11" s="137"/>
      <c r="L11" s="139"/>
      <c r="M11" s="115" t="s">
        <v>17</v>
      </c>
      <c r="N11" s="117"/>
      <c r="O11" s="115" t="s">
        <v>38</v>
      </c>
      <c r="P11" s="117"/>
      <c r="Q11" s="137"/>
      <c r="R11" s="138"/>
      <c r="S11" s="139"/>
      <c r="T11" s="162"/>
      <c r="U11" s="139"/>
    </row>
    <row r="12" spans="1:21" ht="16.5" customHeight="1" x14ac:dyDescent="0.25">
      <c r="A12" s="115">
        <v>1</v>
      </c>
      <c r="B12" s="116"/>
      <c r="C12" s="116"/>
      <c r="D12" s="116"/>
      <c r="E12" s="117"/>
      <c r="F12" s="10">
        <v>2</v>
      </c>
      <c r="G12" s="10">
        <v>3</v>
      </c>
      <c r="H12" s="115">
        <v>4</v>
      </c>
      <c r="I12" s="116"/>
      <c r="J12" s="117"/>
      <c r="K12" s="115">
        <v>5</v>
      </c>
      <c r="L12" s="117"/>
      <c r="M12" s="115">
        <v>6</v>
      </c>
      <c r="N12" s="117"/>
      <c r="O12" s="115">
        <v>7</v>
      </c>
      <c r="P12" s="117"/>
      <c r="Q12" s="115">
        <v>8</v>
      </c>
      <c r="R12" s="116"/>
      <c r="S12" s="117"/>
      <c r="T12" s="21">
        <v>9</v>
      </c>
      <c r="U12" s="14">
        <v>10</v>
      </c>
    </row>
    <row r="13" spans="1:21" ht="18.75" x14ac:dyDescent="0.3">
      <c r="A13" s="12">
        <f>M2</f>
        <v>735</v>
      </c>
      <c r="B13" s="7" t="s">
        <v>8</v>
      </c>
      <c r="C13" s="6" t="str">
        <f>O2</f>
        <v>080</v>
      </c>
      <c r="D13" s="6" t="str">
        <f>IF(P2="","",P2)</f>
        <v>Р</v>
      </c>
      <c r="E13" s="8" t="str">
        <f>Q2</f>
        <v>ЛС</v>
      </c>
      <c r="F13" s="34" t="s">
        <v>10</v>
      </c>
      <c r="G13" s="34" t="s">
        <v>33</v>
      </c>
      <c r="H13" s="118" t="s">
        <v>97</v>
      </c>
      <c r="I13" s="110"/>
      <c r="J13" s="111"/>
      <c r="K13" s="118" t="s">
        <v>118</v>
      </c>
      <c r="L13" s="176"/>
      <c r="M13" s="118">
        <v>540</v>
      </c>
      <c r="N13" s="111"/>
      <c r="O13" s="118" t="s">
        <v>90</v>
      </c>
      <c r="P13" s="111"/>
      <c r="Q13" s="112" t="s">
        <v>68</v>
      </c>
      <c r="R13" s="113"/>
      <c r="S13" s="114"/>
      <c r="T13" s="97" t="s">
        <v>78</v>
      </c>
      <c r="U13" s="102"/>
    </row>
    <row r="14" spans="1:21" ht="18.75" x14ac:dyDescent="0.3">
      <c r="A14" s="12"/>
      <c r="B14" s="6"/>
      <c r="C14" s="6"/>
      <c r="D14" s="6"/>
      <c r="E14" s="8"/>
      <c r="F14" s="34" t="s">
        <v>109</v>
      </c>
      <c r="G14" s="37" t="s">
        <v>32</v>
      </c>
      <c r="H14" s="92" t="s">
        <v>79</v>
      </c>
      <c r="I14" s="110">
        <v>650</v>
      </c>
      <c r="J14" s="111"/>
      <c r="K14" s="118"/>
      <c r="L14" s="111"/>
      <c r="M14" s="118">
        <v>540</v>
      </c>
      <c r="N14" s="111"/>
      <c r="O14" s="118" t="s">
        <v>90</v>
      </c>
      <c r="P14" s="111"/>
      <c r="Q14" s="112" t="s">
        <v>68</v>
      </c>
      <c r="R14" s="113"/>
      <c r="S14" s="114"/>
      <c r="T14" s="97" t="s">
        <v>78</v>
      </c>
      <c r="U14" s="102"/>
    </row>
    <row r="15" spans="1:21" ht="18.75" x14ac:dyDescent="0.3">
      <c r="A15" s="12"/>
      <c r="B15" s="6"/>
      <c r="C15" s="6"/>
      <c r="D15" s="6"/>
      <c r="E15" s="8"/>
      <c r="F15" s="34"/>
      <c r="G15" s="34"/>
      <c r="H15" s="92" t="s">
        <v>80</v>
      </c>
      <c r="I15" s="110">
        <v>940</v>
      </c>
      <c r="J15" s="111"/>
      <c r="K15" s="118"/>
      <c r="L15" s="111"/>
      <c r="M15" s="118">
        <v>540</v>
      </c>
      <c r="N15" s="111"/>
      <c r="O15" s="118" t="s">
        <v>90</v>
      </c>
      <c r="P15" s="111"/>
      <c r="Q15" s="112" t="s">
        <v>68</v>
      </c>
      <c r="R15" s="113"/>
      <c r="S15" s="114"/>
      <c r="T15" s="97" t="s">
        <v>78</v>
      </c>
      <c r="U15" s="102"/>
    </row>
    <row r="16" spans="1:21" ht="18.75" x14ac:dyDescent="0.3">
      <c r="A16" s="12"/>
      <c r="B16" s="6"/>
      <c r="C16" s="6"/>
      <c r="D16" s="6"/>
      <c r="E16" s="8"/>
      <c r="F16" s="34"/>
      <c r="G16" s="34"/>
      <c r="H16" s="92"/>
      <c r="I16" s="110"/>
      <c r="J16" s="111"/>
      <c r="K16" s="118"/>
      <c r="L16" s="111"/>
      <c r="M16" s="118">
        <v>540</v>
      </c>
      <c r="N16" s="111"/>
      <c r="O16" s="118" t="s">
        <v>90</v>
      </c>
      <c r="P16" s="111"/>
      <c r="Q16" s="112" t="s">
        <v>68</v>
      </c>
      <c r="R16" s="113"/>
      <c r="S16" s="114"/>
      <c r="T16" s="97" t="s">
        <v>78</v>
      </c>
      <c r="U16" s="102"/>
    </row>
    <row r="17" spans="1:21" ht="18.75" x14ac:dyDescent="0.3">
      <c r="A17" s="12"/>
      <c r="B17" s="6"/>
      <c r="C17" s="6"/>
      <c r="D17" s="6"/>
      <c r="E17" s="8"/>
      <c r="F17" s="34"/>
      <c r="G17" s="34"/>
      <c r="H17" s="92"/>
      <c r="I17" s="110"/>
      <c r="J17" s="111"/>
      <c r="K17" s="118"/>
      <c r="L17" s="111"/>
      <c r="M17" s="118">
        <v>540</v>
      </c>
      <c r="N17" s="111"/>
      <c r="O17" s="118" t="s">
        <v>90</v>
      </c>
      <c r="P17" s="111"/>
      <c r="Q17" s="112" t="s">
        <v>68</v>
      </c>
      <c r="R17" s="113"/>
      <c r="S17" s="114"/>
      <c r="T17" s="97" t="s">
        <v>78</v>
      </c>
      <c r="U17" s="102"/>
    </row>
    <row r="18" spans="1:21" ht="18.75" x14ac:dyDescent="0.3">
      <c r="A18" s="12"/>
      <c r="B18" s="6"/>
      <c r="C18" s="6"/>
      <c r="D18" s="6"/>
      <c r="E18" s="8"/>
      <c r="F18" s="34"/>
      <c r="G18" s="34"/>
      <c r="H18" s="118" t="s">
        <v>13</v>
      </c>
      <c r="I18" s="110"/>
      <c r="J18" s="111"/>
      <c r="K18" s="118"/>
      <c r="L18" s="111"/>
      <c r="M18" s="118">
        <v>540</v>
      </c>
      <c r="N18" s="111"/>
      <c r="O18" s="118" t="s">
        <v>90</v>
      </c>
      <c r="P18" s="111"/>
      <c r="Q18" s="112" t="s">
        <v>68</v>
      </c>
      <c r="R18" s="113"/>
      <c r="S18" s="114"/>
      <c r="T18" s="97" t="s">
        <v>78</v>
      </c>
      <c r="U18" s="102"/>
    </row>
    <row r="19" spans="1:21" ht="18.75" x14ac:dyDescent="0.3">
      <c r="A19" s="12"/>
      <c r="B19" s="6"/>
      <c r="C19" s="6"/>
      <c r="D19" s="6"/>
      <c r="E19" s="8"/>
      <c r="F19" s="34"/>
      <c r="G19" s="34"/>
      <c r="H19" s="38">
        <v>290</v>
      </c>
      <c r="I19" s="104" t="s">
        <v>14</v>
      </c>
      <c r="J19" s="105"/>
      <c r="K19" s="118"/>
      <c r="L19" s="111"/>
      <c r="M19" s="118">
        <v>540</v>
      </c>
      <c r="N19" s="111"/>
      <c r="O19" s="118" t="s">
        <v>90</v>
      </c>
      <c r="P19" s="111"/>
      <c r="Q19" s="112" t="s">
        <v>68</v>
      </c>
      <c r="R19" s="113"/>
      <c r="S19" s="114"/>
      <c r="T19" s="97" t="s">
        <v>78</v>
      </c>
      <c r="U19" s="102"/>
    </row>
    <row r="20" spans="1:21" ht="18.75" x14ac:dyDescent="0.3">
      <c r="A20" s="12"/>
      <c r="B20" s="6"/>
      <c r="C20" s="6"/>
      <c r="D20" s="6"/>
      <c r="E20" s="8"/>
      <c r="F20" s="34"/>
      <c r="G20" s="34"/>
      <c r="H20" s="118"/>
      <c r="I20" s="110"/>
      <c r="J20" s="111"/>
      <c r="K20" s="118"/>
      <c r="L20" s="111"/>
      <c r="M20" s="118">
        <v>540</v>
      </c>
      <c r="N20" s="111"/>
      <c r="O20" s="118" t="s">
        <v>90</v>
      </c>
      <c r="P20" s="111"/>
      <c r="Q20" s="112" t="s">
        <v>68</v>
      </c>
      <c r="R20" s="113"/>
      <c r="S20" s="114"/>
      <c r="T20" s="97" t="s">
        <v>78</v>
      </c>
      <c r="U20" s="102"/>
    </row>
    <row r="21" spans="1:21" ht="18.75" x14ac:dyDescent="0.3">
      <c r="A21" s="12"/>
      <c r="B21" s="6"/>
      <c r="C21" s="6"/>
      <c r="D21" s="6"/>
      <c r="E21" s="8"/>
      <c r="F21" s="34"/>
      <c r="G21" s="34"/>
      <c r="H21" s="118"/>
      <c r="I21" s="110"/>
      <c r="J21" s="111"/>
      <c r="K21" s="118"/>
      <c r="L21" s="111"/>
      <c r="M21" s="118">
        <v>540</v>
      </c>
      <c r="N21" s="111"/>
      <c r="O21" s="118" t="s">
        <v>90</v>
      </c>
      <c r="P21" s="111"/>
      <c r="Q21" s="112" t="s">
        <v>68</v>
      </c>
      <c r="R21" s="113"/>
      <c r="S21" s="114"/>
      <c r="T21" s="97" t="s">
        <v>78</v>
      </c>
      <c r="U21" s="102"/>
    </row>
    <row r="22" spans="1:21" ht="18.75" x14ac:dyDescent="0.3">
      <c r="A22" s="12"/>
      <c r="B22" s="6"/>
      <c r="C22" s="6"/>
      <c r="D22" s="6"/>
      <c r="E22" s="8"/>
      <c r="F22" s="34"/>
      <c r="G22" s="34"/>
      <c r="H22" s="118"/>
      <c r="I22" s="110"/>
      <c r="J22" s="111"/>
      <c r="K22" s="118"/>
      <c r="L22" s="111"/>
      <c r="M22" s="118">
        <v>540</v>
      </c>
      <c r="N22" s="111"/>
      <c r="O22" s="118" t="s">
        <v>90</v>
      </c>
      <c r="P22" s="111"/>
      <c r="Q22" s="112" t="s">
        <v>68</v>
      </c>
      <c r="R22" s="113"/>
      <c r="S22" s="114"/>
      <c r="T22" s="97" t="s">
        <v>78</v>
      </c>
      <c r="U22" s="102"/>
    </row>
    <row r="23" spans="1:21" ht="18.75" x14ac:dyDescent="0.3">
      <c r="A23" s="12"/>
      <c r="B23" s="6"/>
      <c r="C23" s="6"/>
      <c r="D23" s="6"/>
      <c r="E23" s="8"/>
      <c r="F23" s="34"/>
      <c r="G23" s="34"/>
      <c r="H23" s="118"/>
      <c r="I23" s="110"/>
      <c r="J23" s="111"/>
      <c r="K23" s="118"/>
      <c r="L23" s="111"/>
      <c r="M23" s="118">
        <v>540</v>
      </c>
      <c r="N23" s="111"/>
      <c r="O23" s="118" t="s">
        <v>90</v>
      </c>
      <c r="P23" s="111"/>
      <c r="Q23" s="112" t="s">
        <v>68</v>
      </c>
      <c r="R23" s="113"/>
      <c r="S23" s="114"/>
      <c r="T23" s="97" t="s">
        <v>78</v>
      </c>
      <c r="U23" s="102"/>
    </row>
    <row r="24" spans="1:21" ht="18.75" x14ac:dyDescent="0.3">
      <c r="A24" s="12"/>
      <c r="B24" s="6"/>
      <c r="C24" s="6"/>
      <c r="D24" s="6"/>
      <c r="E24" s="8"/>
      <c r="F24" s="34"/>
      <c r="G24" s="34"/>
      <c r="H24" s="118"/>
      <c r="I24" s="110"/>
      <c r="J24" s="111"/>
      <c r="K24" s="118"/>
      <c r="L24" s="111"/>
      <c r="M24" s="118">
        <v>540</v>
      </c>
      <c r="N24" s="111"/>
      <c r="O24" s="118" t="s">
        <v>90</v>
      </c>
      <c r="P24" s="111"/>
      <c r="Q24" s="112" t="s">
        <v>68</v>
      </c>
      <c r="R24" s="113"/>
      <c r="S24" s="114"/>
      <c r="T24" s="97" t="s">
        <v>78</v>
      </c>
      <c r="U24" s="102"/>
    </row>
    <row r="25" spans="1:21" ht="18.75" x14ac:dyDescent="0.3">
      <c r="A25" s="12"/>
      <c r="B25" s="6"/>
      <c r="C25" s="6"/>
      <c r="D25" s="6"/>
      <c r="E25" s="8"/>
      <c r="F25" s="34"/>
      <c r="G25" s="34"/>
      <c r="H25" s="118"/>
      <c r="I25" s="110"/>
      <c r="J25" s="111"/>
      <c r="K25" s="118"/>
      <c r="L25" s="111"/>
      <c r="M25" s="118">
        <v>540</v>
      </c>
      <c r="N25" s="111"/>
      <c r="O25" s="118" t="s">
        <v>90</v>
      </c>
      <c r="P25" s="111"/>
      <c r="Q25" s="112" t="s">
        <v>68</v>
      </c>
      <c r="R25" s="113"/>
      <c r="S25" s="114"/>
      <c r="T25" s="97" t="s">
        <v>78</v>
      </c>
      <c r="U25" s="102"/>
    </row>
    <row r="26" spans="1:21" ht="18.75" x14ac:dyDescent="0.3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20"/>
      <c r="R26" s="119"/>
      <c r="S26" s="119"/>
      <c r="T26" s="119"/>
      <c r="U26" s="119"/>
    </row>
    <row r="27" spans="1:21" ht="18.75" x14ac:dyDescent="0.3">
      <c r="A27" s="66"/>
      <c r="B27" s="106" t="s">
        <v>20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87">
        <v>0</v>
      </c>
      <c r="T27" s="85" t="s">
        <v>14</v>
      </c>
      <c r="U27" s="67"/>
    </row>
    <row r="28" spans="1:21" ht="24.75" customHeight="1" x14ac:dyDescent="0.3">
      <c r="A28" s="66"/>
      <c r="B28" s="106" t="s">
        <v>21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87" t="s">
        <v>69</v>
      </c>
      <c r="T28" s="163"/>
      <c r="U28" s="163"/>
    </row>
    <row r="29" spans="1:21" ht="12.75" customHeight="1" x14ac:dyDescent="0.3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</row>
    <row r="30" spans="1:21" ht="34.5" customHeight="1" x14ac:dyDescent="0.3">
      <c r="A30" s="127" t="s">
        <v>26</v>
      </c>
      <c r="B30" s="127"/>
      <c r="C30" s="127"/>
      <c r="D30" s="127"/>
      <c r="E30" s="127"/>
      <c r="F30" s="127"/>
      <c r="G30" s="127"/>
      <c r="H30" s="121" t="s">
        <v>129</v>
      </c>
      <c r="I30" s="121"/>
      <c r="J30" s="122"/>
      <c r="K30" s="122"/>
      <c r="L30" s="122"/>
      <c r="M30" s="122" t="s">
        <v>130</v>
      </c>
      <c r="N30" s="122"/>
      <c r="O30" s="122"/>
      <c r="P30" s="122"/>
      <c r="Q30" s="122"/>
      <c r="R30" s="122"/>
      <c r="S30" s="122"/>
      <c r="T30" s="39"/>
      <c r="U30" s="71" t="str">
        <f>CONCATENATE(K4," ", L4,"  ",N4)</f>
        <v>05 ноября  2015</v>
      </c>
    </row>
    <row r="31" spans="1:21" ht="17.25" customHeight="1" x14ac:dyDescent="0.25">
      <c r="A31" s="127"/>
      <c r="B31" s="127"/>
      <c r="C31" s="127"/>
      <c r="D31" s="127"/>
      <c r="E31" s="127"/>
      <c r="F31" s="127"/>
      <c r="G31" s="127"/>
      <c r="H31" s="123" t="s">
        <v>25</v>
      </c>
      <c r="I31" s="123"/>
      <c r="J31" s="124"/>
      <c r="K31" s="124"/>
      <c r="L31" s="124"/>
      <c r="M31" s="125" t="s">
        <v>24</v>
      </c>
      <c r="N31" s="126"/>
      <c r="O31" s="126"/>
      <c r="P31" s="126"/>
      <c r="Q31" s="126"/>
      <c r="R31" s="126"/>
      <c r="S31" s="123"/>
      <c r="T31" s="40" t="s">
        <v>23</v>
      </c>
      <c r="U31" s="65" t="s">
        <v>22</v>
      </c>
    </row>
    <row r="32" spans="1:21" ht="32.25" customHeight="1" x14ac:dyDescent="0.3">
      <c r="A32" s="127" t="s">
        <v>27</v>
      </c>
      <c r="B32" s="127"/>
      <c r="C32" s="127"/>
      <c r="D32" s="127"/>
      <c r="E32" s="127"/>
      <c r="F32" s="127"/>
      <c r="G32" s="127"/>
      <c r="H32" s="121" t="s">
        <v>129</v>
      </c>
      <c r="I32" s="121"/>
      <c r="J32" s="122"/>
      <c r="K32" s="122"/>
      <c r="L32" s="122"/>
      <c r="M32" s="122" t="s">
        <v>130</v>
      </c>
      <c r="N32" s="122"/>
      <c r="O32" s="122"/>
      <c r="P32" s="122"/>
      <c r="Q32" s="122"/>
      <c r="R32" s="122"/>
      <c r="S32" s="122"/>
      <c r="T32" s="39"/>
      <c r="U32" s="71" t="str">
        <f>CONCATENATE(K4," ", L4,"  ",N4)</f>
        <v>05 ноября  2015</v>
      </c>
    </row>
    <row r="33" spans="1:21" ht="18.75" customHeight="1" x14ac:dyDescent="0.25">
      <c r="A33" s="127"/>
      <c r="B33" s="127"/>
      <c r="C33" s="127"/>
      <c r="D33" s="127"/>
      <c r="E33" s="127"/>
      <c r="F33" s="127"/>
      <c r="G33" s="127"/>
      <c r="H33" s="123" t="s">
        <v>25</v>
      </c>
      <c r="I33" s="123"/>
      <c r="J33" s="124"/>
      <c r="K33" s="124"/>
      <c r="L33" s="124"/>
      <c r="M33" s="125" t="s">
        <v>24</v>
      </c>
      <c r="N33" s="126"/>
      <c r="O33" s="126"/>
      <c r="P33" s="126"/>
      <c r="Q33" s="126"/>
      <c r="R33" s="126"/>
      <c r="S33" s="123"/>
      <c r="T33" s="40" t="s">
        <v>23</v>
      </c>
      <c r="U33" s="65" t="s">
        <v>22</v>
      </c>
    </row>
    <row r="34" spans="1:21" ht="47.25" customHeight="1" x14ac:dyDescent="0.3">
      <c r="A34" s="128" t="s">
        <v>77</v>
      </c>
      <c r="B34" s="129"/>
      <c r="C34" s="129"/>
      <c r="D34" s="129"/>
      <c r="E34" s="129"/>
      <c r="F34" s="129"/>
      <c r="G34" s="130"/>
      <c r="H34" s="121" t="s">
        <v>129</v>
      </c>
      <c r="I34" s="121"/>
      <c r="J34" s="122"/>
      <c r="K34" s="122"/>
      <c r="L34" s="122"/>
      <c r="M34" s="122" t="s">
        <v>111</v>
      </c>
      <c r="N34" s="122"/>
      <c r="O34" s="122"/>
      <c r="P34" s="122"/>
      <c r="Q34" s="122"/>
      <c r="R34" s="122"/>
      <c r="S34" s="122"/>
      <c r="T34" s="39"/>
      <c r="U34" s="71" t="str">
        <f>CONCATENATE(K4," ", L4,"  ",N4)</f>
        <v>05 ноября  2015</v>
      </c>
    </row>
    <row r="35" spans="1:21" ht="18.75" customHeight="1" x14ac:dyDescent="0.25">
      <c r="A35" s="131"/>
      <c r="B35" s="132"/>
      <c r="C35" s="132"/>
      <c r="D35" s="132"/>
      <c r="E35" s="132"/>
      <c r="F35" s="132"/>
      <c r="G35" s="133"/>
      <c r="H35" s="123" t="s">
        <v>25</v>
      </c>
      <c r="I35" s="123"/>
      <c r="J35" s="124"/>
      <c r="K35" s="124"/>
      <c r="L35" s="124"/>
      <c r="M35" s="125" t="s">
        <v>24</v>
      </c>
      <c r="N35" s="126"/>
      <c r="O35" s="126"/>
      <c r="P35" s="126"/>
      <c r="Q35" s="126"/>
      <c r="R35" s="126"/>
      <c r="S35" s="123"/>
      <c r="T35" s="40" t="s">
        <v>23</v>
      </c>
      <c r="U35" s="65" t="s">
        <v>22</v>
      </c>
    </row>
    <row r="36" spans="1:21" ht="32.25" customHeight="1" x14ac:dyDescent="0.3">
      <c r="A36" s="128" t="s">
        <v>35</v>
      </c>
      <c r="B36" s="129"/>
      <c r="C36" s="129"/>
      <c r="D36" s="129"/>
      <c r="E36" s="129"/>
      <c r="F36" s="129"/>
      <c r="G36" s="130"/>
      <c r="H36" s="121" t="s">
        <v>129</v>
      </c>
      <c r="I36" s="121"/>
      <c r="J36" s="122"/>
      <c r="K36" s="122"/>
      <c r="L36" s="122"/>
      <c r="M36" s="122" t="s">
        <v>108</v>
      </c>
      <c r="N36" s="122"/>
      <c r="O36" s="122"/>
      <c r="P36" s="122"/>
      <c r="Q36" s="122"/>
      <c r="R36" s="122"/>
      <c r="S36" s="122"/>
      <c r="T36" s="39"/>
      <c r="U36" s="71" t="str">
        <f>CONCATENATE(K4," ", L4,"  ",N4)</f>
        <v>05 ноября  2015</v>
      </c>
    </row>
    <row r="37" spans="1:21" x14ac:dyDescent="0.25">
      <c r="A37" s="131"/>
      <c r="B37" s="132"/>
      <c r="C37" s="132"/>
      <c r="D37" s="132"/>
      <c r="E37" s="132"/>
      <c r="F37" s="132"/>
      <c r="G37" s="133"/>
      <c r="H37" s="123" t="s">
        <v>25</v>
      </c>
      <c r="I37" s="123"/>
      <c r="J37" s="124"/>
      <c r="K37" s="124"/>
      <c r="L37" s="124"/>
      <c r="M37" s="125" t="s">
        <v>24</v>
      </c>
      <c r="N37" s="126"/>
      <c r="O37" s="126"/>
      <c r="P37" s="126"/>
      <c r="Q37" s="126"/>
      <c r="R37" s="126"/>
      <c r="S37" s="123"/>
      <c r="T37" s="40" t="s">
        <v>23</v>
      </c>
      <c r="U37" s="65" t="s">
        <v>22</v>
      </c>
    </row>
    <row r="38" spans="1:21" ht="18.7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8.7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8.75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8.7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8.7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8.7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8.75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8.75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8.75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8.7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8.7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8.75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8.75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8.75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8.75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8.75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8.75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8.75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8.75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8.75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8.75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8.75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8.75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8.75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8.75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8.75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8.75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8.75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8.75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8.75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8.75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8.75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8.75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8.75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8.75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8.75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8.75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8.75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8.75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8.75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8.75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8.75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8.75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8.75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8.75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8.75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8.75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8.75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8.75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8.75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8.75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8.75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8.75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8.75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8.75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8.7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8.75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8.75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8.75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8.75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8.75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8.75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8.75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8.75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8.75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8.75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8.75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8.75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8.75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8.75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8.75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8.75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8.75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8.75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8.75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8.75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8.75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8.75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8.75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8.75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8.75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8.75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8.75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8.75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8.75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</sheetData>
  <sheetProtection formatCells="0" formatColumns="0" formatRows="0" selectLockedCells="1" sort="0" autoFilter="0" pivotTables="0"/>
  <mergeCells count="123">
    <mergeCell ref="A36:G37"/>
    <mergeCell ref="H36:L36"/>
    <mergeCell ref="M36:S36"/>
    <mergeCell ref="H37:L37"/>
    <mergeCell ref="M37:S37"/>
    <mergeCell ref="R1:R2"/>
    <mergeCell ref="S1:U2"/>
    <mergeCell ref="S3:U3"/>
    <mergeCell ref="S4:U4"/>
    <mergeCell ref="S5:U5"/>
    <mergeCell ref="K10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A12:E12"/>
    <mergeCell ref="H12:J12"/>
    <mergeCell ref="M10:P10"/>
    <mergeCell ref="H18:J18"/>
    <mergeCell ref="H20:J20"/>
    <mergeCell ref="H21:J21"/>
    <mergeCell ref="H22:J22"/>
    <mergeCell ref="H23:J23"/>
    <mergeCell ref="H24:J24"/>
    <mergeCell ref="I17:J17"/>
    <mergeCell ref="O12:P12"/>
    <mergeCell ref="O13:P13"/>
    <mergeCell ref="O14:P14"/>
    <mergeCell ref="A10:E11"/>
    <mergeCell ref="F10:F11"/>
    <mergeCell ref="G10:G11"/>
    <mergeCell ref="H10:J11"/>
    <mergeCell ref="H13:J13"/>
    <mergeCell ref="K24:L24"/>
    <mergeCell ref="T10:T11"/>
    <mergeCell ref="U10:U11"/>
    <mergeCell ref="T28:U28"/>
    <mergeCell ref="M17:N17"/>
    <mergeCell ref="M18:N18"/>
    <mergeCell ref="M19:N19"/>
    <mergeCell ref="H25:J25"/>
    <mergeCell ref="M21:N21"/>
    <mergeCell ref="M22:N22"/>
    <mergeCell ref="M23:N23"/>
    <mergeCell ref="M24:N24"/>
    <mergeCell ref="M25:N25"/>
    <mergeCell ref="O24:P24"/>
    <mergeCell ref="O25:P25"/>
    <mergeCell ref="O21:P21"/>
    <mergeCell ref="O15:P15"/>
    <mergeCell ref="Q19:S19"/>
    <mergeCell ref="Q20:S20"/>
    <mergeCell ref="Q21:S21"/>
    <mergeCell ref="Q10:S11"/>
    <mergeCell ref="K25:L25"/>
    <mergeCell ref="A8:U8"/>
    <mergeCell ref="A9:U9"/>
    <mergeCell ref="A1:H1"/>
    <mergeCell ref="A2:H2"/>
    <mergeCell ref="A3:H3"/>
    <mergeCell ref="A6:U6"/>
    <mergeCell ref="A7:U7"/>
    <mergeCell ref="A4:H5"/>
    <mergeCell ref="M20:N20"/>
    <mergeCell ref="M11:N11"/>
    <mergeCell ref="M12:N12"/>
    <mergeCell ref="M13:N13"/>
    <mergeCell ref="M14:N14"/>
    <mergeCell ref="M15:N15"/>
    <mergeCell ref="M16:N16"/>
    <mergeCell ref="O16:P16"/>
    <mergeCell ref="O17:P17"/>
    <mergeCell ref="O18:P18"/>
    <mergeCell ref="O19:P19"/>
    <mergeCell ref="O20:P20"/>
    <mergeCell ref="O11:P11"/>
    <mergeCell ref="H34:L34"/>
    <mergeCell ref="M34:S34"/>
    <mergeCell ref="H35:L35"/>
    <mergeCell ref="M35:S35"/>
    <mergeCell ref="A30:G31"/>
    <mergeCell ref="A32:G33"/>
    <mergeCell ref="A34:G35"/>
    <mergeCell ref="M31:S31"/>
    <mergeCell ref="H32:L32"/>
    <mergeCell ref="M32:S32"/>
    <mergeCell ref="H33:L33"/>
    <mergeCell ref="M33:S33"/>
    <mergeCell ref="M30:S30"/>
    <mergeCell ref="H31:L31"/>
    <mergeCell ref="H30:L30"/>
    <mergeCell ref="A29:U29"/>
    <mergeCell ref="I19:J19"/>
    <mergeCell ref="B27:R27"/>
    <mergeCell ref="I2:L2"/>
    <mergeCell ref="N4:O4"/>
    <mergeCell ref="L4:M4"/>
    <mergeCell ref="I14:J14"/>
    <mergeCell ref="I15:J15"/>
    <mergeCell ref="I16:J16"/>
    <mergeCell ref="Q24:S24"/>
    <mergeCell ref="Q25:S25"/>
    <mergeCell ref="Q16:S16"/>
    <mergeCell ref="Q17:S17"/>
    <mergeCell ref="Q18:S18"/>
    <mergeCell ref="Q12:S12"/>
    <mergeCell ref="Q13:S13"/>
    <mergeCell ref="Q22:S22"/>
    <mergeCell ref="Q23:S23"/>
    <mergeCell ref="O22:P22"/>
    <mergeCell ref="O23:P23"/>
    <mergeCell ref="Q14:S14"/>
    <mergeCell ref="Q15:S15"/>
    <mergeCell ref="B28:R28"/>
    <mergeCell ref="A26:U26"/>
  </mergeCells>
  <printOptions horizontalCentered="1"/>
  <pageMargins left="0.39370078740157483" right="0.39370078740157483" top="0.39370078740157483" bottom="0.39370078740157483" header="0" footer="0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:AZ34"/>
  <sheetViews>
    <sheetView view="pageBreakPreview" topLeftCell="A13" zoomScale="120" zoomScaleNormal="100" zoomScaleSheetLayoutView="120" workbookViewId="0">
      <selection activeCell="AJ10" sqref="AJ10:AJ20"/>
    </sheetView>
  </sheetViews>
  <sheetFormatPr defaultRowHeight="15" x14ac:dyDescent="0.25"/>
  <cols>
    <col min="1" max="52" width="2.7109375" customWidth="1"/>
  </cols>
  <sheetData>
    <row r="5" spans="1:52" x14ac:dyDescent="0.25">
      <c r="L5" s="178" t="s">
        <v>36</v>
      </c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9" t="str">
        <f>CONCATENATE(ВИК!M2,ВИК!N2,ВИК!O2," ",ВИК!P2," ",ВИК!Q2)</f>
        <v>735-080 Р ЛС</v>
      </c>
      <c r="X5" s="179"/>
      <c r="Y5" s="179"/>
      <c r="Z5" s="179"/>
      <c r="AA5" s="179"/>
      <c r="AB5" s="179"/>
      <c r="AC5" s="179"/>
      <c r="AD5" s="178" t="s">
        <v>29</v>
      </c>
      <c r="AE5" s="178"/>
      <c r="AF5" s="179" t="str">
        <f>CONCATENATE(ВИК!K4," ",ВИК!L4," ",ВИК!N4)</f>
        <v>05 ноября 2015</v>
      </c>
      <c r="AG5" s="179"/>
      <c r="AH5" s="179"/>
      <c r="AI5" s="179"/>
      <c r="AJ5" s="179"/>
      <c r="AK5" s="179"/>
      <c r="AL5" s="179"/>
      <c r="AM5" s="96" t="s">
        <v>30</v>
      </c>
      <c r="AN5" s="95"/>
    </row>
    <row r="7" spans="1:52" x14ac:dyDescent="0.25">
      <c r="L7" s="178" t="s">
        <v>81</v>
      </c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</row>
    <row r="10" spans="1:52" x14ac:dyDescent="0.25">
      <c r="A10" s="177"/>
      <c r="B10" s="177"/>
      <c r="C10" s="177"/>
      <c r="D10" s="177"/>
      <c r="E10" s="177"/>
      <c r="F10" s="177"/>
      <c r="G10" s="177"/>
      <c r="H10" s="177"/>
      <c r="I10" s="177" t="s">
        <v>112</v>
      </c>
      <c r="J10" s="177"/>
      <c r="K10" s="177"/>
      <c r="L10" s="177"/>
      <c r="M10" s="177" t="s">
        <v>113</v>
      </c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</row>
    <row r="11" spans="1:52" x14ac:dyDescent="0.25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</row>
    <row r="12" spans="1:52" x14ac:dyDescent="0.25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</row>
    <row r="13" spans="1:52" x14ac:dyDescent="0.25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</row>
    <row r="14" spans="1:52" x14ac:dyDescent="0.25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</row>
    <row r="15" spans="1:52" x14ac:dyDescent="0.25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</row>
    <row r="16" spans="1:52" x14ac:dyDescent="0.25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</row>
    <row r="17" spans="1:52" x14ac:dyDescent="0.25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</row>
    <row r="18" spans="1:52" x14ac:dyDescent="0.25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</row>
    <row r="19" spans="1:52" x14ac:dyDescent="0.25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</row>
    <row r="20" spans="1:52" x14ac:dyDescent="0.25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</row>
    <row r="21" spans="1:52" ht="15.75" thickBot="1" x14ac:dyDescent="0.3">
      <c r="A21" s="93" t="s">
        <v>37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 t="s">
        <v>37</v>
      </c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 t="s">
        <v>37</v>
      </c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 t="s">
        <v>37</v>
      </c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 t="s">
        <v>37</v>
      </c>
    </row>
    <row r="22" spans="1:52" x14ac:dyDescent="0.25">
      <c r="A22" s="99" t="s">
        <v>82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189" t="s">
        <v>83</v>
      </c>
      <c r="M22" s="189"/>
      <c r="N22" s="189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189" t="s">
        <v>84</v>
      </c>
      <c r="Z22" s="189"/>
      <c r="AA22" s="189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189" t="s">
        <v>85</v>
      </c>
      <c r="AM22" s="189"/>
      <c r="AN22" s="189"/>
      <c r="AO22" s="98"/>
      <c r="AP22" s="98"/>
      <c r="AQ22" s="98"/>
      <c r="AR22" s="98"/>
      <c r="AS22" s="98"/>
      <c r="AT22" s="98"/>
      <c r="AU22" s="98"/>
      <c r="AV22" s="98"/>
      <c r="AW22" s="98"/>
      <c r="AX22" s="190" t="s">
        <v>86</v>
      </c>
      <c r="AY22" s="190"/>
      <c r="AZ22" s="190"/>
    </row>
    <row r="23" spans="1:52" x14ac:dyDescent="0.25">
      <c r="A23" s="101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100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100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100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100"/>
    </row>
    <row r="24" spans="1:52" x14ac:dyDescent="0.25">
      <c r="A24" s="101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100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100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100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100"/>
    </row>
    <row r="31" spans="1:52" ht="30" customHeight="1" x14ac:dyDescent="0.25">
      <c r="A31" s="191" t="s">
        <v>26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3"/>
      <c r="M31" s="180" t="str">
        <f>ВИК!H30</f>
        <v>Иванов И. И.</v>
      </c>
      <c r="N31" s="181"/>
      <c r="O31" s="181"/>
      <c r="P31" s="181"/>
      <c r="Q31" s="181"/>
      <c r="R31" s="181"/>
      <c r="S31" s="181"/>
      <c r="T31" s="181"/>
      <c r="U31" s="181"/>
      <c r="V31" s="182"/>
      <c r="W31" s="180" t="str">
        <f>ВИК!M30</f>
        <v>ООО "Комооооааао" II-ур. № 88-8888</v>
      </c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2"/>
      <c r="AK31" s="180"/>
      <c r="AL31" s="181"/>
      <c r="AM31" s="181"/>
      <c r="AN31" s="181"/>
      <c r="AO31" s="181"/>
      <c r="AP31" s="181"/>
      <c r="AQ31" s="181"/>
      <c r="AR31" s="182"/>
      <c r="AS31" s="180" t="str">
        <f>ВИК!U30</f>
        <v>05 ноября  2015</v>
      </c>
      <c r="AT31" s="181"/>
      <c r="AU31" s="181"/>
      <c r="AV31" s="181"/>
      <c r="AW31" s="181"/>
      <c r="AX31" s="181"/>
      <c r="AY31" s="181"/>
      <c r="AZ31" s="182"/>
    </row>
    <row r="32" spans="1:52" ht="15" customHeight="1" x14ac:dyDescent="0.25">
      <c r="A32" s="194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6"/>
      <c r="M32" s="183" t="s">
        <v>25</v>
      </c>
      <c r="N32" s="184"/>
      <c r="O32" s="184"/>
      <c r="P32" s="184"/>
      <c r="Q32" s="184"/>
      <c r="R32" s="184"/>
      <c r="S32" s="184"/>
      <c r="T32" s="184"/>
      <c r="U32" s="184"/>
      <c r="V32" s="185"/>
      <c r="W32" s="183" t="s">
        <v>24</v>
      </c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5"/>
      <c r="AK32" s="183" t="s">
        <v>23</v>
      </c>
      <c r="AL32" s="184"/>
      <c r="AM32" s="184"/>
      <c r="AN32" s="184"/>
      <c r="AO32" s="184"/>
      <c r="AP32" s="184"/>
      <c r="AQ32" s="184"/>
      <c r="AR32" s="185"/>
      <c r="AS32" s="183" t="s">
        <v>22</v>
      </c>
      <c r="AT32" s="184"/>
      <c r="AU32" s="184"/>
      <c r="AV32" s="184"/>
      <c r="AW32" s="184"/>
      <c r="AX32" s="184"/>
      <c r="AY32" s="184"/>
      <c r="AZ32" s="185"/>
    </row>
    <row r="33" spans="1:52" ht="30" customHeight="1" x14ac:dyDescent="0.25">
      <c r="A33" s="191" t="s">
        <v>27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3"/>
      <c r="M33" s="180" t="str">
        <f>ВИК!H32</f>
        <v>Иванов И. И.</v>
      </c>
      <c r="N33" s="181"/>
      <c r="O33" s="181"/>
      <c r="P33" s="181"/>
      <c r="Q33" s="181"/>
      <c r="R33" s="181"/>
      <c r="S33" s="181"/>
      <c r="T33" s="181"/>
      <c r="U33" s="181"/>
      <c r="V33" s="182"/>
      <c r="W33" s="180" t="str">
        <f>ВИК!M32</f>
        <v>ООО "Комооооааао" II-ур. № 88-8888</v>
      </c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2"/>
      <c r="AK33" s="186"/>
      <c r="AL33" s="187"/>
      <c r="AM33" s="187"/>
      <c r="AN33" s="187"/>
      <c r="AO33" s="187"/>
      <c r="AP33" s="187"/>
      <c r="AQ33" s="187"/>
      <c r="AR33" s="188"/>
      <c r="AS33" s="180" t="str">
        <f>ВИК!U32</f>
        <v>05 ноября  2015</v>
      </c>
      <c r="AT33" s="181"/>
      <c r="AU33" s="181"/>
      <c r="AV33" s="181"/>
      <c r="AW33" s="181"/>
      <c r="AX33" s="181"/>
      <c r="AY33" s="181"/>
      <c r="AZ33" s="182"/>
    </row>
    <row r="34" spans="1:52" ht="15" customHeight="1" x14ac:dyDescent="0.25">
      <c r="A34" s="194"/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6"/>
      <c r="M34" s="183" t="s">
        <v>25</v>
      </c>
      <c r="N34" s="184"/>
      <c r="O34" s="184"/>
      <c r="P34" s="184"/>
      <c r="Q34" s="184"/>
      <c r="R34" s="184"/>
      <c r="S34" s="184"/>
      <c r="T34" s="184"/>
      <c r="U34" s="184"/>
      <c r="V34" s="185"/>
      <c r="W34" s="183" t="s">
        <v>24</v>
      </c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5"/>
      <c r="AK34" s="183" t="s">
        <v>23</v>
      </c>
      <c r="AL34" s="184"/>
      <c r="AM34" s="184"/>
      <c r="AN34" s="184"/>
      <c r="AO34" s="184"/>
      <c r="AP34" s="184"/>
      <c r="AQ34" s="184"/>
      <c r="AR34" s="185"/>
      <c r="AS34" s="183" t="s">
        <v>22</v>
      </c>
      <c r="AT34" s="184"/>
      <c r="AU34" s="184"/>
      <c r="AV34" s="184"/>
      <c r="AW34" s="184"/>
      <c r="AX34" s="184"/>
      <c r="AY34" s="184"/>
      <c r="AZ34" s="185"/>
    </row>
  </sheetData>
  <mergeCells count="79">
    <mergeCell ref="L22:N22"/>
    <mergeCell ref="Y22:AA22"/>
    <mergeCell ref="AL22:AN22"/>
    <mergeCell ref="AX22:AZ22"/>
    <mergeCell ref="A33:L34"/>
    <mergeCell ref="A31:L32"/>
    <mergeCell ref="M31:V31"/>
    <mergeCell ref="M32:V32"/>
    <mergeCell ref="M33:V33"/>
    <mergeCell ref="M34:V34"/>
    <mergeCell ref="AS32:AZ32"/>
    <mergeCell ref="AS33:AZ33"/>
    <mergeCell ref="AS34:AZ34"/>
    <mergeCell ref="W31:AJ31"/>
    <mergeCell ref="W33:AJ33"/>
    <mergeCell ref="W32:AJ32"/>
    <mergeCell ref="AK31:AR31"/>
    <mergeCell ref="AK32:AR32"/>
    <mergeCell ref="AK33:AR33"/>
    <mergeCell ref="W34:AJ34"/>
    <mergeCell ref="AK34:AR34"/>
    <mergeCell ref="L5:V5"/>
    <mergeCell ref="W5:AC5"/>
    <mergeCell ref="AD5:AE5"/>
    <mergeCell ref="AF5:AL5"/>
    <mergeCell ref="AS31:AZ31"/>
    <mergeCell ref="L7:AM7"/>
    <mergeCell ref="P10:P20"/>
    <mergeCell ref="Q10:Q20"/>
    <mergeCell ref="R10:R20"/>
    <mergeCell ref="S10:S20"/>
    <mergeCell ref="T10:T20"/>
    <mergeCell ref="U10:U20"/>
    <mergeCell ref="V10:V20"/>
    <mergeCell ref="W10:W20"/>
    <mergeCell ref="X10:X20"/>
    <mergeCell ref="Y10:Y20"/>
    <mergeCell ref="A10:A20"/>
    <mergeCell ref="B10:B20"/>
    <mergeCell ref="C10:C20"/>
    <mergeCell ref="D10:D20"/>
    <mergeCell ref="E10:E20"/>
    <mergeCell ref="F10:F20"/>
    <mergeCell ref="G10:G20"/>
    <mergeCell ref="H10:H20"/>
    <mergeCell ref="I10:I20"/>
    <mergeCell ref="J10:J20"/>
    <mergeCell ref="K10:K20"/>
    <mergeCell ref="L10:L20"/>
    <mergeCell ref="M10:M20"/>
    <mergeCell ref="N10:N20"/>
    <mergeCell ref="O10:O20"/>
    <mergeCell ref="Z10:Z20"/>
    <mergeCell ref="AA10:AA20"/>
    <mergeCell ref="AB10:AB20"/>
    <mergeCell ref="AD10:AD20"/>
    <mergeCell ref="AC10:AC20"/>
    <mergeCell ref="AE10:AE20"/>
    <mergeCell ref="AF10:AF20"/>
    <mergeCell ref="AG10:AG20"/>
    <mergeCell ref="AH10:AH20"/>
    <mergeCell ref="AI10:AI20"/>
    <mergeCell ref="AS10:AS20"/>
    <mergeCell ref="AJ10:AJ20"/>
    <mergeCell ref="AK10:AK20"/>
    <mergeCell ref="AL10:AL20"/>
    <mergeCell ref="AM10:AM20"/>
    <mergeCell ref="AN10:AN20"/>
    <mergeCell ref="AO10:AO20"/>
    <mergeCell ref="AP10:AP20"/>
    <mergeCell ref="AQ10:AQ20"/>
    <mergeCell ref="AR10:AR20"/>
    <mergeCell ref="AY10:AY20"/>
    <mergeCell ref="AZ10:AZ20"/>
    <mergeCell ref="AT10:AT20"/>
    <mergeCell ref="AU10:AU20"/>
    <mergeCell ref="AV10:AV20"/>
    <mergeCell ref="AW10:AW20"/>
    <mergeCell ref="AX10:AX20"/>
  </mergeCells>
  <pageMargins left="0.39370078740157483" right="0.39370078740157483" top="0.39370078740157483" bottom="0.39370078740157483" header="0" footer="0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122"/>
  <sheetViews>
    <sheetView view="pageBreakPreview" zoomScale="80" zoomScaleNormal="85" zoomScaleSheetLayoutView="80" workbookViewId="0">
      <selection activeCell="H36" sqref="H36:L36"/>
    </sheetView>
  </sheetViews>
  <sheetFormatPr defaultRowHeight="15" x14ac:dyDescent="0.25"/>
  <cols>
    <col min="1" max="1" width="5.42578125" style="25" customWidth="1"/>
    <col min="2" max="2" width="2.140625" style="25" customWidth="1"/>
    <col min="3" max="3" width="5.140625" style="25" customWidth="1"/>
    <col min="4" max="4" width="4" style="25" customWidth="1"/>
    <col min="5" max="5" width="6" style="25" customWidth="1"/>
    <col min="6" max="6" width="15.5703125" style="25" customWidth="1"/>
    <col min="7" max="7" width="16.42578125" style="25" customWidth="1"/>
    <col min="8" max="8" width="9.5703125" style="25" customWidth="1"/>
    <col min="9" max="9" width="6" style="25" customWidth="1"/>
    <col min="10" max="11" width="5" style="25" customWidth="1"/>
    <col min="12" max="12" width="8.140625" style="25" customWidth="1"/>
    <col min="13" max="13" width="14.5703125" style="25" customWidth="1"/>
    <col min="14" max="14" width="2.42578125" style="25" customWidth="1"/>
    <col min="15" max="15" width="6.85546875" style="25" customWidth="1"/>
    <col min="16" max="16" width="5.140625" style="25" customWidth="1"/>
    <col min="17" max="17" width="8.42578125" style="25" customWidth="1"/>
    <col min="18" max="18" width="34.140625" style="25" customWidth="1"/>
    <col min="19" max="19" width="31.42578125" style="25" customWidth="1"/>
    <col min="20" max="20" width="19" style="25" customWidth="1"/>
    <col min="21" max="21" width="21.42578125" style="25" customWidth="1"/>
    <col min="22" max="16384" width="9.140625" style="25"/>
  </cols>
  <sheetData>
    <row r="1" spans="1:21" ht="18.75" customHeight="1" x14ac:dyDescent="0.25">
      <c r="A1" s="209" t="s">
        <v>0</v>
      </c>
      <c r="B1" s="209"/>
      <c r="C1" s="209"/>
      <c r="D1" s="209"/>
      <c r="E1" s="209"/>
      <c r="F1" s="209"/>
      <c r="G1" s="209"/>
      <c r="H1" s="209"/>
      <c r="I1" s="41"/>
      <c r="J1" s="42"/>
      <c r="K1" s="42"/>
      <c r="L1" s="42"/>
      <c r="M1" s="42"/>
      <c r="N1" s="42"/>
      <c r="O1" s="42"/>
      <c r="P1" s="42"/>
      <c r="Q1" s="42"/>
      <c r="R1" s="210" t="s">
        <v>1</v>
      </c>
      <c r="S1" s="212" t="str">
        <f>ВИК!S1</f>
        <v>Реконструкция участка 888,8 км - 999,9 км МН Место1 - Место2 (замена 111,1 км)</v>
      </c>
      <c r="T1" s="213"/>
      <c r="U1" s="214"/>
    </row>
    <row r="2" spans="1:21" ht="39" customHeight="1" x14ac:dyDescent="0.25">
      <c r="A2" s="197" t="s">
        <v>123</v>
      </c>
      <c r="B2" s="198"/>
      <c r="C2" s="198"/>
      <c r="D2" s="198"/>
      <c r="E2" s="198"/>
      <c r="F2" s="198"/>
      <c r="G2" s="198"/>
      <c r="H2" s="199"/>
      <c r="I2" s="218" t="s">
        <v>28</v>
      </c>
      <c r="J2" s="219"/>
      <c r="K2" s="219"/>
      <c r="L2" s="219"/>
      <c r="M2" s="43">
        <f>ВИК!M2</f>
        <v>735</v>
      </c>
      <c r="N2" s="44" t="s">
        <v>8</v>
      </c>
      <c r="O2" s="45" t="str">
        <f>ВИК!O2</f>
        <v>080</v>
      </c>
      <c r="P2" s="46" t="str">
        <f>IF(ВИК!P2="","",ВИК!P2)</f>
        <v>Р</v>
      </c>
      <c r="Q2" s="45" t="str">
        <f>ВИК!Q2</f>
        <v>ЛС</v>
      </c>
      <c r="R2" s="211"/>
      <c r="S2" s="215"/>
      <c r="T2" s="216"/>
      <c r="U2" s="217"/>
    </row>
    <row r="3" spans="1:21" ht="24.75" customHeight="1" x14ac:dyDescent="0.25">
      <c r="A3" s="209" t="s">
        <v>3</v>
      </c>
      <c r="B3" s="209"/>
      <c r="C3" s="209"/>
      <c r="D3" s="209"/>
      <c r="E3" s="209"/>
      <c r="F3" s="209"/>
      <c r="G3" s="209"/>
      <c r="H3" s="209"/>
      <c r="I3" s="47"/>
      <c r="J3" s="48"/>
      <c r="K3" s="48"/>
      <c r="L3" s="48"/>
      <c r="M3" s="49"/>
      <c r="N3" s="50"/>
      <c r="O3" s="49"/>
      <c r="P3" s="49"/>
      <c r="Q3" s="49"/>
      <c r="R3" s="69" t="s">
        <v>2</v>
      </c>
      <c r="S3" s="204" t="str">
        <f>ВИК!S3</f>
        <v>I категория</v>
      </c>
      <c r="T3" s="205"/>
      <c r="U3" s="206"/>
    </row>
    <row r="4" spans="1:21" ht="21.75" customHeight="1" x14ac:dyDescent="0.3">
      <c r="A4" s="197" t="s">
        <v>126</v>
      </c>
      <c r="B4" s="198"/>
      <c r="C4" s="198"/>
      <c r="D4" s="198"/>
      <c r="E4" s="198"/>
      <c r="F4" s="198"/>
      <c r="G4" s="198"/>
      <c r="H4" s="199"/>
      <c r="I4" s="51"/>
      <c r="J4" s="52" t="s">
        <v>29</v>
      </c>
      <c r="K4" s="53" t="str">
        <f>ВИК!K4</f>
        <v>05</v>
      </c>
      <c r="L4" s="203" t="str">
        <f>ВИК!L4</f>
        <v>ноября</v>
      </c>
      <c r="M4" s="203"/>
      <c r="N4" s="203">
        <f>ВИК!N4</f>
        <v>2015</v>
      </c>
      <c r="O4" s="203"/>
      <c r="P4" s="24" t="s">
        <v>30</v>
      </c>
      <c r="Q4" s="54"/>
      <c r="R4" s="70" t="s">
        <v>4</v>
      </c>
      <c r="S4" s="204" t="str">
        <f>ВИК!S4</f>
        <v>ООО "Стройтранс"</v>
      </c>
      <c r="T4" s="205"/>
      <c r="U4" s="206"/>
    </row>
    <row r="5" spans="1:21" ht="21.75" customHeight="1" x14ac:dyDescent="0.25">
      <c r="A5" s="200"/>
      <c r="B5" s="201"/>
      <c r="C5" s="201"/>
      <c r="D5" s="201"/>
      <c r="E5" s="201"/>
      <c r="F5" s="201"/>
      <c r="G5" s="201"/>
      <c r="H5" s="202"/>
      <c r="I5" s="55"/>
      <c r="J5" s="56"/>
      <c r="K5" s="57"/>
      <c r="L5" s="57"/>
      <c r="M5" s="57"/>
      <c r="N5" s="57"/>
      <c r="O5" s="57"/>
      <c r="P5" s="57"/>
      <c r="Q5" s="56"/>
      <c r="R5" s="70" t="s">
        <v>5</v>
      </c>
      <c r="S5" s="204" t="str">
        <f>ВИК!S5</f>
        <v>АО "Транснефть-Приволга" ООО "Транснефть ТСД"</v>
      </c>
      <c r="T5" s="205"/>
      <c r="U5" s="206"/>
    </row>
    <row r="6" spans="1:21" s="30" customFormat="1" ht="18.75" x14ac:dyDescent="0.3">
      <c r="A6" s="207" t="s">
        <v>39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8"/>
      <c r="R6" s="207"/>
      <c r="S6" s="207"/>
      <c r="T6" s="207"/>
      <c r="U6" s="207"/>
    </row>
    <row r="7" spans="1:21" ht="18.75" x14ac:dyDescent="0.25">
      <c r="A7" s="228" t="s">
        <v>91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30"/>
    </row>
    <row r="8" spans="1:21" s="51" customFormat="1" ht="18.75" x14ac:dyDescent="0.25">
      <c r="A8" s="228" t="s">
        <v>74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30"/>
    </row>
    <row r="9" spans="1:21" s="51" customFormat="1" ht="26.25" customHeight="1" x14ac:dyDescent="0.25">
      <c r="A9" s="231" t="s">
        <v>89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30"/>
    </row>
    <row r="10" spans="1:21" ht="18" customHeight="1" x14ac:dyDescent="0.25">
      <c r="A10" s="232" t="s">
        <v>7</v>
      </c>
      <c r="B10" s="233"/>
      <c r="C10" s="233"/>
      <c r="D10" s="233"/>
      <c r="E10" s="234"/>
      <c r="F10" s="238" t="s">
        <v>9</v>
      </c>
      <c r="G10" s="238" t="s">
        <v>11</v>
      </c>
      <c r="H10" s="240" t="s">
        <v>12</v>
      </c>
      <c r="I10" s="241"/>
      <c r="J10" s="222"/>
      <c r="K10" s="240" t="s">
        <v>15</v>
      </c>
      <c r="L10" s="222"/>
      <c r="M10" s="225" t="s">
        <v>16</v>
      </c>
      <c r="N10" s="226"/>
      <c r="O10" s="226"/>
      <c r="P10" s="226"/>
      <c r="Q10" s="227"/>
      <c r="R10" s="241" t="s">
        <v>18</v>
      </c>
      <c r="S10" s="222"/>
      <c r="T10" s="220" t="s">
        <v>76</v>
      </c>
      <c r="U10" s="222" t="s">
        <v>19</v>
      </c>
    </row>
    <row r="11" spans="1:21" ht="125.25" customHeight="1" x14ac:dyDescent="0.25">
      <c r="A11" s="235"/>
      <c r="B11" s="236"/>
      <c r="C11" s="236"/>
      <c r="D11" s="236"/>
      <c r="E11" s="237"/>
      <c r="F11" s="239"/>
      <c r="G11" s="239"/>
      <c r="H11" s="224"/>
      <c r="I11" s="242"/>
      <c r="J11" s="223"/>
      <c r="K11" s="224"/>
      <c r="L11" s="223"/>
      <c r="M11" s="224" t="s">
        <v>40</v>
      </c>
      <c r="N11" s="223"/>
      <c r="O11" s="224" t="s">
        <v>41</v>
      </c>
      <c r="P11" s="242"/>
      <c r="Q11" s="223"/>
      <c r="R11" s="242"/>
      <c r="S11" s="223"/>
      <c r="T11" s="221"/>
      <c r="U11" s="223"/>
    </row>
    <row r="12" spans="1:21" ht="16.5" customHeight="1" x14ac:dyDescent="0.25">
      <c r="A12" s="225">
        <v>1</v>
      </c>
      <c r="B12" s="226"/>
      <c r="C12" s="226"/>
      <c r="D12" s="226"/>
      <c r="E12" s="227"/>
      <c r="F12" s="31">
        <v>2</v>
      </c>
      <c r="G12" s="31">
        <v>3</v>
      </c>
      <c r="H12" s="225">
        <v>4</v>
      </c>
      <c r="I12" s="226"/>
      <c r="J12" s="227"/>
      <c r="K12" s="225">
        <v>5</v>
      </c>
      <c r="L12" s="227"/>
      <c r="M12" s="225">
        <v>6</v>
      </c>
      <c r="N12" s="227"/>
      <c r="O12" s="225">
        <v>7</v>
      </c>
      <c r="P12" s="226"/>
      <c r="Q12" s="227"/>
      <c r="R12" s="226"/>
      <c r="S12" s="227"/>
      <c r="T12" s="32">
        <v>9</v>
      </c>
      <c r="U12" s="33">
        <v>10</v>
      </c>
    </row>
    <row r="13" spans="1:21" ht="18.75" x14ac:dyDescent="0.3">
      <c r="A13" s="58">
        <f>ВИК!A13</f>
        <v>735</v>
      </c>
      <c r="B13" s="59" t="str">
        <f>ВИК!B13</f>
        <v>-</v>
      </c>
      <c r="C13" s="59" t="str">
        <f>ВИК!C13</f>
        <v>080</v>
      </c>
      <c r="D13" s="59" t="str">
        <f>ВИК!D13</f>
        <v>Р</v>
      </c>
      <c r="E13" s="60" t="str">
        <f>ВИК!E13</f>
        <v>ЛС</v>
      </c>
      <c r="F13" s="61" t="str">
        <f>ВИК!F13</f>
        <v>Стыковое</v>
      </c>
      <c r="G13" s="61" t="str">
        <f>ВИК!G13</f>
        <v>Ø 1220 х</v>
      </c>
      <c r="H13" s="245" t="str">
        <f>ВИК!H13</f>
        <v>одно/одношовная</v>
      </c>
      <c r="I13" s="243"/>
      <c r="J13" s="244"/>
      <c r="K13" s="245" t="str">
        <f>IF(ВИК!K13="","",ВИК!K13)</f>
        <v>А-8</v>
      </c>
      <c r="L13" s="244"/>
      <c r="M13" s="118" t="s">
        <v>42</v>
      </c>
      <c r="N13" s="111"/>
      <c r="O13" s="246" t="s">
        <v>72</v>
      </c>
      <c r="P13" s="247"/>
      <c r="Q13" s="248"/>
      <c r="R13" s="112" t="s">
        <v>68</v>
      </c>
      <c r="S13" s="114"/>
      <c r="T13" s="35" t="s">
        <v>78</v>
      </c>
      <c r="U13" s="36"/>
    </row>
    <row r="14" spans="1:21" ht="18.75" x14ac:dyDescent="0.3">
      <c r="A14" s="58"/>
      <c r="B14" s="59"/>
      <c r="C14" s="59"/>
      <c r="D14" s="59"/>
      <c r="E14" s="60"/>
      <c r="F14" s="61" t="str">
        <f>ВИК!F14</f>
        <v>РД</v>
      </c>
      <c r="G14" s="61" t="str">
        <f>ВИК!G14</f>
        <v>14,0</v>
      </c>
      <c r="H14" s="94" t="str">
        <f>IF(ВИК!H14="","",ВИК!H14)</f>
        <v>шов-1</v>
      </c>
      <c r="I14" s="243">
        <f>IF(ВИК!I14="","",ВИК!I14)</f>
        <v>650</v>
      </c>
      <c r="J14" s="244"/>
      <c r="K14" s="245"/>
      <c r="L14" s="244"/>
      <c r="M14" s="118" t="s">
        <v>43</v>
      </c>
      <c r="N14" s="111"/>
      <c r="O14" s="246" t="s">
        <v>44</v>
      </c>
      <c r="P14" s="247"/>
      <c r="Q14" s="248"/>
      <c r="R14" s="112" t="s">
        <v>68</v>
      </c>
      <c r="S14" s="114"/>
      <c r="T14" s="35" t="s">
        <v>78</v>
      </c>
      <c r="U14" s="36"/>
    </row>
    <row r="15" spans="1:21" ht="18.75" x14ac:dyDescent="0.3">
      <c r="A15" s="58"/>
      <c r="B15" s="59"/>
      <c r="C15" s="59"/>
      <c r="D15" s="59"/>
      <c r="E15" s="60"/>
      <c r="F15" s="61"/>
      <c r="G15" s="61"/>
      <c r="H15" s="94" t="str">
        <f>IF(ВИК!H15="","",ВИК!H15)</f>
        <v>шов-2</v>
      </c>
      <c r="I15" s="243">
        <f>IF(ВИК!I15="","",ВИК!I15)</f>
        <v>940</v>
      </c>
      <c r="J15" s="244"/>
      <c r="K15" s="245"/>
      <c r="L15" s="244"/>
      <c r="M15" s="118" t="s">
        <v>71</v>
      </c>
      <c r="N15" s="111"/>
      <c r="O15" s="246" t="s">
        <v>45</v>
      </c>
      <c r="P15" s="247"/>
      <c r="Q15" s="248"/>
      <c r="R15" s="112" t="s">
        <v>68</v>
      </c>
      <c r="S15" s="114"/>
      <c r="T15" s="35" t="s">
        <v>78</v>
      </c>
      <c r="U15" s="36"/>
    </row>
    <row r="16" spans="1:21" ht="18.75" x14ac:dyDescent="0.3">
      <c r="A16" s="58"/>
      <c r="B16" s="59"/>
      <c r="C16" s="59"/>
      <c r="D16" s="59"/>
      <c r="E16" s="60"/>
      <c r="F16" s="61"/>
      <c r="G16" s="61"/>
      <c r="H16" s="94" t="str">
        <f>IF(ВИК!H16="","",ВИК!H16)</f>
        <v/>
      </c>
      <c r="I16" s="243" t="str">
        <f>IF(ВИК!I16="","",ВИК!I16)</f>
        <v/>
      </c>
      <c r="J16" s="244"/>
      <c r="K16" s="245"/>
      <c r="L16" s="244"/>
      <c r="M16" s="118" t="s">
        <v>46</v>
      </c>
      <c r="N16" s="111"/>
      <c r="O16" s="118" t="s">
        <v>95</v>
      </c>
      <c r="P16" s="110"/>
      <c r="Q16" s="111"/>
      <c r="R16" s="112" t="s">
        <v>68</v>
      </c>
      <c r="S16" s="114"/>
      <c r="T16" s="35" t="s">
        <v>78</v>
      </c>
      <c r="U16" s="36"/>
    </row>
    <row r="17" spans="1:21" ht="18.75" x14ac:dyDescent="0.3">
      <c r="A17" s="58"/>
      <c r="B17" s="59"/>
      <c r="C17" s="59"/>
      <c r="D17" s="59"/>
      <c r="E17" s="60"/>
      <c r="F17" s="61"/>
      <c r="G17" s="61"/>
      <c r="H17" s="94" t="str">
        <f>IF(ВИК!H17="","",ВИК!H17)</f>
        <v/>
      </c>
      <c r="I17" s="243" t="str">
        <f>IF(ВИК!I17="","",ВИК!I17)</f>
        <v/>
      </c>
      <c r="J17" s="244"/>
      <c r="K17" s="245"/>
      <c r="L17" s="244"/>
      <c r="M17" s="118" t="s">
        <v>92</v>
      </c>
      <c r="N17" s="111"/>
      <c r="O17" s="118" t="s">
        <v>106</v>
      </c>
      <c r="P17" s="110"/>
      <c r="Q17" s="111"/>
      <c r="R17" s="112" t="s">
        <v>68</v>
      </c>
      <c r="S17" s="114"/>
      <c r="T17" s="35" t="s">
        <v>78</v>
      </c>
      <c r="U17" s="36"/>
    </row>
    <row r="18" spans="1:21" ht="18.75" x14ac:dyDescent="0.3">
      <c r="A18" s="58"/>
      <c r="B18" s="59"/>
      <c r="C18" s="59"/>
      <c r="D18" s="59"/>
      <c r="E18" s="60"/>
      <c r="F18" s="61"/>
      <c r="G18" s="61"/>
      <c r="H18" s="249" t="s">
        <v>13</v>
      </c>
      <c r="I18" s="250"/>
      <c r="J18" s="251"/>
      <c r="K18" s="249"/>
      <c r="L18" s="251"/>
      <c r="M18" s="118" t="s">
        <v>93</v>
      </c>
      <c r="N18" s="111"/>
      <c r="O18" s="118" t="s">
        <v>107</v>
      </c>
      <c r="P18" s="110"/>
      <c r="Q18" s="111"/>
      <c r="R18" s="112" t="s">
        <v>68</v>
      </c>
      <c r="S18" s="114"/>
      <c r="T18" s="35" t="s">
        <v>78</v>
      </c>
      <c r="U18" s="36"/>
    </row>
    <row r="19" spans="1:21" ht="18.75" x14ac:dyDescent="0.3">
      <c r="A19" s="58"/>
      <c r="B19" s="59"/>
      <c r="C19" s="59"/>
      <c r="D19" s="59"/>
      <c r="E19" s="60"/>
      <c r="F19" s="61"/>
      <c r="G19" s="61"/>
      <c r="H19" s="63">
        <f>IF(ВИК!H19="","",ВИК!H19)</f>
        <v>290</v>
      </c>
      <c r="I19" s="229" t="s">
        <v>14</v>
      </c>
      <c r="J19" s="230"/>
      <c r="K19" s="245"/>
      <c r="L19" s="244"/>
      <c r="M19" s="118" t="s">
        <v>94</v>
      </c>
      <c r="N19" s="111"/>
      <c r="O19" s="118" t="s">
        <v>96</v>
      </c>
      <c r="P19" s="110"/>
      <c r="Q19" s="111"/>
      <c r="R19" s="112" t="s">
        <v>68</v>
      </c>
      <c r="S19" s="114"/>
      <c r="T19" s="35" t="s">
        <v>78</v>
      </c>
      <c r="U19" s="36"/>
    </row>
    <row r="20" spans="1:21" ht="18.75" x14ac:dyDescent="0.3">
      <c r="A20" s="58"/>
      <c r="B20" s="59"/>
      <c r="C20" s="59"/>
      <c r="D20" s="59"/>
      <c r="E20" s="60"/>
      <c r="F20" s="61"/>
      <c r="G20" s="61"/>
      <c r="H20" s="245"/>
      <c r="I20" s="243"/>
      <c r="J20" s="244"/>
      <c r="K20" s="245"/>
      <c r="L20" s="244"/>
      <c r="M20" s="118"/>
      <c r="N20" s="111"/>
      <c r="O20" s="118"/>
      <c r="P20" s="110"/>
      <c r="Q20" s="111"/>
      <c r="R20" s="112" t="s">
        <v>68</v>
      </c>
      <c r="S20" s="114"/>
      <c r="T20" s="35" t="s">
        <v>78</v>
      </c>
      <c r="U20" s="36"/>
    </row>
    <row r="21" spans="1:21" ht="18.75" x14ac:dyDescent="0.3">
      <c r="A21" s="58"/>
      <c r="B21" s="59"/>
      <c r="C21" s="59"/>
      <c r="D21" s="59"/>
      <c r="E21" s="60"/>
      <c r="F21" s="61"/>
      <c r="G21" s="61"/>
      <c r="H21" s="245"/>
      <c r="I21" s="243"/>
      <c r="J21" s="244"/>
      <c r="K21" s="245"/>
      <c r="L21" s="244"/>
      <c r="M21" s="118"/>
      <c r="N21" s="111"/>
      <c r="O21" s="118"/>
      <c r="P21" s="110"/>
      <c r="Q21" s="111"/>
      <c r="R21" s="112" t="s">
        <v>68</v>
      </c>
      <c r="S21" s="114"/>
      <c r="T21" s="35" t="s">
        <v>78</v>
      </c>
      <c r="U21" s="36"/>
    </row>
    <row r="22" spans="1:21" ht="18.75" x14ac:dyDescent="0.3">
      <c r="A22" s="58"/>
      <c r="B22" s="59"/>
      <c r="C22" s="59"/>
      <c r="D22" s="59"/>
      <c r="E22" s="60"/>
      <c r="F22" s="61"/>
      <c r="G22" s="61"/>
      <c r="H22" s="245"/>
      <c r="I22" s="243"/>
      <c r="J22" s="244"/>
      <c r="K22" s="245"/>
      <c r="L22" s="244"/>
      <c r="M22" s="118"/>
      <c r="N22" s="111"/>
      <c r="O22" s="118"/>
      <c r="P22" s="110"/>
      <c r="Q22" s="111"/>
      <c r="R22" s="112" t="s">
        <v>68</v>
      </c>
      <c r="S22" s="114"/>
      <c r="T22" s="35" t="s">
        <v>78</v>
      </c>
      <c r="U22" s="36"/>
    </row>
    <row r="23" spans="1:21" ht="18.75" x14ac:dyDescent="0.3">
      <c r="A23" s="58"/>
      <c r="B23" s="59"/>
      <c r="C23" s="59"/>
      <c r="D23" s="59"/>
      <c r="E23" s="60"/>
      <c r="F23" s="61"/>
      <c r="G23" s="61"/>
      <c r="H23" s="245"/>
      <c r="I23" s="243"/>
      <c r="J23" s="244"/>
      <c r="K23" s="245"/>
      <c r="L23" s="244"/>
      <c r="M23" s="118"/>
      <c r="N23" s="111"/>
      <c r="O23" s="118"/>
      <c r="P23" s="110"/>
      <c r="Q23" s="111"/>
      <c r="R23" s="112" t="s">
        <v>68</v>
      </c>
      <c r="S23" s="114"/>
      <c r="T23" s="35" t="s">
        <v>78</v>
      </c>
      <c r="U23" s="36"/>
    </row>
    <row r="24" spans="1:21" ht="18.75" x14ac:dyDescent="0.3">
      <c r="A24" s="58"/>
      <c r="B24" s="59"/>
      <c r="C24" s="59"/>
      <c r="D24" s="59"/>
      <c r="E24" s="60"/>
      <c r="F24" s="61"/>
      <c r="G24" s="61"/>
      <c r="H24" s="245"/>
      <c r="I24" s="243"/>
      <c r="J24" s="244"/>
      <c r="K24" s="245"/>
      <c r="L24" s="244"/>
      <c r="M24" s="118"/>
      <c r="N24" s="111"/>
      <c r="O24" s="118"/>
      <c r="P24" s="110"/>
      <c r="Q24" s="111"/>
      <c r="R24" s="112" t="s">
        <v>68</v>
      </c>
      <c r="S24" s="114"/>
      <c r="T24" s="35" t="s">
        <v>78</v>
      </c>
      <c r="U24" s="36"/>
    </row>
    <row r="25" spans="1:21" ht="18.75" x14ac:dyDescent="0.3">
      <c r="A25" s="58"/>
      <c r="B25" s="59"/>
      <c r="C25" s="59"/>
      <c r="D25" s="59"/>
      <c r="E25" s="60"/>
      <c r="F25" s="61"/>
      <c r="G25" s="61"/>
      <c r="H25" s="245"/>
      <c r="I25" s="243"/>
      <c r="J25" s="244"/>
      <c r="K25" s="245"/>
      <c r="L25" s="244"/>
      <c r="M25" s="118"/>
      <c r="N25" s="111"/>
      <c r="O25" s="118"/>
      <c r="P25" s="110"/>
      <c r="Q25" s="111"/>
      <c r="R25" s="112" t="s">
        <v>68</v>
      </c>
      <c r="S25" s="114"/>
      <c r="T25" s="35" t="s">
        <v>78</v>
      </c>
      <c r="U25" s="36"/>
    </row>
    <row r="26" spans="1:21" ht="11.25" customHeight="1" x14ac:dyDescent="0.3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</row>
    <row r="27" spans="1:21" ht="18.75" x14ac:dyDescent="0.3">
      <c r="A27" s="66"/>
      <c r="B27" s="106" t="s">
        <v>20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87">
        <v>0</v>
      </c>
      <c r="T27" s="85" t="s">
        <v>14</v>
      </c>
      <c r="U27" s="67"/>
    </row>
    <row r="28" spans="1:21" ht="24.75" customHeight="1" x14ac:dyDescent="0.3">
      <c r="A28" s="66"/>
      <c r="B28" s="106" t="s">
        <v>21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87" t="s">
        <v>69</v>
      </c>
      <c r="T28" s="163"/>
      <c r="U28" s="163"/>
    </row>
    <row r="29" spans="1:21" ht="12.75" customHeight="1" x14ac:dyDescent="0.3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</row>
    <row r="30" spans="1:21" ht="34.5" customHeight="1" x14ac:dyDescent="0.3">
      <c r="A30" s="264" t="s">
        <v>26</v>
      </c>
      <c r="B30" s="264"/>
      <c r="C30" s="264"/>
      <c r="D30" s="264"/>
      <c r="E30" s="264"/>
      <c r="F30" s="264"/>
      <c r="G30" s="264"/>
      <c r="H30" s="121" t="s">
        <v>129</v>
      </c>
      <c r="I30" s="121"/>
      <c r="J30" s="122"/>
      <c r="K30" s="122"/>
      <c r="L30" s="122"/>
      <c r="M30" s="122" t="s">
        <v>119</v>
      </c>
      <c r="N30" s="122"/>
      <c r="O30" s="122"/>
      <c r="P30" s="122"/>
      <c r="Q30" s="122"/>
      <c r="R30" s="122"/>
      <c r="S30" s="122"/>
      <c r="T30" s="64"/>
      <c r="U30" s="71" t="str">
        <f>ВИК!U30</f>
        <v>05 ноября  2015</v>
      </c>
    </row>
    <row r="31" spans="1:21" ht="17.25" customHeight="1" x14ac:dyDescent="0.25">
      <c r="A31" s="264"/>
      <c r="B31" s="264"/>
      <c r="C31" s="264"/>
      <c r="D31" s="264"/>
      <c r="E31" s="264"/>
      <c r="F31" s="264"/>
      <c r="G31" s="264"/>
      <c r="H31" s="252" t="s">
        <v>25</v>
      </c>
      <c r="I31" s="252"/>
      <c r="J31" s="253"/>
      <c r="K31" s="253"/>
      <c r="L31" s="253"/>
      <c r="M31" s="254" t="s">
        <v>24</v>
      </c>
      <c r="N31" s="255"/>
      <c r="O31" s="255"/>
      <c r="P31" s="255"/>
      <c r="Q31" s="255"/>
      <c r="R31" s="255"/>
      <c r="S31" s="252"/>
      <c r="T31" s="65" t="s">
        <v>23</v>
      </c>
      <c r="U31" s="65" t="s">
        <v>22</v>
      </c>
    </row>
    <row r="32" spans="1:21" ht="32.25" customHeight="1" x14ac:dyDescent="0.3">
      <c r="A32" s="264" t="s">
        <v>27</v>
      </c>
      <c r="B32" s="264"/>
      <c r="C32" s="264"/>
      <c r="D32" s="264"/>
      <c r="E32" s="264"/>
      <c r="F32" s="264"/>
      <c r="G32" s="264"/>
      <c r="H32" s="121" t="s">
        <v>129</v>
      </c>
      <c r="I32" s="121"/>
      <c r="J32" s="122"/>
      <c r="K32" s="122"/>
      <c r="L32" s="122"/>
      <c r="M32" s="263" t="str">
        <f>ВИК!M32</f>
        <v>ООО "Комооооааао" II-ур. № 88-8888</v>
      </c>
      <c r="N32" s="263"/>
      <c r="O32" s="263"/>
      <c r="P32" s="263"/>
      <c r="Q32" s="263"/>
      <c r="R32" s="263"/>
      <c r="S32" s="263"/>
      <c r="T32" s="64"/>
      <c r="U32" s="71" t="str">
        <f>ВИК!U32</f>
        <v>05 ноября  2015</v>
      </c>
    </row>
    <row r="33" spans="1:21" ht="18.75" customHeight="1" x14ac:dyDescent="0.25">
      <c r="A33" s="264"/>
      <c r="B33" s="264"/>
      <c r="C33" s="264"/>
      <c r="D33" s="264"/>
      <c r="E33" s="264"/>
      <c r="F33" s="264"/>
      <c r="G33" s="264"/>
      <c r="H33" s="252" t="s">
        <v>25</v>
      </c>
      <c r="I33" s="252"/>
      <c r="J33" s="253"/>
      <c r="K33" s="253"/>
      <c r="L33" s="253"/>
      <c r="M33" s="254" t="s">
        <v>24</v>
      </c>
      <c r="N33" s="255"/>
      <c r="O33" s="255"/>
      <c r="P33" s="255"/>
      <c r="Q33" s="255"/>
      <c r="R33" s="255"/>
      <c r="S33" s="252"/>
      <c r="T33" s="65" t="s">
        <v>23</v>
      </c>
      <c r="U33" s="65" t="s">
        <v>22</v>
      </c>
    </row>
    <row r="34" spans="1:21" ht="47.25" customHeight="1" x14ac:dyDescent="0.3">
      <c r="A34" s="256" t="s">
        <v>77</v>
      </c>
      <c r="B34" s="257"/>
      <c r="C34" s="257"/>
      <c r="D34" s="257"/>
      <c r="E34" s="257"/>
      <c r="F34" s="257"/>
      <c r="G34" s="258"/>
      <c r="H34" s="121" t="s">
        <v>129</v>
      </c>
      <c r="I34" s="121"/>
      <c r="J34" s="122"/>
      <c r="K34" s="122"/>
      <c r="L34" s="122"/>
      <c r="M34" s="122" t="s">
        <v>88</v>
      </c>
      <c r="N34" s="122"/>
      <c r="O34" s="122"/>
      <c r="P34" s="122"/>
      <c r="Q34" s="122"/>
      <c r="R34" s="122"/>
      <c r="S34" s="122"/>
      <c r="T34" s="64"/>
      <c r="U34" s="71" t="str">
        <f>ВИК!U34</f>
        <v>05 ноября  2015</v>
      </c>
    </row>
    <row r="35" spans="1:21" ht="18.75" customHeight="1" x14ac:dyDescent="0.25">
      <c r="A35" s="259"/>
      <c r="B35" s="260"/>
      <c r="C35" s="260"/>
      <c r="D35" s="260"/>
      <c r="E35" s="260"/>
      <c r="F35" s="260"/>
      <c r="G35" s="261"/>
      <c r="H35" s="252" t="s">
        <v>25</v>
      </c>
      <c r="I35" s="252"/>
      <c r="J35" s="253"/>
      <c r="K35" s="253"/>
      <c r="L35" s="253"/>
      <c r="M35" s="254" t="s">
        <v>24</v>
      </c>
      <c r="N35" s="255"/>
      <c r="O35" s="255"/>
      <c r="P35" s="255"/>
      <c r="Q35" s="255"/>
      <c r="R35" s="255"/>
      <c r="S35" s="252"/>
      <c r="T35" s="65" t="s">
        <v>23</v>
      </c>
      <c r="U35" s="65" t="s">
        <v>22</v>
      </c>
    </row>
    <row r="36" spans="1:21" ht="32.25" customHeight="1" x14ac:dyDescent="0.3">
      <c r="A36" s="256" t="s">
        <v>35</v>
      </c>
      <c r="B36" s="257"/>
      <c r="C36" s="257"/>
      <c r="D36" s="257"/>
      <c r="E36" s="257"/>
      <c r="F36" s="257"/>
      <c r="G36" s="258"/>
      <c r="H36" s="121" t="s">
        <v>129</v>
      </c>
      <c r="I36" s="121"/>
      <c r="J36" s="122"/>
      <c r="K36" s="122"/>
      <c r="L36" s="122"/>
      <c r="M36" s="263" t="str">
        <f>ВИК!M36</f>
        <v>ООО "Стройтранс" II-ур. № МР-22АЦ-II-01337</v>
      </c>
      <c r="N36" s="263"/>
      <c r="O36" s="263"/>
      <c r="P36" s="263"/>
      <c r="Q36" s="263"/>
      <c r="R36" s="263"/>
      <c r="S36" s="263"/>
      <c r="T36" s="64"/>
      <c r="U36" s="71" t="str">
        <f>ВИК!U36</f>
        <v>05 ноября  2015</v>
      </c>
    </row>
    <row r="37" spans="1:21" x14ac:dyDescent="0.25">
      <c r="A37" s="259"/>
      <c r="B37" s="260"/>
      <c r="C37" s="260"/>
      <c r="D37" s="260"/>
      <c r="E37" s="260"/>
      <c r="F37" s="260"/>
      <c r="G37" s="261"/>
      <c r="H37" s="252" t="s">
        <v>25</v>
      </c>
      <c r="I37" s="252"/>
      <c r="J37" s="253"/>
      <c r="K37" s="253"/>
      <c r="L37" s="253"/>
      <c r="M37" s="254" t="s">
        <v>24</v>
      </c>
      <c r="N37" s="255"/>
      <c r="O37" s="255"/>
      <c r="P37" s="255"/>
      <c r="Q37" s="255"/>
      <c r="R37" s="255"/>
      <c r="S37" s="252"/>
      <c r="T37" s="65" t="s">
        <v>23</v>
      </c>
      <c r="U37" s="65" t="s">
        <v>22</v>
      </c>
    </row>
    <row r="38" spans="1:21" ht="18.75" x14ac:dyDescent="0.3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</row>
    <row r="39" spans="1:21" ht="18.75" x14ac:dyDescent="0.3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</row>
    <row r="40" spans="1:21" ht="18.75" x14ac:dyDescent="0.3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</row>
    <row r="41" spans="1:21" ht="18.75" x14ac:dyDescent="0.3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</row>
    <row r="42" spans="1:21" ht="18.75" x14ac:dyDescent="0.3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</row>
    <row r="43" spans="1:21" ht="18.75" x14ac:dyDescent="0.3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</row>
    <row r="44" spans="1:21" ht="18.75" x14ac:dyDescent="0.3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</row>
    <row r="45" spans="1:21" ht="18.75" x14ac:dyDescent="0.3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</row>
    <row r="46" spans="1:21" ht="18.75" x14ac:dyDescent="0.3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</row>
    <row r="47" spans="1:21" ht="18.75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</row>
    <row r="48" spans="1:21" ht="18.75" x14ac:dyDescent="0.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</row>
    <row r="49" spans="1:21" ht="18.75" x14ac:dyDescent="0.3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</row>
    <row r="50" spans="1:21" ht="18.75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</row>
    <row r="51" spans="1:21" ht="18.75" x14ac:dyDescent="0.3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</row>
    <row r="52" spans="1:21" ht="18.75" x14ac:dyDescent="0.3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</row>
    <row r="53" spans="1:21" ht="18.75" x14ac:dyDescent="0.3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</row>
    <row r="54" spans="1:21" ht="18.75" x14ac:dyDescent="0.3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</row>
    <row r="55" spans="1:21" ht="18.75" x14ac:dyDescent="0.3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</row>
    <row r="56" spans="1:21" ht="18.75" x14ac:dyDescent="0.3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</row>
    <row r="57" spans="1:21" ht="18.75" x14ac:dyDescent="0.3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</row>
    <row r="58" spans="1:21" ht="18.75" x14ac:dyDescent="0.3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</row>
    <row r="59" spans="1:21" ht="18.75" x14ac:dyDescent="0.3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</row>
    <row r="60" spans="1:21" ht="18.75" x14ac:dyDescent="0.3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18.75" x14ac:dyDescent="0.3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</row>
    <row r="62" spans="1:21" ht="18.75" x14ac:dyDescent="0.3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</row>
    <row r="63" spans="1:21" ht="18.75" x14ac:dyDescent="0.3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</row>
    <row r="64" spans="1:21" ht="18.75" x14ac:dyDescent="0.3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</row>
    <row r="65" spans="1:21" ht="18.75" x14ac:dyDescent="0.3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</row>
    <row r="66" spans="1:21" ht="18.75" x14ac:dyDescent="0.3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</row>
    <row r="67" spans="1:21" ht="18.75" x14ac:dyDescent="0.3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</row>
    <row r="68" spans="1:21" ht="18.75" x14ac:dyDescent="0.3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</row>
    <row r="69" spans="1:21" ht="18.75" x14ac:dyDescent="0.3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</row>
    <row r="70" spans="1:21" ht="18.75" x14ac:dyDescent="0.3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</row>
    <row r="71" spans="1:21" ht="18.75" x14ac:dyDescent="0.3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</row>
    <row r="72" spans="1:21" ht="18.75" x14ac:dyDescent="0.3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</row>
    <row r="73" spans="1:21" ht="18.75" x14ac:dyDescent="0.3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</row>
    <row r="74" spans="1:21" ht="18.75" x14ac:dyDescent="0.3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</row>
    <row r="75" spans="1:21" ht="18.75" x14ac:dyDescent="0.3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</row>
    <row r="76" spans="1:21" ht="18.75" x14ac:dyDescent="0.3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</row>
    <row r="77" spans="1:21" ht="18.75" x14ac:dyDescent="0.3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</row>
    <row r="78" spans="1:21" ht="18.75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</row>
    <row r="79" spans="1:21" ht="18.75" x14ac:dyDescent="0.3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</row>
    <row r="80" spans="1:21" ht="18.75" x14ac:dyDescent="0.3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</row>
    <row r="81" spans="1:21" ht="18.75" x14ac:dyDescent="0.3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</row>
    <row r="82" spans="1:21" ht="18.75" x14ac:dyDescent="0.3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</row>
    <row r="83" spans="1:21" ht="18.75" x14ac:dyDescent="0.3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</row>
    <row r="84" spans="1:21" ht="18.75" x14ac:dyDescent="0.3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</row>
    <row r="85" spans="1:21" ht="18.75" x14ac:dyDescent="0.3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</row>
    <row r="86" spans="1:21" ht="18.75" x14ac:dyDescent="0.3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</row>
    <row r="87" spans="1:21" ht="18.75" x14ac:dyDescent="0.3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</row>
    <row r="88" spans="1:21" ht="18.75" x14ac:dyDescent="0.3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</row>
    <row r="89" spans="1:21" ht="18.75" x14ac:dyDescent="0.3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</row>
    <row r="90" spans="1:21" ht="18.75" x14ac:dyDescent="0.3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</row>
    <row r="91" spans="1:21" ht="18.75" x14ac:dyDescent="0.3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</row>
    <row r="92" spans="1:21" ht="18.75" x14ac:dyDescent="0.3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</row>
    <row r="93" spans="1:21" ht="18.75" x14ac:dyDescent="0.3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</row>
    <row r="94" spans="1:21" ht="18.75" x14ac:dyDescent="0.3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</row>
    <row r="95" spans="1:21" ht="18.75" x14ac:dyDescent="0.3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</row>
    <row r="96" spans="1:21" ht="18.75" x14ac:dyDescent="0.3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</row>
    <row r="97" spans="1:21" ht="18.75" x14ac:dyDescent="0.3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</row>
    <row r="98" spans="1:21" ht="18.75" x14ac:dyDescent="0.3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</row>
    <row r="99" spans="1:21" ht="18.75" x14ac:dyDescent="0.3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</row>
    <row r="100" spans="1:21" ht="18.75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</row>
    <row r="101" spans="1:21" ht="18.75" x14ac:dyDescent="0.3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</row>
    <row r="102" spans="1:21" ht="18.75" x14ac:dyDescent="0.3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</row>
    <row r="103" spans="1:21" ht="18.75" x14ac:dyDescent="0.3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</row>
    <row r="104" spans="1:21" ht="18.75" x14ac:dyDescent="0.3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1:21" ht="18.75" x14ac:dyDescent="0.3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</row>
    <row r="106" spans="1:21" ht="18.75" x14ac:dyDescent="0.3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1:21" ht="18.75" x14ac:dyDescent="0.3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</row>
    <row r="108" spans="1:21" ht="18.75" x14ac:dyDescent="0.3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</row>
    <row r="109" spans="1:21" ht="18.75" x14ac:dyDescent="0.3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</row>
    <row r="110" spans="1:21" ht="18.75" x14ac:dyDescent="0.3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</row>
    <row r="111" spans="1:21" ht="18.75" x14ac:dyDescent="0.3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</row>
    <row r="112" spans="1:21" ht="18.75" x14ac:dyDescent="0.3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</row>
    <row r="113" spans="1:21" ht="18.75" x14ac:dyDescent="0.3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</row>
    <row r="114" spans="1:21" ht="18.75" x14ac:dyDescent="0.3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</row>
    <row r="115" spans="1:21" ht="18.75" x14ac:dyDescent="0.3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</row>
    <row r="116" spans="1:21" ht="18.75" x14ac:dyDescent="0.3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1" ht="18.75" x14ac:dyDescent="0.3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</row>
    <row r="118" spans="1:21" ht="18.75" x14ac:dyDescent="0.3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</row>
    <row r="119" spans="1:21" ht="18.75" x14ac:dyDescent="0.3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</row>
    <row r="120" spans="1:21" ht="18.75" x14ac:dyDescent="0.3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</row>
    <row r="121" spans="1:21" ht="18.75" x14ac:dyDescent="0.3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</row>
    <row r="122" spans="1:21" ht="18.75" x14ac:dyDescent="0.3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</row>
  </sheetData>
  <sheetProtection formatCells="0" formatColumns="0" formatRows="0" sort="0" autoFilter="0" pivotTables="0"/>
  <mergeCells count="123">
    <mergeCell ref="R21:S21"/>
    <mergeCell ref="R22:S22"/>
    <mergeCell ref="R23:S23"/>
    <mergeCell ref="R24:S24"/>
    <mergeCell ref="R13:S13"/>
    <mergeCell ref="R14:S14"/>
    <mergeCell ref="R15:S15"/>
    <mergeCell ref="R16:S16"/>
    <mergeCell ref="R17:S17"/>
    <mergeCell ref="R18:S18"/>
    <mergeCell ref="R19:S19"/>
    <mergeCell ref="R20:S20"/>
    <mergeCell ref="A36:G37"/>
    <mergeCell ref="H36:L36"/>
    <mergeCell ref="M36:S36"/>
    <mergeCell ref="H37:L37"/>
    <mergeCell ref="M37:S37"/>
    <mergeCell ref="S4:U4"/>
    <mergeCell ref="R10:S11"/>
    <mergeCell ref="O11:Q11"/>
    <mergeCell ref="M10:Q10"/>
    <mergeCell ref="R12:S12"/>
    <mergeCell ref="A32:G33"/>
    <mergeCell ref="H32:L32"/>
    <mergeCell ref="M32:S32"/>
    <mergeCell ref="H33:L33"/>
    <mergeCell ref="M33:S33"/>
    <mergeCell ref="A34:G35"/>
    <mergeCell ref="H34:L34"/>
    <mergeCell ref="M34:S34"/>
    <mergeCell ref="H35:L35"/>
    <mergeCell ref="M35:S35"/>
    <mergeCell ref="B28:R28"/>
    <mergeCell ref="T28:U28"/>
    <mergeCell ref="A29:U29"/>
    <mergeCell ref="A30:G31"/>
    <mergeCell ref="H30:L30"/>
    <mergeCell ref="M30:S30"/>
    <mergeCell ref="H31:L31"/>
    <mergeCell ref="M31:S31"/>
    <mergeCell ref="H25:J25"/>
    <mergeCell ref="M25:N25"/>
    <mergeCell ref="A26:U26"/>
    <mergeCell ref="B27:R27"/>
    <mergeCell ref="O25:Q25"/>
    <mergeCell ref="R25:S25"/>
    <mergeCell ref="K25:L25"/>
    <mergeCell ref="H23:J23"/>
    <mergeCell ref="M23:N23"/>
    <mergeCell ref="H24:J24"/>
    <mergeCell ref="M24:N24"/>
    <mergeCell ref="O23:Q23"/>
    <mergeCell ref="O24:Q24"/>
    <mergeCell ref="H21:J21"/>
    <mergeCell ref="M21:N21"/>
    <mergeCell ref="H22:J22"/>
    <mergeCell ref="M22:N22"/>
    <mergeCell ref="O21:Q21"/>
    <mergeCell ref="O22:Q22"/>
    <mergeCell ref="K23:L23"/>
    <mergeCell ref="K24:L24"/>
    <mergeCell ref="K21:L21"/>
    <mergeCell ref="K22:L22"/>
    <mergeCell ref="I19:J19"/>
    <mergeCell ref="M19:N19"/>
    <mergeCell ref="H20:J20"/>
    <mergeCell ref="M20:N20"/>
    <mergeCell ref="O19:Q19"/>
    <mergeCell ref="O20:Q20"/>
    <mergeCell ref="I17:J17"/>
    <mergeCell ref="M17:N17"/>
    <mergeCell ref="H18:J18"/>
    <mergeCell ref="M18:N18"/>
    <mergeCell ref="O17:Q17"/>
    <mergeCell ref="O18:Q18"/>
    <mergeCell ref="K17:L17"/>
    <mergeCell ref="K18:L18"/>
    <mergeCell ref="K19:L19"/>
    <mergeCell ref="K20:L20"/>
    <mergeCell ref="I15:J15"/>
    <mergeCell ref="M15:N15"/>
    <mergeCell ref="I16:J16"/>
    <mergeCell ref="M16:N16"/>
    <mergeCell ref="O16:Q16"/>
    <mergeCell ref="K16:L16"/>
    <mergeCell ref="H13:J13"/>
    <mergeCell ref="M13:N13"/>
    <mergeCell ref="I14:J14"/>
    <mergeCell ref="M14:N14"/>
    <mergeCell ref="O14:Q14"/>
    <mergeCell ref="O13:Q13"/>
    <mergeCell ref="O15:Q15"/>
    <mergeCell ref="K13:L13"/>
    <mergeCell ref="K14:L14"/>
    <mergeCell ref="K15:L15"/>
    <mergeCell ref="T10:T11"/>
    <mergeCell ref="U10:U11"/>
    <mergeCell ref="M11:N11"/>
    <mergeCell ref="A12:E12"/>
    <mergeCell ref="H12:J12"/>
    <mergeCell ref="M12:N12"/>
    <mergeCell ref="O12:Q12"/>
    <mergeCell ref="A7:U7"/>
    <mergeCell ref="A8:U8"/>
    <mergeCell ref="A9:U9"/>
    <mergeCell ref="A10:E11"/>
    <mergeCell ref="F10:F11"/>
    <mergeCell ref="G10:G11"/>
    <mergeCell ref="H10:J11"/>
    <mergeCell ref="K10:L11"/>
    <mergeCell ref="K12:L12"/>
    <mergeCell ref="A4:H5"/>
    <mergeCell ref="L4:M4"/>
    <mergeCell ref="N4:O4"/>
    <mergeCell ref="S5:U5"/>
    <mergeCell ref="A6:U6"/>
    <mergeCell ref="A1:H1"/>
    <mergeCell ref="R1:R2"/>
    <mergeCell ref="S1:U2"/>
    <mergeCell ref="A2:H2"/>
    <mergeCell ref="I2:L2"/>
    <mergeCell ref="A3:H3"/>
    <mergeCell ref="S3:U3"/>
  </mergeCells>
  <printOptions horizontalCentered="1"/>
  <pageMargins left="0.39370078740157483" right="0.39370078740157483" top="0.39370078740157483" bottom="0.39370078740157483" header="0" footer="0"/>
  <pageSetup paperSize="9" scale="5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5:AZ34"/>
  <sheetViews>
    <sheetView view="pageBreakPreview" topLeftCell="A19" zoomScale="120" zoomScaleNormal="100" zoomScaleSheetLayoutView="120" workbookViewId="0">
      <selection activeCell="M33" sqref="M33:V33"/>
    </sheetView>
  </sheetViews>
  <sheetFormatPr defaultRowHeight="15" x14ac:dyDescent="0.25"/>
  <cols>
    <col min="1" max="52" width="2.7109375" customWidth="1"/>
  </cols>
  <sheetData>
    <row r="5" spans="1:52" x14ac:dyDescent="0.25">
      <c r="L5" s="178" t="s">
        <v>36</v>
      </c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9" t="str">
        <f>CONCATENATE(ВИК!M2,ВИК!N2,ВИК!O2," ",ВИК!P2," ",ВИК!Q2)</f>
        <v>735-080 Р ЛС</v>
      </c>
      <c r="X5" s="179"/>
      <c r="Y5" s="179"/>
      <c r="Z5" s="179"/>
      <c r="AA5" s="179"/>
      <c r="AB5" s="179"/>
      <c r="AC5" s="179"/>
      <c r="AD5" s="178" t="s">
        <v>29</v>
      </c>
      <c r="AE5" s="178"/>
      <c r="AF5" s="179" t="str">
        <f>CONCATENATE(ВИК!K4," ",ВИК!L4," ",ВИК!N4)</f>
        <v>05 ноября 2015</v>
      </c>
      <c r="AG5" s="179"/>
      <c r="AH5" s="179"/>
      <c r="AI5" s="179"/>
      <c r="AJ5" s="179"/>
      <c r="AK5" s="179"/>
      <c r="AL5" s="179"/>
      <c r="AM5" s="96" t="s">
        <v>30</v>
      </c>
      <c r="AN5" s="95"/>
    </row>
    <row r="7" spans="1:52" x14ac:dyDescent="0.25">
      <c r="L7" s="178" t="s">
        <v>47</v>
      </c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</row>
    <row r="10" spans="1:52" x14ac:dyDescent="0.25">
      <c r="A10" s="177"/>
      <c r="B10" s="177"/>
      <c r="C10" s="177"/>
      <c r="D10" s="177"/>
      <c r="E10" s="177"/>
      <c r="F10" s="177"/>
      <c r="G10" s="177"/>
      <c r="H10" s="177"/>
      <c r="I10" s="177" t="s">
        <v>112</v>
      </c>
      <c r="J10" s="177"/>
      <c r="K10" s="177"/>
      <c r="L10" s="177"/>
      <c r="M10" s="177" t="s">
        <v>113</v>
      </c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</row>
    <row r="11" spans="1:52" x14ac:dyDescent="0.25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</row>
    <row r="12" spans="1:52" x14ac:dyDescent="0.25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</row>
    <row r="13" spans="1:52" x14ac:dyDescent="0.25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</row>
    <row r="14" spans="1:52" x14ac:dyDescent="0.25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</row>
    <row r="15" spans="1:52" x14ac:dyDescent="0.25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</row>
    <row r="16" spans="1:52" x14ac:dyDescent="0.25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</row>
    <row r="17" spans="1:52" x14ac:dyDescent="0.25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</row>
    <row r="18" spans="1:52" x14ac:dyDescent="0.25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</row>
    <row r="19" spans="1:52" x14ac:dyDescent="0.25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</row>
    <row r="20" spans="1:52" x14ac:dyDescent="0.25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</row>
    <row r="21" spans="1:52" ht="15.75" thickBot="1" x14ac:dyDescent="0.3">
      <c r="A21" s="93" t="s">
        <v>37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 t="s">
        <v>37</v>
      </c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 t="s">
        <v>37</v>
      </c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 t="s">
        <v>37</v>
      </c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 t="s">
        <v>37</v>
      </c>
    </row>
    <row r="22" spans="1:52" ht="15" customHeight="1" x14ac:dyDescent="0.25">
      <c r="A22" s="99" t="s">
        <v>82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189" t="s">
        <v>83</v>
      </c>
      <c r="M22" s="189"/>
      <c r="N22" s="189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189" t="s">
        <v>84</v>
      </c>
      <c r="Z22" s="189"/>
      <c r="AA22" s="189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189" t="s">
        <v>85</v>
      </c>
      <c r="AM22" s="189"/>
      <c r="AN22" s="189"/>
      <c r="AO22" s="98"/>
      <c r="AP22" s="98"/>
      <c r="AQ22" s="98"/>
      <c r="AR22" s="98"/>
      <c r="AS22" s="98"/>
      <c r="AT22" s="98"/>
      <c r="AU22" s="98"/>
      <c r="AV22" s="98"/>
      <c r="AW22" s="98"/>
      <c r="AX22" s="190" t="s">
        <v>86</v>
      </c>
      <c r="AY22" s="190"/>
      <c r="AZ22" s="190"/>
    </row>
    <row r="23" spans="1:52" x14ac:dyDescent="0.25">
      <c r="A23" s="101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100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100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100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100"/>
    </row>
    <row r="24" spans="1:52" x14ac:dyDescent="0.25">
      <c r="A24" s="101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100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100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100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100"/>
    </row>
    <row r="31" spans="1:52" ht="30" customHeight="1" x14ac:dyDescent="0.25">
      <c r="A31" s="191" t="s">
        <v>26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3"/>
      <c r="M31" s="180" t="str">
        <f>УК!H30</f>
        <v>Иванов И. И.</v>
      </c>
      <c r="N31" s="181"/>
      <c r="O31" s="181"/>
      <c r="P31" s="181"/>
      <c r="Q31" s="181"/>
      <c r="R31" s="181"/>
      <c r="S31" s="181"/>
      <c r="T31" s="181"/>
      <c r="U31" s="181"/>
      <c r="V31" s="182"/>
      <c r="W31" s="180" t="str">
        <f>УК!M30</f>
        <v>ООО "СНГЮ" II-ур. №0039-4498</v>
      </c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2"/>
      <c r="AK31" s="180"/>
      <c r="AL31" s="181"/>
      <c r="AM31" s="181"/>
      <c r="AN31" s="181"/>
      <c r="AO31" s="181"/>
      <c r="AP31" s="181"/>
      <c r="AQ31" s="181"/>
      <c r="AR31" s="182"/>
      <c r="AS31" s="180" t="str">
        <f>ВИК!U30</f>
        <v>05 ноября  2015</v>
      </c>
      <c r="AT31" s="181"/>
      <c r="AU31" s="181"/>
      <c r="AV31" s="181"/>
      <c r="AW31" s="181"/>
      <c r="AX31" s="181"/>
      <c r="AY31" s="181"/>
      <c r="AZ31" s="182"/>
    </row>
    <row r="32" spans="1:52" ht="15" customHeight="1" x14ac:dyDescent="0.25">
      <c r="A32" s="194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6"/>
      <c r="M32" s="183" t="s">
        <v>25</v>
      </c>
      <c r="N32" s="184"/>
      <c r="O32" s="184"/>
      <c r="P32" s="184"/>
      <c r="Q32" s="184"/>
      <c r="R32" s="184"/>
      <c r="S32" s="184"/>
      <c r="T32" s="184"/>
      <c r="U32" s="184"/>
      <c r="V32" s="185"/>
      <c r="W32" s="183" t="s">
        <v>24</v>
      </c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5"/>
      <c r="AK32" s="183" t="s">
        <v>23</v>
      </c>
      <c r="AL32" s="184"/>
      <c r="AM32" s="184"/>
      <c r="AN32" s="184"/>
      <c r="AO32" s="184"/>
      <c r="AP32" s="184"/>
      <c r="AQ32" s="184"/>
      <c r="AR32" s="185"/>
      <c r="AS32" s="183" t="s">
        <v>22</v>
      </c>
      <c r="AT32" s="184"/>
      <c r="AU32" s="184"/>
      <c r="AV32" s="184"/>
      <c r="AW32" s="184"/>
      <c r="AX32" s="184"/>
      <c r="AY32" s="184"/>
      <c r="AZ32" s="185"/>
    </row>
    <row r="33" spans="1:52" ht="30" customHeight="1" x14ac:dyDescent="0.25">
      <c r="A33" s="191" t="s">
        <v>27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3"/>
      <c r="M33" s="180" t="str">
        <f>УК!H32</f>
        <v>Иванов И. И.</v>
      </c>
      <c r="N33" s="181"/>
      <c r="O33" s="181"/>
      <c r="P33" s="181"/>
      <c r="Q33" s="181"/>
      <c r="R33" s="181"/>
      <c r="S33" s="181"/>
      <c r="T33" s="181"/>
      <c r="U33" s="181"/>
      <c r="V33" s="182"/>
      <c r="W33" s="180" t="str">
        <f>УК!M32</f>
        <v>ООО "Комооооааао" II-ур. № 88-8888</v>
      </c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2"/>
      <c r="AK33" s="186"/>
      <c r="AL33" s="187"/>
      <c r="AM33" s="187"/>
      <c r="AN33" s="187"/>
      <c r="AO33" s="187"/>
      <c r="AP33" s="187"/>
      <c r="AQ33" s="187"/>
      <c r="AR33" s="188"/>
      <c r="AS33" s="180" t="str">
        <f>ВИК!U32</f>
        <v>05 ноября  2015</v>
      </c>
      <c r="AT33" s="181"/>
      <c r="AU33" s="181"/>
      <c r="AV33" s="181"/>
      <c r="AW33" s="181"/>
      <c r="AX33" s="181"/>
      <c r="AY33" s="181"/>
      <c r="AZ33" s="182"/>
    </row>
    <row r="34" spans="1:52" ht="15" customHeight="1" x14ac:dyDescent="0.25">
      <c r="A34" s="194"/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6"/>
      <c r="M34" s="183" t="s">
        <v>25</v>
      </c>
      <c r="N34" s="184"/>
      <c r="O34" s="184"/>
      <c r="P34" s="184"/>
      <c r="Q34" s="184"/>
      <c r="R34" s="184"/>
      <c r="S34" s="184"/>
      <c r="T34" s="184"/>
      <c r="U34" s="184"/>
      <c r="V34" s="185"/>
      <c r="W34" s="183" t="s">
        <v>24</v>
      </c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5"/>
      <c r="AK34" s="183" t="s">
        <v>23</v>
      </c>
      <c r="AL34" s="184"/>
      <c r="AM34" s="184"/>
      <c r="AN34" s="184"/>
      <c r="AO34" s="184"/>
      <c r="AP34" s="184"/>
      <c r="AQ34" s="184"/>
      <c r="AR34" s="185"/>
      <c r="AS34" s="183" t="s">
        <v>22</v>
      </c>
      <c r="AT34" s="184"/>
      <c r="AU34" s="184"/>
      <c r="AV34" s="184"/>
      <c r="AW34" s="184"/>
      <c r="AX34" s="184"/>
      <c r="AY34" s="184"/>
      <c r="AZ34" s="185"/>
    </row>
  </sheetData>
  <mergeCells count="79">
    <mergeCell ref="A10:A20"/>
    <mergeCell ref="B10:B20"/>
    <mergeCell ref="C10:C20"/>
    <mergeCell ref="D10:D20"/>
    <mergeCell ref="E10:E20"/>
    <mergeCell ref="K10:K20"/>
    <mergeCell ref="L5:V5"/>
    <mergeCell ref="W5:AC5"/>
    <mergeCell ref="AD5:AE5"/>
    <mergeCell ref="AF5:AL5"/>
    <mergeCell ref="L7:AM7"/>
    <mergeCell ref="W10:W20"/>
    <mergeCell ref="L10:L20"/>
    <mergeCell ref="M10:M20"/>
    <mergeCell ref="N10:N20"/>
    <mergeCell ref="O10:O20"/>
    <mergeCell ref="P10:P20"/>
    <mergeCell ref="Q10:Q20"/>
    <mergeCell ref="R10:R20"/>
    <mergeCell ref="S10:S20"/>
    <mergeCell ref="T10:T20"/>
    <mergeCell ref="F10:F20"/>
    <mergeCell ref="G10:G20"/>
    <mergeCell ref="H10:H20"/>
    <mergeCell ref="I10:I20"/>
    <mergeCell ref="J10:J20"/>
    <mergeCell ref="U10:U20"/>
    <mergeCell ref="V10:V20"/>
    <mergeCell ref="AI10:AI20"/>
    <mergeCell ref="X10:X20"/>
    <mergeCell ref="Y10:Y20"/>
    <mergeCell ref="Z10:Z20"/>
    <mergeCell ref="AA10:AA20"/>
    <mergeCell ref="AB10:AB20"/>
    <mergeCell ref="AC10:AC20"/>
    <mergeCell ref="AD10:AD20"/>
    <mergeCell ref="AE10:AE20"/>
    <mergeCell ref="AF10:AF20"/>
    <mergeCell ref="AG10:AG20"/>
    <mergeCell ref="AH10:AH20"/>
    <mergeCell ref="AP10:AP20"/>
    <mergeCell ref="AQ10:AQ20"/>
    <mergeCell ref="AR10:AR20"/>
    <mergeCell ref="AS10:AS20"/>
    <mergeCell ref="AT10:AT20"/>
    <mergeCell ref="L22:N22"/>
    <mergeCell ref="Y22:AA22"/>
    <mergeCell ref="AL22:AN22"/>
    <mergeCell ref="AX22:AZ22"/>
    <mergeCell ref="AV10:AV20"/>
    <mergeCell ref="AW10:AW20"/>
    <mergeCell ref="AX10:AX20"/>
    <mergeCell ref="AY10:AY20"/>
    <mergeCell ref="AZ10:AZ20"/>
    <mergeCell ref="AU10:AU20"/>
    <mergeCell ref="AJ10:AJ20"/>
    <mergeCell ref="AK10:AK20"/>
    <mergeCell ref="AL10:AL20"/>
    <mergeCell ref="AM10:AM20"/>
    <mergeCell ref="AN10:AN20"/>
    <mergeCell ref="AO10:AO20"/>
    <mergeCell ref="A31:L32"/>
    <mergeCell ref="M31:V31"/>
    <mergeCell ref="W31:AJ31"/>
    <mergeCell ref="AK31:AR31"/>
    <mergeCell ref="AS31:AZ31"/>
    <mergeCell ref="M32:V32"/>
    <mergeCell ref="W32:AJ32"/>
    <mergeCell ref="AK32:AR32"/>
    <mergeCell ref="AS32:AZ32"/>
    <mergeCell ref="A33:L34"/>
    <mergeCell ref="M33:V33"/>
    <mergeCell ref="W33:AJ33"/>
    <mergeCell ref="AK33:AR33"/>
    <mergeCell ref="AS33:AZ33"/>
    <mergeCell ref="M34:V34"/>
    <mergeCell ref="W34:AJ34"/>
    <mergeCell ref="AK34:AR34"/>
    <mergeCell ref="AS34:AZ34"/>
  </mergeCells>
  <pageMargins left="0.39370078740157483" right="0.39370078740157483" top="0.39370078740157483" bottom="0.39370078740157483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V121"/>
  <sheetViews>
    <sheetView view="pageBreakPreview" zoomScale="80" zoomScaleNormal="85" zoomScaleSheetLayoutView="80" workbookViewId="0">
      <selection activeCell="A2" sqref="A2:I2"/>
    </sheetView>
  </sheetViews>
  <sheetFormatPr defaultRowHeight="15" x14ac:dyDescent="0.25"/>
  <cols>
    <col min="1" max="1" width="5.42578125" style="51" customWidth="1"/>
    <col min="2" max="2" width="2.140625" style="51" customWidth="1"/>
    <col min="3" max="3" width="5.140625" style="51" customWidth="1"/>
    <col min="4" max="4" width="4" style="51" customWidth="1"/>
    <col min="5" max="5" width="6" style="51" customWidth="1"/>
    <col min="6" max="6" width="15.5703125" style="51" customWidth="1"/>
    <col min="7" max="7" width="16.42578125" style="51" customWidth="1"/>
    <col min="8" max="8" width="14.28515625" style="51" customWidth="1"/>
    <col min="9" max="9" width="8.7109375" style="51" customWidth="1"/>
    <col min="10" max="10" width="6" style="51" customWidth="1"/>
    <col min="11" max="12" width="5" style="51" customWidth="1"/>
    <col min="13" max="13" width="8.140625" style="51" customWidth="1"/>
    <col min="14" max="14" width="6.140625" style="51" customWidth="1"/>
    <col min="15" max="15" width="2.42578125" style="51" customWidth="1"/>
    <col min="16" max="16" width="7" style="51" customWidth="1"/>
    <col min="17" max="17" width="7.85546875" style="51" customWidth="1"/>
    <col min="18" max="18" width="10" style="84" customWidth="1"/>
    <col min="19" max="19" width="34.140625" style="51" customWidth="1"/>
    <col min="20" max="20" width="45.28515625" style="51" customWidth="1"/>
    <col min="21" max="21" width="18.28515625" style="51" customWidth="1"/>
    <col min="22" max="22" width="19.5703125" style="51" customWidth="1"/>
    <col min="23" max="16384" width="9.140625" style="51"/>
  </cols>
  <sheetData>
    <row r="1" spans="1:22" ht="18.75" customHeight="1" x14ac:dyDescent="0.25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41"/>
      <c r="K1" s="42"/>
      <c r="L1" s="42"/>
      <c r="M1" s="42"/>
      <c r="N1" s="42"/>
      <c r="O1" s="42"/>
      <c r="P1" s="42"/>
      <c r="Q1" s="42"/>
      <c r="R1" s="72"/>
      <c r="S1" s="210" t="s">
        <v>1</v>
      </c>
      <c r="T1" s="212" t="str">
        <f>ВИК!S1</f>
        <v>Реконструкция участка 888,8 км - 999,9 км МН Место1 - Место2 (замена 111,1 км)</v>
      </c>
      <c r="U1" s="213"/>
      <c r="V1" s="214"/>
    </row>
    <row r="2" spans="1:22" ht="36" customHeight="1" x14ac:dyDescent="0.25">
      <c r="A2" s="197" t="s">
        <v>123</v>
      </c>
      <c r="B2" s="198"/>
      <c r="C2" s="198"/>
      <c r="D2" s="198"/>
      <c r="E2" s="198"/>
      <c r="F2" s="198"/>
      <c r="G2" s="198"/>
      <c r="H2" s="198"/>
      <c r="I2" s="199"/>
      <c r="J2" s="218" t="s">
        <v>28</v>
      </c>
      <c r="K2" s="219"/>
      <c r="L2" s="219"/>
      <c r="M2" s="219"/>
      <c r="N2" s="43">
        <f>ВИК!M2</f>
        <v>735</v>
      </c>
      <c r="O2" s="44" t="s">
        <v>8</v>
      </c>
      <c r="P2" s="45" t="str">
        <f>ВИК!O2</f>
        <v>080</v>
      </c>
      <c r="Q2" s="46" t="str">
        <f>IF(ВИК!P2="","",ВИК!P2)</f>
        <v>Р</v>
      </c>
      <c r="R2" s="45" t="str">
        <f>ВИК!Q2</f>
        <v>ЛС</v>
      </c>
      <c r="S2" s="211"/>
      <c r="T2" s="215"/>
      <c r="U2" s="216"/>
      <c r="V2" s="217"/>
    </row>
    <row r="3" spans="1:22" ht="24.75" customHeight="1" x14ac:dyDescent="0.25">
      <c r="A3" s="209" t="s">
        <v>3</v>
      </c>
      <c r="B3" s="209"/>
      <c r="C3" s="209"/>
      <c r="D3" s="209"/>
      <c r="E3" s="209"/>
      <c r="F3" s="209"/>
      <c r="G3" s="209"/>
      <c r="H3" s="209"/>
      <c r="I3" s="209"/>
      <c r="J3" s="68"/>
      <c r="K3" s="48"/>
      <c r="L3" s="48"/>
      <c r="M3" s="48"/>
      <c r="N3" s="49"/>
      <c r="O3" s="50"/>
      <c r="P3" s="49"/>
      <c r="Q3" s="49"/>
      <c r="R3" s="73"/>
      <c r="S3" s="69" t="s">
        <v>2</v>
      </c>
      <c r="T3" s="204" t="str">
        <f>ВИК!S3</f>
        <v>I категория</v>
      </c>
      <c r="U3" s="205"/>
      <c r="V3" s="206"/>
    </row>
    <row r="4" spans="1:22" ht="21.75" customHeight="1" x14ac:dyDescent="0.3">
      <c r="A4" s="197" t="s">
        <v>124</v>
      </c>
      <c r="B4" s="198"/>
      <c r="C4" s="198"/>
      <c r="D4" s="198"/>
      <c r="E4" s="198"/>
      <c r="F4" s="198"/>
      <c r="G4" s="198"/>
      <c r="H4" s="198"/>
      <c r="I4" s="199"/>
      <c r="K4" s="52" t="s">
        <v>29</v>
      </c>
      <c r="L4" s="53" t="str">
        <f>ВИК!K4</f>
        <v>05</v>
      </c>
      <c r="M4" s="203" t="str">
        <f>ВИК!L4</f>
        <v>ноября</v>
      </c>
      <c r="N4" s="203"/>
      <c r="O4" s="203">
        <f>ВИК!N4</f>
        <v>2015</v>
      </c>
      <c r="P4" s="203"/>
      <c r="Q4" s="24" t="s">
        <v>30</v>
      </c>
      <c r="R4" s="74"/>
      <c r="S4" s="70" t="s">
        <v>4</v>
      </c>
      <c r="T4" s="204" t="str">
        <f>ВИК!S4</f>
        <v>ООО "Стройтранс"</v>
      </c>
      <c r="U4" s="205"/>
      <c r="V4" s="206"/>
    </row>
    <row r="5" spans="1:22" ht="21.75" customHeight="1" x14ac:dyDescent="0.25">
      <c r="A5" s="200"/>
      <c r="B5" s="201"/>
      <c r="C5" s="201"/>
      <c r="D5" s="201"/>
      <c r="E5" s="201"/>
      <c r="F5" s="201"/>
      <c r="G5" s="201"/>
      <c r="H5" s="201"/>
      <c r="I5" s="202"/>
      <c r="J5" s="55"/>
      <c r="K5" s="56"/>
      <c r="L5" s="57"/>
      <c r="M5" s="57"/>
      <c r="N5" s="57"/>
      <c r="O5" s="57"/>
      <c r="P5" s="57"/>
      <c r="Q5" s="57"/>
      <c r="R5" s="75"/>
      <c r="S5" s="70" t="s">
        <v>5</v>
      </c>
      <c r="T5" s="204" t="str">
        <f>ВИК!S5</f>
        <v>АО "Транснефть-Приволга" ООО "Транснефть ТСД"</v>
      </c>
      <c r="U5" s="205"/>
      <c r="V5" s="206"/>
    </row>
    <row r="6" spans="1:22" s="66" customFormat="1" ht="18.75" x14ac:dyDescent="0.3">
      <c r="A6" s="207" t="s">
        <v>70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8"/>
      <c r="S6" s="207"/>
      <c r="T6" s="207"/>
      <c r="U6" s="207"/>
      <c r="V6" s="207"/>
    </row>
    <row r="7" spans="1:22" ht="18.75" x14ac:dyDescent="0.25">
      <c r="A7" s="228" t="s">
        <v>121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30"/>
    </row>
    <row r="8" spans="1:22" ht="18.75" x14ac:dyDescent="0.25">
      <c r="A8" s="228" t="s">
        <v>74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30"/>
    </row>
    <row r="9" spans="1:22" ht="37.5" customHeight="1" x14ac:dyDescent="0.25">
      <c r="A9" s="231" t="s">
        <v>110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30"/>
    </row>
    <row r="10" spans="1:22" ht="18" customHeight="1" x14ac:dyDescent="0.25">
      <c r="A10" s="285" t="s">
        <v>7</v>
      </c>
      <c r="B10" s="286"/>
      <c r="C10" s="286"/>
      <c r="D10" s="286"/>
      <c r="E10" s="287"/>
      <c r="F10" s="291" t="s">
        <v>9</v>
      </c>
      <c r="G10" s="291" t="s">
        <v>11</v>
      </c>
      <c r="H10" s="291" t="s">
        <v>15</v>
      </c>
      <c r="I10" s="271" t="s">
        <v>12</v>
      </c>
      <c r="J10" s="272"/>
      <c r="K10" s="273"/>
      <c r="L10" s="271" t="s">
        <v>48</v>
      </c>
      <c r="M10" s="273"/>
      <c r="N10" s="282" t="s">
        <v>62</v>
      </c>
      <c r="O10" s="283"/>
      <c r="P10" s="283"/>
      <c r="Q10" s="283"/>
      <c r="R10" s="284"/>
      <c r="S10" s="272" t="s">
        <v>18</v>
      </c>
      <c r="T10" s="273"/>
      <c r="U10" s="278" t="s">
        <v>75</v>
      </c>
      <c r="V10" s="273" t="s">
        <v>19</v>
      </c>
    </row>
    <row r="11" spans="1:22" ht="197.25" customHeight="1" x14ac:dyDescent="0.25">
      <c r="A11" s="288"/>
      <c r="B11" s="289"/>
      <c r="C11" s="289"/>
      <c r="D11" s="289"/>
      <c r="E11" s="290"/>
      <c r="F11" s="292"/>
      <c r="G11" s="292"/>
      <c r="H11" s="292"/>
      <c r="I11" s="274"/>
      <c r="J11" s="275"/>
      <c r="K11" s="276"/>
      <c r="L11" s="274"/>
      <c r="M11" s="276"/>
      <c r="N11" s="280" t="s">
        <v>63</v>
      </c>
      <c r="O11" s="281"/>
      <c r="P11" s="293" t="s">
        <v>64</v>
      </c>
      <c r="Q11" s="294"/>
      <c r="R11" s="77" t="s">
        <v>66</v>
      </c>
      <c r="S11" s="275"/>
      <c r="T11" s="276"/>
      <c r="U11" s="279"/>
      <c r="V11" s="276"/>
    </row>
    <row r="12" spans="1:22" ht="16.5" customHeight="1" x14ac:dyDescent="0.25">
      <c r="A12" s="282">
        <v>1</v>
      </c>
      <c r="B12" s="283"/>
      <c r="C12" s="283"/>
      <c r="D12" s="283"/>
      <c r="E12" s="284"/>
      <c r="F12" s="78">
        <v>2</v>
      </c>
      <c r="G12" s="78">
        <v>3</v>
      </c>
      <c r="H12" s="79">
        <v>4</v>
      </c>
      <c r="I12" s="282">
        <v>5</v>
      </c>
      <c r="J12" s="283"/>
      <c r="K12" s="284"/>
      <c r="L12" s="282">
        <v>6</v>
      </c>
      <c r="M12" s="284"/>
      <c r="N12" s="282">
        <v>7</v>
      </c>
      <c r="O12" s="284"/>
      <c r="P12" s="282">
        <v>8</v>
      </c>
      <c r="Q12" s="284"/>
      <c r="R12" s="80">
        <v>9</v>
      </c>
      <c r="S12" s="283">
        <v>10</v>
      </c>
      <c r="T12" s="284"/>
      <c r="U12" s="81">
        <v>11</v>
      </c>
      <c r="V12" s="82">
        <v>12</v>
      </c>
    </row>
    <row r="13" spans="1:22" ht="18.75" x14ac:dyDescent="0.3">
      <c r="A13" s="58">
        <f>ВИК!A13</f>
        <v>735</v>
      </c>
      <c r="B13" s="59" t="str">
        <f>ВИК!B13</f>
        <v>-</v>
      </c>
      <c r="C13" s="59" t="str">
        <f>ВИК!C13</f>
        <v>080</v>
      </c>
      <c r="D13" s="59" t="str">
        <f>ВИК!D13</f>
        <v>Р</v>
      </c>
      <c r="E13" s="60" t="str">
        <f>ВИК!E13</f>
        <v>ЛС</v>
      </c>
      <c r="F13" s="61" t="str">
        <f>ВИК!F13</f>
        <v>Стыковое</v>
      </c>
      <c r="G13" s="61" t="str">
        <f>ВИК!G13</f>
        <v>Ø 1220 х</v>
      </c>
      <c r="H13" s="62" t="str">
        <f>IF(ВИК!K13="","",ВИК!K13)</f>
        <v>А-8</v>
      </c>
      <c r="I13" s="245" t="str">
        <f>ВИК!H13</f>
        <v>одно/одношовная</v>
      </c>
      <c r="J13" s="243"/>
      <c r="K13" s="244"/>
      <c r="L13" s="245" t="s">
        <v>49</v>
      </c>
      <c r="M13" s="244"/>
      <c r="N13" s="118">
        <v>0.32</v>
      </c>
      <c r="O13" s="111"/>
      <c r="P13" s="246" t="s">
        <v>99</v>
      </c>
      <c r="Q13" s="248"/>
      <c r="R13" s="76" t="s">
        <v>100</v>
      </c>
      <c r="S13" s="112" t="s">
        <v>68</v>
      </c>
      <c r="T13" s="114"/>
      <c r="U13" s="35" t="s">
        <v>78</v>
      </c>
      <c r="V13" s="36"/>
    </row>
    <row r="14" spans="1:22" ht="18.75" x14ac:dyDescent="0.3">
      <c r="A14" s="58"/>
      <c r="B14" s="59"/>
      <c r="C14" s="59"/>
      <c r="D14" s="59"/>
      <c r="E14" s="60"/>
      <c r="F14" s="61" t="str">
        <f>ВИК!F14</f>
        <v>РД</v>
      </c>
      <c r="G14" s="61" t="str">
        <f>ВИК!G14</f>
        <v>14,0</v>
      </c>
      <c r="H14" s="62"/>
      <c r="I14" s="94" t="str">
        <f>IF(ВИК!H14="","",ВИК!H14)</f>
        <v>шов-1</v>
      </c>
      <c r="J14" s="243">
        <f>IF(ВИК!I14="","",ВИК!I14)</f>
        <v>650</v>
      </c>
      <c r="K14" s="244"/>
      <c r="L14" s="245" t="s">
        <v>50</v>
      </c>
      <c r="M14" s="244"/>
      <c r="N14" s="118">
        <v>0.32</v>
      </c>
      <c r="O14" s="111"/>
      <c r="P14" s="246" t="s">
        <v>99</v>
      </c>
      <c r="Q14" s="248"/>
      <c r="R14" s="76"/>
      <c r="S14" s="112" t="s">
        <v>68</v>
      </c>
      <c r="T14" s="114"/>
      <c r="U14" s="35" t="s">
        <v>78</v>
      </c>
      <c r="V14" s="36"/>
    </row>
    <row r="15" spans="1:22" ht="18.75" x14ac:dyDescent="0.3">
      <c r="A15" s="58"/>
      <c r="B15" s="59"/>
      <c r="C15" s="59"/>
      <c r="D15" s="59"/>
      <c r="E15" s="60"/>
      <c r="F15" s="61"/>
      <c r="G15" s="61"/>
      <c r="H15" s="62"/>
      <c r="I15" s="94" t="str">
        <f>IF(ВИК!H15="","",ВИК!H15)</f>
        <v>шов-2</v>
      </c>
      <c r="J15" s="243">
        <f>IF(ВИК!I15="","",ВИК!I15)</f>
        <v>940</v>
      </c>
      <c r="K15" s="244"/>
      <c r="L15" s="245" t="s">
        <v>51</v>
      </c>
      <c r="M15" s="244"/>
      <c r="N15" s="118">
        <v>0.32</v>
      </c>
      <c r="O15" s="111"/>
      <c r="P15" s="246" t="s">
        <v>99</v>
      </c>
      <c r="Q15" s="248"/>
      <c r="R15" s="76"/>
      <c r="S15" s="112" t="s">
        <v>68</v>
      </c>
      <c r="T15" s="114"/>
      <c r="U15" s="35" t="s">
        <v>78</v>
      </c>
      <c r="V15" s="36"/>
    </row>
    <row r="16" spans="1:22" ht="18.75" x14ac:dyDescent="0.3">
      <c r="A16" s="58"/>
      <c r="B16" s="59"/>
      <c r="C16" s="59"/>
      <c r="D16" s="59"/>
      <c r="E16" s="60"/>
      <c r="F16" s="61"/>
      <c r="G16" s="61"/>
      <c r="H16" s="62"/>
      <c r="I16" s="94" t="str">
        <f>IF(ВИК!H16="","",ВИК!H16)</f>
        <v/>
      </c>
      <c r="J16" s="243" t="str">
        <f>IF(ВИК!I16="","",ВИК!I16)</f>
        <v/>
      </c>
      <c r="K16" s="244"/>
      <c r="L16" s="245" t="s">
        <v>52</v>
      </c>
      <c r="M16" s="244"/>
      <c r="N16" s="118">
        <v>0.32</v>
      </c>
      <c r="O16" s="111"/>
      <c r="P16" s="246" t="s">
        <v>99</v>
      </c>
      <c r="Q16" s="248"/>
      <c r="R16" s="76" t="s">
        <v>100</v>
      </c>
      <c r="S16" s="112" t="s">
        <v>68</v>
      </c>
      <c r="T16" s="114"/>
      <c r="U16" s="35" t="s">
        <v>78</v>
      </c>
      <c r="V16" s="36"/>
    </row>
    <row r="17" spans="1:22" ht="18.75" x14ac:dyDescent="0.3">
      <c r="A17" s="58"/>
      <c r="B17" s="59"/>
      <c r="C17" s="59"/>
      <c r="D17" s="59"/>
      <c r="E17" s="60"/>
      <c r="F17" s="61"/>
      <c r="G17" s="61"/>
      <c r="H17" s="62"/>
      <c r="I17" s="94" t="str">
        <f>IF(ВИК!H17="","",ВИК!H17)</f>
        <v/>
      </c>
      <c r="J17" s="243" t="str">
        <f>IF(ВИК!I17="","",ВИК!I17)</f>
        <v/>
      </c>
      <c r="K17" s="244"/>
      <c r="L17" s="245" t="s">
        <v>53</v>
      </c>
      <c r="M17" s="244"/>
      <c r="N17" s="118">
        <v>0.32</v>
      </c>
      <c r="O17" s="111"/>
      <c r="P17" s="246" t="s">
        <v>99</v>
      </c>
      <c r="Q17" s="248"/>
      <c r="R17" s="76"/>
      <c r="S17" s="112" t="s">
        <v>101</v>
      </c>
      <c r="T17" s="114"/>
      <c r="U17" s="35" t="s">
        <v>78</v>
      </c>
      <c r="V17" s="36"/>
    </row>
    <row r="18" spans="1:22" ht="18.75" x14ac:dyDescent="0.3">
      <c r="A18" s="58"/>
      <c r="B18" s="59"/>
      <c r="C18" s="59"/>
      <c r="D18" s="59"/>
      <c r="E18" s="60"/>
      <c r="F18" s="61"/>
      <c r="G18" s="61"/>
      <c r="H18" s="62"/>
      <c r="I18" s="249" t="s">
        <v>13</v>
      </c>
      <c r="J18" s="250"/>
      <c r="K18" s="251"/>
      <c r="L18" s="249" t="s">
        <v>54</v>
      </c>
      <c r="M18" s="251"/>
      <c r="N18" s="118">
        <v>0.32</v>
      </c>
      <c r="O18" s="111"/>
      <c r="P18" s="246" t="s">
        <v>99</v>
      </c>
      <c r="Q18" s="248"/>
      <c r="R18" s="76"/>
      <c r="S18" s="112" t="s">
        <v>102</v>
      </c>
      <c r="T18" s="114"/>
      <c r="U18" s="35" t="s">
        <v>78</v>
      </c>
      <c r="V18" s="36"/>
    </row>
    <row r="19" spans="1:22" ht="18.75" x14ac:dyDescent="0.3">
      <c r="A19" s="58"/>
      <c r="B19" s="59"/>
      <c r="C19" s="59"/>
      <c r="D19" s="59"/>
      <c r="E19" s="60"/>
      <c r="F19" s="61"/>
      <c r="G19" s="61"/>
      <c r="H19" s="62"/>
      <c r="I19" s="63">
        <f>IF(ВИК!H19="","",ВИК!H19)</f>
        <v>290</v>
      </c>
      <c r="J19" s="229" t="s">
        <v>14</v>
      </c>
      <c r="K19" s="230"/>
      <c r="L19" s="245" t="s">
        <v>55</v>
      </c>
      <c r="M19" s="244"/>
      <c r="N19" s="118">
        <v>0.32</v>
      </c>
      <c r="O19" s="111"/>
      <c r="P19" s="246" t="s">
        <v>99</v>
      </c>
      <c r="Q19" s="248"/>
      <c r="R19" s="76" t="s">
        <v>100</v>
      </c>
      <c r="S19" s="112" t="s">
        <v>103</v>
      </c>
      <c r="T19" s="114"/>
      <c r="U19" s="35" t="s">
        <v>78</v>
      </c>
      <c r="V19" s="36"/>
    </row>
    <row r="20" spans="1:22" ht="18.75" x14ac:dyDescent="0.3">
      <c r="A20" s="58"/>
      <c r="B20" s="59"/>
      <c r="C20" s="59"/>
      <c r="D20" s="59"/>
      <c r="E20" s="60"/>
      <c r="F20" s="61"/>
      <c r="G20" s="61"/>
      <c r="H20" s="62"/>
      <c r="I20" s="245"/>
      <c r="J20" s="243"/>
      <c r="K20" s="244"/>
      <c r="L20" s="245" t="s">
        <v>56</v>
      </c>
      <c r="M20" s="244"/>
      <c r="N20" s="118">
        <v>0.32</v>
      </c>
      <c r="O20" s="111"/>
      <c r="P20" s="246" t="s">
        <v>99</v>
      </c>
      <c r="Q20" s="248"/>
      <c r="R20" s="76"/>
      <c r="S20" s="112" t="s">
        <v>104</v>
      </c>
      <c r="T20" s="114"/>
      <c r="U20" s="35" t="s">
        <v>78</v>
      </c>
      <c r="V20" s="36"/>
    </row>
    <row r="21" spans="1:22" ht="18.75" x14ac:dyDescent="0.3">
      <c r="A21" s="58"/>
      <c r="B21" s="59"/>
      <c r="C21" s="59"/>
      <c r="D21" s="59"/>
      <c r="E21" s="60"/>
      <c r="F21" s="61"/>
      <c r="G21" s="61"/>
      <c r="H21" s="62"/>
      <c r="I21" s="245"/>
      <c r="J21" s="243"/>
      <c r="K21" s="244"/>
      <c r="L21" s="245" t="s">
        <v>57</v>
      </c>
      <c r="M21" s="244"/>
      <c r="N21" s="118">
        <v>0.32</v>
      </c>
      <c r="O21" s="111"/>
      <c r="P21" s="246" t="s">
        <v>99</v>
      </c>
      <c r="Q21" s="248"/>
      <c r="R21" s="76"/>
      <c r="S21" s="112" t="s">
        <v>105</v>
      </c>
      <c r="T21" s="114"/>
      <c r="U21" s="35" t="s">
        <v>78</v>
      </c>
      <c r="V21" s="36"/>
    </row>
    <row r="22" spans="1:22" ht="18.75" x14ac:dyDescent="0.3">
      <c r="A22" s="58"/>
      <c r="B22" s="59"/>
      <c r="C22" s="59"/>
      <c r="D22" s="59"/>
      <c r="E22" s="60"/>
      <c r="F22" s="61"/>
      <c r="G22" s="61"/>
      <c r="H22" s="62"/>
      <c r="I22" s="245"/>
      <c r="J22" s="243"/>
      <c r="K22" s="244"/>
      <c r="L22" s="245" t="s">
        <v>58</v>
      </c>
      <c r="M22" s="244"/>
      <c r="N22" s="118">
        <v>0.32</v>
      </c>
      <c r="O22" s="111"/>
      <c r="P22" s="246" t="s">
        <v>99</v>
      </c>
      <c r="Q22" s="248"/>
      <c r="R22" s="76"/>
      <c r="S22" s="112" t="s">
        <v>68</v>
      </c>
      <c r="T22" s="114"/>
      <c r="U22" s="35" t="s">
        <v>78</v>
      </c>
      <c r="V22" s="36"/>
    </row>
    <row r="23" spans="1:22" ht="18.75" x14ac:dyDescent="0.3">
      <c r="A23" s="58"/>
      <c r="B23" s="59"/>
      <c r="C23" s="59"/>
      <c r="D23" s="59"/>
      <c r="E23" s="60"/>
      <c r="F23" s="61"/>
      <c r="G23" s="61"/>
      <c r="H23" s="62"/>
      <c r="I23" s="245"/>
      <c r="J23" s="243"/>
      <c r="K23" s="244"/>
      <c r="L23" s="245" t="s">
        <v>59</v>
      </c>
      <c r="M23" s="244"/>
      <c r="N23" s="118">
        <v>0.32</v>
      </c>
      <c r="O23" s="111"/>
      <c r="P23" s="246" t="s">
        <v>99</v>
      </c>
      <c r="Q23" s="248"/>
      <c r="R23" s="76" t="s">
        <v>100</v>
      </c>
      <c r="S23" s="112" t="s">
        <v>68</v>
      </c>
      <c r="T23" s="114"/>
      <c r="U23" s="35" t="s">
        <v>78</v>
      </c>
      <c r="V23" s="36"/>
    </row>
    <row r="24" spans="1:22" ht="18.75" x14ac:dyDescent="0.3">
      <c r="A24" s="58"/>
      <c r="B24" s="59"/>
      <c r="C24" s="59"/>
      <c r="D24" s="59"/>
      <c r="E24" s="60"/>
      <c r="F24" s="61"/>
      <c r="G24" s="61"/>
      <c r="H24" s="62"/>
      <c r="I24" s="245"/>
      <c r="J24" s="243"/>
      <c r="K24" s="244"/>
      <c r="L24" s="245" t="s">
        <v>60</v>
      </c>
      <c r="M24" s="244"/>
      <c r="N24" s="118">
        <v>0.32</v>
      </c>
      <c r="O24" s="111"/>
      <c r="P24" s="246" t="s">
        <v>99</v>
      </c>
      <c r="Q24" s="248"/>
      <c r="R24" s="76"/>
      <c r="S24" s="112" t="s">
        <v>98</v>
      </c>
      <c r="T24" s="114"/>
      <c r="U24" s="35" t="s">
        <v>78</v>
      </c>
      <c r="V24" s="36"/>
    </row>
    <row r="25" spans="1:22" ht="18.75" x14ac:dyDescent="0.3">
      <c r="A25" s="58"/>
      <c r="B25" s="59"/>
      <c r="C25" s="59"/>
      <c r="D25" s="59"/>
      <c r="E25" s="60"/>
      <c r="F25" s="61"/>
      <c r="G25" s="61"/>
      <c r="H25" s="62"/>
      <c r="I25" s="245"/>
      <c r="J25" s="243"/>
      <c r="K25" s="244"/>
      <c r="L25" s="245" t="s">
        <v>61</v>
      </c>
      <c r="M25" s="244"/>
      <c r="N25" s="118">
        <v>0.32</v>
      </c>
      <c r="O25" s="111"/>
      <c r="P25" s="246" t="s">
        <v>99</v>
      </c>
      <c r="Q25" s="248"/>
      <c r="R25" s="76"/>
      <c r="S25" s="112" t="s">
        <v>68</v>
      </c>
      <c r="T25" s="114"/>
      <c r="U25" s="35" t="s">
        <v>78</v>
      </c>
      <c r="V25" s="36"/>
    </row>
    <row r="26" spans="1:22" ht="24" customHeight="1" x14ac:dyDescent="0.3">
      <c r="A26" s="66"/>
      <c r="B26" s="106" t="s">
        <v>20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277"/>
      <c r="T26" s="86">
        <v>21.8</v>
      </c>
      <c r="U26" s="85" t="s">
        <v>14</v>
      </c>
      <c r="V26" s="67"/>
    </row>
    <row r="27" spans="1:22" ht="24.75" customHeight="1" x14ac:dyDescent="0.3">
      <c r="A27" s="66"/>
      <c r="B27" s="106" t="s">
        <v>21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86" t="s">
        <v>69</v>
      </c>
      <c r="U27" s="163"/>
      <c r="V27" s="163"/>
    </row>
    <row r="28" spans="1:22" ht="8.25" customHeight="1" x14ac:dyDescent="0.3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</row>
    <row r="29" spans="1:22" ht="34.5" customHeight="1" x14ac:dyDescent="0.3">
      <c r="A29" s="265" t="s">
        <v>26</v>
      </c>
      <c r="B29" s="266"/>
      <c r="C29" s="266"/>
      <c r="D29" s="266"/>
      <c r="E29" s="266"/>
      <c r="F29" s="266"/>
      <c r="G29" s="266"/>
      <c r="H29" s="267"/>
      <c r="I29" s="262" t="str">
        <f>ВИК!H30</f>
        <v>Иванов И. И.</v>
      </c>
      <c r="J29" s="262"/>
      <c r="K29" s="263"/>
      <c r="L29" s="263"/>
      <c r="M29" s="263"/>
      <c r="N29" s="263" t="str">
        <f>ВИК!M30</f>
        <v>ООО "Комооооааао" II-ур. № 88-8888</v>
      </c>
      <c r="O29" s="263"/>
      <c r="P29" s="263"/>
      <c r="Q29" s="263"/>
      <c r="R29" s="263"/>
      <c r="S29" s="263"/>
      <c r="T29" s="263"/>
      <c r="U29" s="89"/>
      <c r="V29" s="88" t="str">
        <f>ВИК!U30</f>
        <v>05 ноября  2015</v>
      </c>
    </row>
    <row r="30" spans="1:22" ht="17.25" customHeight="1" x14ac:dyDescent="0.25">
      <c r="A30" s="268"/>
      <c r="B30" s="269"/>
      <c r="C30" s="269"/>
      <c r="D30" s="269"/>
      <c r="E30" s="269"/>
      <c r="F30" s="269"/>
      <c r="G30" s="269"/>
      <c r="H30" s="270"/>
      <c r="I30" s="252" t="s">
        <v>25</v>
      </c>
      <c r="J30" s="252"/>
      <c r="K30" s="253"/>
      <c r="L30" s="253"/>
      <c r="M30" s="253"/>
      <c r="N30" s="254" t="s">
        <v>24</v>
      </c>
      <c r="O30" s="255"/>
      <c r="P30" s="255"/>
      <c r="Q30" s="255"/>
      <c r="R30" s="255"/>
      <c r="S30" s="255"/>
      <c r="T30" s="252"/>
      <c r="U30" s="65" t="s">
        <v>23</v>
      </c>
      <c r="V30" s="65" t="s">
        <v>22</v>
      </c>
    </row>
    <row r="31" spans="1:22" ht="32.25" customHeight="1" x14ac:dyDescent="0.3">
      <c r="A31" s="265" t="s">
        <v>27</v>
      </c>
      <c r="B31" s="266"/>
      <c r="C31" s="266"/>
      <c r="D31" s="266"/>
      <c r="E31" s="266"/>
      <c r="F31" s="266"/>
      <c r="G31" s="266"/>
      <c r="H31" s="267"/>
      <c r="I31" s="262" t="str">
        <f>ВИК!H32</f>
        <v>Иванов И. И.</v>
      </c>
      <c r="J31" s="262"/>
      <c r="K31" s="263"/>
      <c r="L31" s="263"/>
      <c r="M31" s="263"/>
      <c r="N31" s="263" t="str">
        <f>ВИК!M32</f>
        <v>ООО "Комооооааао" II-ур. № 88-8888</v>
      </c>
      <c r="O31" s="263"/>
      <c r="P31" s="263"/>
      <c r="Q31" s="263"/>
      <c r="R31" s="263"/>
      <c r="S31" s="263"/>
      <c r="T31" s="263"/>
      <c r="U31" s="89"/>
      <c r="V31" s="88" t="str">
        <f>ВИК!U32</f>
        <v>05 ноября  2015</v>
      </c>
    </row>
    <row r="32" spans="1:22" ht="18.75" customHeight="1" x14ac:dyDescent="0.25">
      <c r="A32" s="268"/>
      <c r="B32" s="269"/>
      <c r="C32" s="269"/>
      <c r="D32" s="269"/>
      <c r="E32" s="269"/>
      <c r="F32" s="269"/>
      <c r="G32" s="269"/>
      <c r="H32" s="270"/>
      <c r="I32" s="252" t="s">
        <v>25</v>
      </c>
      <c r="J32" s="252"/>
      <c r="K32" s="253"/>
      <c r="L32" s="253"/>
      <c r="M32" s="253"/>
      <c r="N32" s="254" t="s">
        <v>24</v>
      </c>
      <c r="O32" s="255"/>
      <c r="P32" s="255"/>
      <c r="Q32" s="255"/>
      <c r="R32" s="255"/>
      <c r="S32" s="255"/>
      <c r="T32" s="252"/>
      <c r="U32" s="65" t="s">
        <v>23</v>
      </c>
      <c r="V32" s="65" t="s">
        <v>22</v>
      </c>
    </row>
    <row r="33" spans="1:22" ht="47.25" customHeight="1" x14ac:dyDescent="0.3">
      <c r="A33" s="271" t="s">
        <v>77</v>
      </c>
      <c r="B33" s="272"/>
      <c r="C33" s="272"/>
      <c r="D33" s="272"/>
      <c r="E33" s="272"/>
      <c r="F33" s="272"/>
      <c r="G33" s="272"/>
      <c r="H33" s="273"/>
      <c r="I33" s="262" t="str">
        <f>УК!H34</f>
        <v>Иванов И. И.</v>
      </c>
      <c r="J33" s="262"/>
      <c r="K33" s="263"/>
      <c r="L33" s="263"/>
      <c r="M33" s="263"/>
      <c r="N33" s="263" t="str">
        <f>УК!M34</f>
        <v>ООО ИТЦ "Технолидер" II-ур. № 37-1378</v>
      </c>
      <c r="O33" s="263"/>
      <c r="P33" s="263"/>
      <c r="Q33" s="263"/>
      <c r="R33" s="263"/>
      <c r="S33" s="263"/>
      <c r="T33" s="263"/>
      <c r="V33" s="88" t="str">
        <f>ВИК!U34</f>
        <v>05 ноября  2015</v>
      </c>
    </row>
    <row r="34" spans="1:22" ht="18.75" customHeight="1" x14ac:dyDescent="0.25">
      <c r="A34" s="274"/>
      <c r="B34" s="275"/>
      <c r="C34" s="275"/>
      <c r="D34" s="275"/>
      <c r="E34" s="275"/>
      <c r="F34" s="275"/>
      <c r="G34" s="275"/>
      <c r="H34" s="276"/>
      <c r="I34" s="252" t="s">
        <v>25</v>
      </c>
      <c r="J34" s="252"/>
      <c r="K34" s="253"/>
      <c r="L34" s="253"/>
      <c r="M34" s="253"/>
      <c r="N34" s="254" t="s">
        <v>24</v>
      </c>
      <c r="O34" s="255"/>
      <c r="P34" s="255"/>
      <c r="Q34" s="255"/>
      <c r="R34" s="255"/>
      <c r="S34" s="255"/>
      <c r="T34" s="252"/>
      <c r="U34" s="65" t="s">
        <v>23</v>
      </c>
      <c r="V34" s="65" t="s">
        <v>22</v>
      </c>
    </row>
    <row r="35" spans="1:22" ht="32.25" customHeight="1" x14ac:dyDescent="0.3">
      <c r="A35" s="271" t="s">
        <v>35</v>
      </c>
      <c r="B35" s="272"/>
      <c r="C35" s="272"/>
      <c r="D35" s="272"/>
      <c r="E35" s="272"/>
      <c r="F35" s="272"/>
      <c r="G35" s="272"/>
      <c r="H35" s="273"/>
      <c r="I35" s="262" t="str">
        <f>ВИК!H36</f>
        <v>Иванов И. И.</v>
      </c>
      <c r="J35" s="262"/>
      <c r="K35" s="263"/>
      <c r="L35" s="263"/>
      <c r="M35" s="263"/>
      <c r="N35" s="263" t="str">
        <f>ВИК!M36</f>
        <v>ООО "Стройтранс" II-ур. № МР-22АЦ-II-01337</v>
      </c>
      <c r="O35" s="263"/>
      <c r="P35" s="263"/>
      <c r="Q35" s="263"/>
      <c r="R35" s="263"/>
      <c r="S35" s="263"/>
      <c r="T35" s="263"/>
      <c r="V35" s="88" t="str">
        <f>ВИК!U36</f>
        <v>05 ноября  2015</v>
      </c>
    </row>
    <row r="36" spans="1:22" ht="15.75" customHeight="1" x14ac:dyDescent="0.25">
      <c r="A36" s="274"/>
      <c r="B36" s="275"/>
      <c r="C36" s="275"/>
      <c r="D36" s="275"/>
      <c r="E36" s="275"/>
      <c r="F36" s="275"/>
      <c r="G36" s="275"/>
      <c r="H36" s="276"/>
      <c r="I36" s="252" t="s">
        <v>25</v>
      </c>
      <c r="J36" s="252"/>
      <c r="K36" s="253"/>
      <c r="L36" s="253"/>
      <c r="M36" s="253"/>
      <c r="N36" s="254" t="s">
        <v>24</v>
      </c>
      <c r="O36" s="255"/>
      <c r="P36" s="255"/>
      <c r="Q36" s="255"/>
      <c r="R36" s="255"/>
      <c r="S36" s="255"/>
      <c r="T36" s="252"/>
      <c r="U36" s="65" t="s">
        <v>23</v>
      </c>
      <c r="V36" s="65" t="s">
        <v>22</v>
      </c>
    </row>
    <row r="37" spans="1:22" ht="18.75" x14ac:dyDescent="0.3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83"/>
      <c r="S37" s="66"/>
      <c r="T37" s="66"/>
      <c r="U37" s="66"/>
      <c r="V37" s="66"/>
    </row>
    <row r="38" spans="1:22" ht="18.75" x14ac:dyDescent="0.3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83"/>
      <c r="S38" s="66"/>
      <c r="T38" s="66"/>
      <c r="U38" s="66"/>
      <c r="V38" s="66"/>
    </row>
    <row r="39" spans="1:22" ht="18.75" x14ac:dyDescent="0.3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83"/>
      <c r="S39" s="66"/>
      <c r="T39" s="66"/>
      <c r="U39" s="66"/>
      <c r="V39" s="66"/>
    </row>
    <row r="40" spans="1:22" ht="18.75" x14ac:dyDescent="0.3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83"/>
      <c r="S40" s="66"/>
      <c r="T40" s="66"/>
      <c r="U40" s="66"/>
      <c r="V40" s="66"/>
    </row>
    <row r="41" spans="1:22" ht="18.75" x14ac:dyDescent="0.3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83"/>
      <c r="S41" s="66"/>
      <c r="T41" s="66"/>
      <c r="U41" s="66"/>
      <c r="V41" s="66"/>
    </row>
    <row r="42" spans="1:22" ht="18.75" x14ac:dyDescent="0.3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83"/>
      <c r="S42" s="66"/>
      <c r="T42" s="66"/>
      <c r="U42" s="66"/>
      <c r="V42" s="66"/>
    </row>
    <row r="43" spans="1:22" ht="18.75" x14ac:dyDescent="0.3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83"/>
      <c r="S43" s="66"/>
      <c r="T43" s="66"/>
      <c r="U43" s="66"/>
      <c r="V43" s="66"/>
    </row>
    <row r="44" spans="1:22" ht="18.75" x14ac:dyDescent="0.3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83"/>
      <c r="S44" s="66"/>
      <c r="T44" s="66"/>
      <c r="U44" s="66"/>
      <c r="V44" s="66"/>
    </row>
    <row r="45" spans="1:22" ht="18.75" x14ac:dyDescent="0.3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83"/>
      <c r="S45" s="66"/>
      <c r="T45" s="66"/>
      <c r="U45" s="66"/>
      <c r="V45" s="66"/>
    </row>
    <row r="46" spans="1:22" ht="18.75" x14ac:dyDescent="0.3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83"/>
      <c r="S46" s="66"/>
      <c r="T46" s="66"/>
      <c r="U46" s="66"/>
      <c r="V46" s="66"/>
    </row>
    <row r="47" spans="1:22" ht="18.75" x14ac:dyDescent="0.3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83"/>
      <c r="S47" s="66"/>
      <c r="T47" s="66"/>
      <c r="U47" s="66"/>
      <c r="V47" s="66"/>
    </row>
    <row r="48" spans="1:22" ht="18.75" x14ac:dyDescent="0.3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83"/>
      <c r="S48" s="66"/>
      <c r="T48" s="66"/>
      <c r="U48" s="66"/>
      <c r="V48" s="66"/>
    </row>
    <row r="49" spans="1:22" ht="18.75" x14ac:dyDescent="0.3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83"/>
      <c r="S49" s="66"/>
      <c r="T49" s="66"/>
      <c r="U49" s="66"/>
      <c r="V49" s="66"/>
    </row>
    <row r="50" spans="1:22" ht="18.75" x14ac:dyDescent="0.3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83"/>
      <c r="S50" s="66"/>
      <c r="T50" s="66"/>
      <c r="U50" s="66"/>
      <c r="V50" s="66"/>
    </row>
    <row r="51" spans="1:22" ht="18.75" x14ac:dyDescent="0.3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83"/>
      <c r="S51" s="66"/>
      <c r="T51" s="66"/>
      <c r="U51" s="66"/>
      <c r="V51" s="66"/>
    </row>
    <row r="52" spans="1:22" ht="18.75" x14ac:dyDescent="0.3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83"/>
      <c r="S52" s="66"/>
      <c r="T52" s="66"/>
      <c r="U52" s="66"/>
      <c r="V52" s="66"/>
    </row>
    <row r="53" spans="1:22" ht="18.75" x14ac:dyDescent="0.3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83"/>
      <c r="S53" s="66"/>
      <c r="T53" s="66"/>
      <c r="U53" s="66"/>
      <c r="V53" s="66"/>
    </row>
    <row r="54" spans="1:22" ht="18.75" x14ac:dyDescent="0.3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83"/>
      <c r="S54" s="66"/>
      <c r="T54" s="66"/>
      <c r="U54" s="66"/>
      <c r="V54" s="66"/>
    </row>
    <row r="55" spans="1:22" ht="18.75" x14ac:dyDescent="0.3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83"/>
      <c r="S55" s="66"/>
      <c r="T55" s="66"/>
      <c r="U55" s="66"/>
      <c r="V55" s="66"/>
    </row>
    <row r="56" spans="1:22" ht="18.75" x14ac:dyDescent="0.3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83"/>
      <c r="S56" s="66"/>
      <c r="T56" s="66"/>
      <c r="U56" s="66"/>
      <c r="V56" s="66"/>
    </row>
    <row r="57" spans="1:22" ht="18.75" x14ac:dyDescent="0.3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83"/>
      <c r="S57" s="66"/>
      <c r="T57" s="66"/>
      <c r="U57" s="66"/>
      <c r="V57" s="66"/>
    </row>
    <row r="58" spans="1:22" ht="18.75" x14ac:dyDescent="0.3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83"/>
      <c r="S58" s="66"/>
      <c r="T58" s="66"/>
      <c r="U58" s="66"/>
      <c r="V58" s="66"/>
    </row>
    <row r="59" spans="1:22" ht="18.75" x14ac:dyDescent="0.3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83"/>
      <c r="S59" s="66"/>
      <c r="T59" s="66"/>
      <c r="U59" s="66"/>
      <c r="V59" s="66"/>
    </row>
    <row r="60" spans="1:22" ht="18.75" x14ac:dyDescent="0.3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83"/>
      <c r="S60" s="66"/>
      <c r="T60" s="66"/>
      <c r="U60" s="66"/>
      <c r="V60" s="66"/>
    </row>
    <row r="61" spans="1:22" ht="18.75" x14ac:dyDescent="0.3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83"/>
      <c r="S61" s="66"/>
      <c r="T61" s="66"/>
      <c r="U61" s="66"/>
      <c r="V61" s="66"/>
    </row>
    <row r="62" spans="1:22" ht="18.75" x14ac:dyDescent="0.3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83"/>
      <c r="S62" s="66"/>
      <c r="T62" s="66"/>
      <c r="U62" s="66"/>
      <c r="V62" s="66"/>
    </row>
    <row r="63" spans="1:22" ht="18.75" x14ac:dyDescent="0.3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83"/>
      <c r="S63" s="66"/>
      <c r="T63" s="66"/>
      <c r="U63" s="66"/>
      <c r="V63" s="66"/>
    </row>
    <row r="64" spans="1:22" ht="18.75" x14ac:dyDescent="0.3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83"/>
      <c r="S64" s="66"/>
      <c r="T64" s="66"/>
      <c r="U64" s="66"/>
      <c r="V64" s="66"/>
    </row>
    <row r="65" spans="1:22" ht="18.75" x14ac:dyDescent="0.3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83"/>
      <c r="S65" s="66"/>
      <c r="T65" s="66"/>
      <c r="U65" s="66"/>
      <c r="V65" s="66"/>
    </row>
    <row r="66" spans="1:22" ht="18.75" x14ac:dyDescent="0.3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83"/>
      <c r="S66" s="66"/>
      <c r="T66" s="66"/>
      <c r="U66" s="66"/>
      <c r="V66" s="66"/>
    </row>
    <row r="67" spans="1:22" ht="18.75" x14ac:dyDescent="0.3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83"/>
      <c r="S67" s="66"/>
      <c r="T67" s="66"/>
      <c r="U67" s="66"/>
      <c r="V67" s="66"/>
    </row>
    <row r="68" spans="1:22" ht="18.75" x14ac:dyDescent="0.3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83"/>
      <c r="S68" s="66"/>
      <c r="T68" s="66"/>
      <c r="U68" s="66"/>
      <c r="V68" s="66"/>
    </row>
    <row r="69" spans="1:22" ht="18.75" x14ac:dyDescent="0.3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83"/>
      <c r="S69" s="66"/>
      <c r="T69" s="66"/>
      <c r="U69" s="66"/>
      <c r="V69" s="66"/>
    </row>
    <row r="70" spans="1:22" ht="18.75" x14ac:dyDescent="0.3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83"/>
      <c r="S70" s="66"/>
      <c r="T70" s="66"/>
      <c r="U70" s="66"/>
      <c r="V70" s="66"/>
    </row>
    <row r="71" spans="1:22" ht="18.75" x14ac:dyDescent="0.3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83"/>
      <c r="S71" s="66"/>
      <c r="T71" s="66"/>
      <c r="U71" s="66"/>
      <c r="V71" s="66"/>
    </row>
    <row r="72" spans="1:22" ht="18.75" x14ac:dyDescent="0.3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83"/>
      <c r="S72" s="66"/>
      <c r="T72" s="66"/>
      <c r="U72" s="66"/>
      <c r="V72" s="66"/>
    </row>
    <row r="73" spans="1:22" ht="18.75" x14ac:dyDescent="0.3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83"/>
      <c r="S73" s="66"/>
      <c r="T73" s="66"/>
      <c r="U73" s="66"/>
      <c r="V73" s="66"/>
    </row>
    <row r="74" spans="1:22" ht="18.75" x14ac:dyDescent="0.3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83"/>
      <c r="S74" s="66"/>
      <c r="T74" s="66"/>
      <c r="U74" s="66"/>
      <c r="V74" s="66"/>
    </row>
    <row r="75" spans="1:22" ht="18.75" x14ac:dyDescent="0.3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83"/>
      <c r="S75" s="66"/>
      <c r="T75" s="66"/>
      <c r="U75" s="66"/>
      <c r="V75" s="66"/>
    </row>
    <row r="76" spans="1:22" ht="18.75" x14ac:dyDescent="0.3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83"/>
      <c r="S76" s="66"/>
      <c r="T76" s="66"/>
      <c r="U76" s="66"/>
      <c r="V76" s="66"/>
    </row>
    <row r="77" spans="1:22" ht="18.75" x14ac:dyDescent="0.3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83"/>
      <c r="S77" s="66"/>
      <c r="T77" s="66"/>
      <c r="U77" s="66"/>
      <c r="V77" s="66"/>
    </row>
    <row r="78" spans="1:22" ht="18.75" x14ac:dyDescent="0.3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83"/>
      <c r="S78" s="66"/>
      <c r="T78" s="66"/>
      <c r="U78" s="66"/>
      <c r="V78" s="66"/>
    </row>
    <row r="79" spans="1:22" ht="18.75" x14ac:dyDescent="0.3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83"/>
      <c r="S79" s="66"/>
      <c r="T79" s="66"/>
      <c r="U79" s="66"/>
      <c r="V79" s="66"/>
    </row>
    <row r="80" spans="1:22" ht="18.75" x14ac:dyDescent="0.3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83"/>
      <c r="S80" s="66"/>
      <c r="T80" s="66"/>
      <c r="U80" s="66"/>
      <c r="V80" s="66"/>
    </row>
    <row r="81" spans="1:22" ht="18.75" x14ac:dyDescent="0.3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83"/>
      <c r="S81" s="66"/>
      <c r="T81" s="66"/>
      <c r="U81" s="66"/>
      <c r="V81" s="66"/>
    </row>
    <row r="82" spans="1:22" ht="18.75" x14ac:dyDescent="0.3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83"/>
      <c r="S82" s="66"/>
      <c r="T82" s="66"/>
      <c r="U82" s="66"/>
      <c r="V82" s="66"/>
    </row>
    <row r="83" spans="1:22" ht="18.75" x14ac:dyDescent="0.3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83"/>
      <c r="S83" s="66"/>
      <c r="T83" s="66"/>
      <c r="U83" s="66"/>
      <c r="V83" s="66"/>
    </row>
    <row r="84" spans="1:22" ht="18.75" x14ac:dyDescent="0.3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83"/>
      <c r="S84" s="66"/>
      <c r="T84" s="66"/>
      <c r="U84" s="66"/>
      <c r="V84" s="66"/>
    </row>
    <row r="85" spans="1:22" ht="18.75" x14ac:dyDescent="0.3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83"/>
      <c r="S85" s="66"/>
      <c r="T85" s="66"/>
      <c r="U85" s="66"/>
      <c r="V85" s="66"/>
    </row>
    <row r="86" spans="1:22" ht="18.75" x14ac:dyDescent="0.3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83"/>
      <c r="S86" s="66"/>
      <c r="T86" s="66"/>
      <c r="U86" s="66"/>
      <c r="V86" s="66"/>
    </row>
    <row r="87" spans="1:22" ht="18.75" x14ac:dyDescent="0.3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83"/>
      <c r="S87" s="66"/>
      <c r="T87" s="66"/>
      <c r="U87" s="66"/>
      <c r="V87" s="66"/>
    </row>
    <row r="88" spans="1:22" ht="18.75" x14ac:dyDescent="0.3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83"/>
      <c r="S88" s="66"/>
      <c r="T88" s="66"/>
      <c r="U88" s="66"/>
      <c r="V88" s="66"/>
    </row>
    <row r="89" spans="1:22" ht="18.75" x14ac:dyDescent="0.3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83"/>
      <c r="S89" s="66"/>
      <c r="T89" s="66"/>
      <c r="U89" s="66"/>
      <c r="V89" s="66"/>
    </row>
    <row r="90" spans="1:22" ht="18.75" x14ac:dyDescent="0.3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83"/>
      <c r="S90" s="66"/>
      <c r="T90" s="66"/>
      <c r="U90" s="66"/>
      <c r="V90" s="66"/>
    </row>
    <row r="91" spans="1:22" ht="18.75" x14ac:dyDescent="0.3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83"/>
      <c r="S91" s="66"/>
      <c r="T91" s="66"/>
      <c r="U91" s="66"/>
      <c r="V91" s="66"/>
    </row>
    <row r="92" spans="1:22" ht="18.75" x14ac:dyDescent="0.3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83"/>
      <c r="S92" s="66"/>
      <c r="T92" s="66"/>
      <c r="U92" s="66"/>
      <c r="V92" s="66"/>
    </row>
    <row r="93" spans="1:22" ht="18.75" x14ac:dyDescent="0.3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83"/>
      <c r="S93" s="66"/>
      <c r="T93" s="66"/>
      <c r="U93" s="66"/>
      <c r="V93" s="66"/>
    </row>
    <row r="94" spans="1:22" ht="18.75" x14ac:dyDescent="0.3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83"/>
      <c r="S94" s="66"/>
      <c r="T94" s="66"/>
      <c r="U94" s="66"/>
      <c r="V94" s="66"/>
    </row>
    <row r="95" spans="1:22" ht="18.75" x14ac:dyDescent="0.3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83"/>
      <c r="S95" s="66"/>
      <c r="T95" s="66"/>
      <c r="U95" s="66"/>
      <c r="V95" s="66"/>
    </row>
    <row r="96" spans="1:22" ht="18.75" x14ac:dyDescent="0.3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83"/>
      <c r="S96" s="66"/>
      <c r="T96" s="66"/>
      <c r="U96" s="66"/>
      <c r="V96" s="66"/>
    </row>
    <row r="97" spans="1:22" ht="18.75" x14ac:dyDescent="0.3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83"/>
      <c r="S97" s="66"/>
      <c r="T97" s="66"/>
      <c r="U97" s="66"/>
      <c r="V97" s="66"/>
    </row>
    <row r="98" spans="1:22" ht="18.75" x14ac:dyDescent="0.3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83"/>
      <c r="S98" s="66"/>
      <c r="T98" s="66"/>
      <c r="U98" s="66"/>
      <c r="V98" s="66"/>
    </row>
    <row r="99" spans="1:22" ht="18.75" x14ac:dyDescent="0.3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83"/>
      <c r="S99" s="66"/>
      <c r="T99" s="66"/>
      <c r="U99" s="66"/>
      <c r="V99" s="66"/>
    </row>
    <row r="100" spans="1:22" ht="18.75" x14ac:dyDescent="0.3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83"/>
      <c r="S100" s="66"/>
      <c r="T100" s="66"/>
      <c r="U100" s="66"/>
      <c r="V100" s="66"/>
    </row>
    <row r="101" spans="1:22" ht="18.75" x14ac:dyDescent="0.3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83"/>
      <c r="S101" s="66"/>
      <c r="T101" s="66"/>
      <c r="U101" s="66"/>
      <c r="V101" s="66"/>
    </row>
    <row r="102" spans="1:22" ht="18.75" x14ac:dyDescent="0.3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83"/>
      <c r="S102" s="66"/>
      <c r="T102" s="66"/>
      <c r="U102" s="66"/>
      <c r="V102" s="66"/>
    </row>
    <row r="103" spans="1:22" ht="18.75" x14ac:dyDescent="0.3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83"/>
      <c r="S103" s="66"/>
      <c r="T103" s="66"/>
      <c r="U103" s="66"/>
      <c r="V103" s="66"/>
    </row>
    <row r="104" spans="1:22" ht="18.75" x14ac:dyDescent="0.3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83"/>
      <c r="S104" s="66"/>
      <c r="T104" s="66"/>
      <c r="U104" s="66"/>
      <c r="V104" s="66"/>
    </row>
    <row r="105" spans="1:22" ht="18.75" x14ac:dyDescent="0.3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83"/>
      <c r="S105" s="66"/>
      <c r="T105" s="66"/>
      <c r="U105" s="66"/>
      <c r="V105" s="66"/>
    </row>
    <row r="106" spans="1:22" ht="18.75" x14ac:dyDescent="0.3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83"/>
      <c r="S106" s="66"/>
      <c r="T106" s="66"/>
      <c r="U106" s="66"/>
      <c r="V106" s="66"/>
    </row>
    <row r="107" spans="1:22" ht="18.75" x14ac:dyDescent="0.3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83"/>
      <c r="S107" s="66"/>
      <c r="T107" s="66"/>
      <c r="U107" s="66"/>
      <c r="V107" s="66"/>
    </row>
    <row r="108" spans="1:22" ht="18.75" x14ac:dyDescent="0.3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83"/>
      <c r="S108" s="66"/>
      <c r="T108" s="66"/>
      <c r="U108" s="66"/>
      <c r="V108" s="66"/>
    </row>
    <row r="109" spans="1:22" ht="18.75" x14ac:dyDescent="0.3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83"/>
      <c r="S109" s="66"/>
      <c r="T109" s="66"/>
      <c r="U109" s="66"/>
      <c r="V109" s="66"/>
    </row>
    <row r="110" spans="1:22" ht="18.75" x14ac:dyDescent="0.3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83"/>
      <c r="S110" s="66"/>
      <c r="T110" s="66"/>
      <c r="U110" s="66"/>
      <c r="V110" s="66"/>
    </row>
    <row r="111" spans="1:22" ht="18.75" x14ac:dyDescent="0.3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83"/>
      <c r="S111" s="66"/>
      <c r="T111" s="66"/>
      <c r="U111" s="66"/>
      <c r="V111" s="66"/>
    </row>
    <row r="112" spans="1:22" ht="18.75" x14ac:dyDescent="0.3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83"/>
      <c r="S112" s="66"/>
      <c r="T112" s="66"/>
      <c r="U112" s="66"/>
      <c r="V112" s="66"/>
    </row>
    <row r="113" spans="1:22" ht="18.75" x14ac:dyDescent="0.3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83"/>
      <c r="S113" s="66"/>
      <c r="T113" s="66"/>
      <c r="U113" s="66"/>
      <c r="V113" s="66"/>
    </row>
    <row r="114" spans="1:22" ht="18.75" x14ac:dyDescent="0.3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83"/>
      <c r="S114" s="66"/>
      <c r="T114" s="66"/>
      <c r="U114" s="66"/>
      <c r="V114" s="66"/>
    </row>
    <row r="115" spans="1:22" ht="18.75" x14ac:dyDescent="0.3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83"/>
      <c r="S115" s="66"/>
      <c r="T115" s="66"/>
      <c r="U115" s="66"/>
      <c r="V115" s="66"/>
    </row>
    <row r="116" spans="1:22" ht="18.75" x14ac:dyDescent="0.3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83"/>
      <c r="S116" s="66"/>
      <c r="T116" s="66"/>
      <c r="U116" s="66"/>
      <c r="V116" s="66"/>
    </row>
    <row r="117" spans="1:22" ht="18.75" x14ac:dyDescent="0.3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83"/>
      <c r="S117" s="66"/>
      <c r="T117" s="66"/>
      <c r="U117" s="66"/>
      <c r="V117" s="66"/>
    </row>
    <row r="118" spans="1:22" ht="18.75" x14ac:dyDescent="0.3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83"/>
      <c r="S118" s="66"/>
      <c r="T118" s="66"/>
      <c r="U118" s="66"/>
      <c r="V118" s="66"/>
    </row>
    <row r="119" spans="1:22" ht="18.75" x14ac:dyDescent="0.3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83"/>
      <c r="S119" s="66"/>
      <c r="T119" s="66"/>
      <c r="U119" s="66"/>
      <c r="V119" s="66"/>
    </row>
    <row r="120" spans="1:22" ht="18.75" x14ac:dyDescent="0.3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83"/>
      <c r="S120" s="66"/>
      <c r="T120" s="66"/>
      <c r="U120" s="66"/>
      <c r="V120" s="66"/>
    </row>
    <row r="121" spans="1:22" ht="18.75" x14ac:dyDescent="0.3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83"/>
      <c r="S121" s="66"/>
      <c r="T121" s="66"/>
      <c r="U121" s="66"/>
      <c r="V121" s="66"/>
    </row>
  </sheetData>
  <sheetProtection formatCells="0" formatColumns="0" formatRows="0" sort="0" autoFilter="0" pivotTables="0"/>
  <mergeCells count="123">
    <mergeCell ref="A4:I5"/>
    <mergeCell ref="M4:N4"/>
    <mergeCell ref="O4:P4"/>
    <mergeCell ref="T4:V4"/>
    <mergeCell ref="T5:V5"/>
    <mergeCell ref="A6:V6"/>
    <mergeCell ref="A1:I1"/>
    <mergeCell ref="S1:S2"/>
    <mergeCell ref="T1:V2"/>
    <mergeCell ref="A2:I2"/>
    <mergeCell ref="J2:M2"/>
    <mergeCell ref="A3:I3"/>
    <mergeCell ref="T3:V3"/>
    <mergeCell ref="U10:U11"/>
    <mergeCell ref="V10:V11"/>
    <mergeCell ref="N11:O11"/>
    <mergeCell ref="A12:E12"/>
    <mergeCell ref="I12:K12"/>
    <mergeCell ref="L12:M12"/>
    <mergeCell ref="N12:O12"/>
    <mergeCell ref="S12:T12"/>
    <mergeCell ref="A7:V7"/>
    <mergeCell ref="A8:V8"/>
    <mergeCell ref="A9:V9"/>
    <mergeCell ref="A10:E11"/>
    <mergeCell ref="F10:F11"/>
    <mergeCell ref="G10:G11"/>
    <mergeCell ref="I10:K11"/>
    <mergeCell ref="L10:M11"/>
    <mergeCell ref="N10:R10"/>
    <mergeCell ref="S10:T11"/>
    <mergeCell ref="P12:Q12"/>
    <mergeCell ref="H10:H11"/>
    <mergeCell ref="P11:Q11"/>
    <mergeCell ref="J15:K15"/>
    <mergeCell ref="L15:M15"/>
    <mergeCell ref="N15:O15"/>
    <mergeCell ref="S15:T15"/>
    <mergeCell ref="J16:K16"/>
    <mergeCell ref="L16:M16"/>
    <mergeCell ref="N16:O16"/>
    <mergeCell ref="S16:T16"/>
    <mergeCell ref="I13:K13"/>
    <mergeCell ref="L13:M13"/>
    <mergeCell ref="N13:O13"/>
    <mergeCell ref="S13:T13"/>
    <mergeCell ref="J14:K14"/>
    <mergeCell ref="L14:M14"/>
    <mergeCell ref="N14:O14"/>
    <mergeCell ref="S14:T14"/>
    <mergeCell ref="P13:Q13"/>
    <mergeCell ref="P14:Q14"/>
    <mergeCell ref="P15:Q15"/>
    <mergeCell ref="P16:Q16"/>
    <mergeCell ref="J19:K19"/>
    <mergeCell ref="L19:M19"/>
    <mergeCell ref="N19:O19"/>
    <mergeCell ref="S19:T19"/>
    <mergeCell ref="I20:K20"/>
    <mergeCell ref="L20:M20"/>
    <mergeCell ref="N20:O20"/>
    <mergeCell ref="S20:T20"/>
    <mergeCell ref="J17:K17"/>
    <mergeCell ref="L17:M17"/>
    <mergeCell ref="N17:O17"/>
    <mergeCell ref="S17:T17"/>
    <mergeCell ref="I18:K18"/>
    <mergeCell ref="L18:M18"/>
    <mergeCell ref="N18:O18"/>
    <mergeCell ref="S18:T18"/>
    <mergeCell ref="P17:Q17"/>
    <mergeCell ref="P18:Q18"/>
    <mergeCell ref="P19:Q19"/>
    <mergeCell ref="P20:Q20"/>
    <mergeCell ref="I23:K23"/>
    <mergeCell ref="L23:M23"/>
    <mergeCell ref="N23:O23"/>
    <mergeCell ref="S23:T23"/>
    <mergeCell ref="I24:K24"/>
    <mergeCell ref="L24:M24"/>
    <mergeCell ref="N24:O24"/>
    <mergeCell ref="S24:T24"/>
    <mergeCell ref="I21:K21"/>
    <mergeCell ref="L21:M21"/>
    <mergeCell ref="N21:O21"/>
    <mergeCell ref="S21:T21"/>
    <mergeCell ref="I22:K22"/>
    <mergeCell ref="L22:M22"/>
    <mergeCell ref="N22:O22"/>
    <mergeCell ref="S22:T22"/>
    <mergeCell ref="P23:Q23"/>
    <mergeCell ref="P24:Q24"/>
    <mergeCell ref="P21:Q21"/>
    <mergeCell ref="P22:Q22"/>
    <mergeCell ref="I25:K25"/>
    <mergeCell ref="L25:M25"/>
    <mergeCell ref="N25:O25"/>
    <mergeCell ref="S25:T25"/>
    <mergeCell ref="B26:S26"/>
    <mergeCell ref="B27:S27"/>
    <mergeCell ref="A28:V28"/>
    <mergeCell ref="P25:Q25"/>
    <mergeCell ref="U27:V27"/>
    <mergeCell ref="N32:T32"/>
    <mergeCell ref="I33:M33"/>
    <mergeCell ref="N33:T33"/>
    <mergeCell ref="I34:M34"/>
    <mergeCell ref="N34:T34"/>
    <mergeCell ref="A31:H32"/>
    <mergeCell ref="A33:H34"/>
    <mergeCell ref="A35:H36"/>
    <mergeCell ref="I29:M29"/>
    <mergeCell ref="N29:T29"/>
    <mergeCell ref="I30:M30"/>
    <mergeCell ref="N30:T30"/>
    <mergeCell ref="A29:H30"/>
    <mergeCell ref="I35:M35"/>
    <mergeCell ref="N35:T35"/>
    <mergeCell ref="I36:M36"/>
    <mergeCell ref="N36:T36"/>
    <mergeCell ref="I31:M31"/>
    <mergeCell ref="N31:T31"/>
    <mergeCell ref="I32:M32"/>
  </mergeCells>
  <printOptions horizontalCentered="1"/>
  <pageMargins left="0.39370078740157483" right="0.39370078740157483" top="0.39370078740157483" bottom="0.39370078740157483" header="0" footer="0"/>
  <pageSetup paperSize="9" scale="55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5:AZ34"/>
  <sheetViews>
    <sheetView tabSelected="1" view="pageBreakPreview" topLeftCell="A7" zoomScale="120" zoomScaleNormal="100" zoomScaleSheetLayoutView="120" workbookViewId="0">
      <selection activeCell="H22" sqref="H22"/>
    </sheetView>
  </sheetViews>
  <sheetFormatPr defaultRowHeight="15" x14ac:dyDescent="0.25"/>
  <cols>
    <col min="1" max="52" width="2.7109375" customWidth="1"/>
  </cols>
  <sheetData>
    <row r="5" spans="1:52" x14ac:dyDescent="0.25">
      <c r="L5" s="178" t="s">
        <v>36</v>
      </c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9" t="str">
        <f>CONCATENATE(ВИК!M2,ВИК!N2,ВИК!O2," ",ВИК!P2," ",ВИК!Q2)</f>
        <v>735-080 Р ЛС</v>
      </c>
      <c r="X5" s="179"/>
      <c r="Y5" s="179"/>
      <c r="Z5" s="179"/>
      <c r="AA5" s="179"/>
      <c r="AB5" s="179"/>
      <c r="AC5" s="179"/>
      <c r="AD5" s="178" t="s">
        <v>29</v>
      </c>
      <c r="AE5" s="178"/>
      <c r="AF5" s="179" t="str">
        <f>CONCATENATE(ВИК!K4," ",ВИК!L4," ",ВИК!N4)</f>
        <v>05 ноября 2015</v>
      </c>
      <c r="AG5" s="179"/>
      <c r="AH5" s="179"/>
      <c r="AI5" s="179"/>
      <c r="AJ5" s="179"/>
      <c r="AK5" s="179"/>
      <c r="AL5" s="179"/>
      <c r="AM5" s="96" t="s">
        <v>30</v>
      </c>
      <c r="AN5" s="95"/>
    </row>
    <row r="7" spans="1:52" x14ac:dyDescent="0.25">
      <c r="L7" s="178" t="s">
        <v>65</v>
      </c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</row>
    <row r="10" spans="1:52" x14ac:dyDescent="0.25">
      <c r="A10" s="177"/>
      <c r="B10" s="177"/>
      <c r="C10" s="177"/>
      <c r="D10" s="177"/>
      <c r="E10" s="177"/>
      <c r="F10" s="177"/>
      <c r="G10" s="177"/>
      <c r="H10" s="177"/>
      <c r="I10" s="177" t="s">
        <v>112</v>
      </c>
      <c r="J10" s="177"/>
      <c r="K10" s="177"/>
      <c r="L10" s="177"/>
      <c r="M10" s="177" t="s">
        <v>113</v>
      </c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</row>
    <row r="11" spans="1:52" x14ac:dyDescent="0.25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</row>
    <row r="12" spans="1:52" x14ac:dyDescent="0.25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</row>
    <row r="13" spans="1:52" x14ac:dyDescent="0.25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</row>
    <row r="14" spans="1:52" x14ac:dyDescent="0.25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</row>
    <row r="15" spans="1:52" x14ac:dyDescent="0.25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</row>
    <row r="16" spans="1:52" x14ac:dyDescent="0.25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</row>
    <row r="17" spans="1:52" x14ac:dyDescent="0.25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</row>
    <row r="18" spans="1:52" x14ac:dyDescent="0.25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</row>
    <row r="19" spans="1:52" x14ac:dyDescent="0.25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</row>
    <row r="20" spans="1:52" x14ac:dyDescent="0.25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</row>
    <row r="21" spans="1:52" ht="15.75" thickBot="1" x14ac:dyDescent="0.3">
      <c r="A21" s="93" t="s">
        <v>37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 t="s">
        <v>37</v>
      </c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 t="s">
        <v>37</v>
      </c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 t="s">
        <v>37</v>
      </c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 t="s">
        <v>37</v>
      </c>
    </row>
    <row r="22" spans="1:52" ht="15" customHeight="1" x14ac:dyDescent="0.25">
      <c r="A22" s="99" t="s">
        <v>82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189" t="s">
        <v>83</v>
      </c>
      <c r="M22" s="189"/>
      <c r="N22" s="189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189" t="s">
        <v>84</v>
      </c>
      <c r="Z22" s="189"/>
      <c r="AA22" s="189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189" t="s">
        <v>85</v>
      </c>
      <c r="AM22" s="189"/>
      <c r="AN22" s="189"/>
      <c r="AO22" s="98"/>
      <c r="AP22" s="98"/>
      <c r="AQ22" s="98"/>
      <c r="AR22" s="98"/>
      <c r="AS22" s="98"/>
      <c r="AT22" s="98"/>
      <c r="AU22" s="98"/>
      <c r="AV22" s="98"/>
      <c r="AW22" s="98"/>
      <c r="AX22" s="190" t="s">
        <v>86</v>
      </c>
      <c r="AY22" s="190"/>
      <c r="AZ22" s="190"/>
    </row>
    <row r="23" spans="1:52" x14ac:dyDescent="0.25">
      <c r="A23" s="101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100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100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100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100"/>
    </row>
    <row r="24" spans="1:52" x14ac:dyDescent="0.25">
      <c r="A24" s="101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100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100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100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100"/>
    </row>
    <row r="31" spans="1:52" ht="30" customHeight="1" x14ac:dyDescent="0.25">
      <c r="A31" s="191" t="s">
        <v>26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3"/>
      <c r="M31" s="180" t="str">
        <f>РК!I29</f>
        <v>Иванов И. И.</v>
      </c>
      <c r="N31" s="181"/>
      <c r="O31" s="181"/>
      <c r="P31" s="181"/>
      <c r="Q31" s="181"/>
      <c r="R31" s="181"/>
      <c r="S31" s="181"/>
      <c r="T31" s="181"/>
      <c r="U31" s="181"/>
      <c r="V31" s="182"/>
      <c r="W31" s="180" t="str">
        <f>РК!N29</f>
        <v>ООО "Комооооааао" II-ур. № 88-8888</v>
      </c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2"/>
      <c r="AK31" s="180"/>
      <c r="AL31" s="181"/>
      <c r="AM31" s="181"/>
      <c r="AN31" s="181"/>
      <c r="AO31" s="181"/>
      <c r="AP31" s="181"/>
      <c r="AQ31" s="181"/>
      <c r="AR31" s="182"/>
      <c r="AS31" s="180" t="str">
        <f>ВИК!U30</f>
        <v>05 ноября  2015</v>
      </c>
      <c r="AT31" s="181"/>
      <c r="AU31" s="181"/>
      <c r="AV31" s="181"/>
      <c r="AW31" s="181"/>
      <c r="AX31" s="181"/>
      <c r="AY31" s="181"/>
      <c r="AZ31" s="182"/>
    </row>
    <row r="32" spans="1:52" ht="15" customHeight="1" x14ac:dyDescent="0.25">
      <c r="A32" s="194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6"/>
      <c r="M32" s="183" t="s">
        <v>25</v>
      </c>
      <c r="N32" s="184"/>
      <c r="O32" s="184"/>
      <c r="P32" s="184"/>
      <c r="Q32" s="184"/>
      <c r="R32" s="184"/>
      <c r="S32" s="184"/>
      <c r="T32" s="184"/>
      <c r="U32" s="184"/>
      <c r="V32" s="185"/>
      <c r="W32" s="183" t="s">
        <v>24</v>
      </c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5"/>
      <c r="AK32" s="183" t="s">
        <v>23</v>
      </c>
      <c r="AL32" s="184"/>
      <c r="AM32" s="184"/>
      <c r="AN32" s="184"/>
      <c r="AO32" s="184"/>
      <c r="AP32" s="184"/>
      <c r="AQ32" s="184"/>
      <c r="AR32" s="185"/>
      <c r="AS32" s="183" t="s">
        <v>22</v>
      </c>
      <c r="AT32" s="184"/>
      <c r="AU32" s="184"/>
      <c r="AV32" s="184"/>
      <c r="AW32" s="184"/>
      <c r="AX32" s="184"/>
      <c r="AY32" s="184"/>
      <c r="AZ32" s="185"/>
    </row>
    <row r="33" spans="1:52" ht="30" customHeight="1" x14ac:dyDescent="0.25">
      <c r="A33" s="191" t="s">
        <v>27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3"/>
      <c r="M33" s="180" t="str">
        <f>РК!I31</f>
        <v>Иванов И. И.</v>
      </c>
      <c r="N33" s="181"/>
      <c r="O33" s="181"/>
      <c r="P33" s="181"/>
      <c r="Q33" s="181"/>
      <c r="R33" s="181"/>
      <c r="S33" s="181"/>
      <c r="T33" s="181"/>
      <c r="U33" s="181"/>
      <c r="V33" s="182"/>
      <c r="W33" s="180" t="str">
        <f>РК!N31</f>
        <v>ООО "Комооооааао" II-ур. № 88-8888</v>
      </c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2"/>
      <c r="AK33" s="186"/>
      <c r="AL33" s="187"/>
      <c r="AM33" s="187"/>
      <c r="AN33" s="187"/>
      <c r="AO33" s="187"/>
      <c r="AP33" s="187"/>
      <c r="AQ33" s="187"/>
      <c r="AR33" s="188"/>
      <c r="AS33" s="180" t="str">
        <f>ВИК!U32</f>
        <v>05 ноября  2015</v>
      </c>
      <c r="AT33" s="181"/>
      <c r="AU33" s="181"/>
      <c r="AV33" s="181"/>
      <c r="AW33" s="181"/>
      <c r="AX33" s="181"/>
      <c r="AY33" s="181"/>
      <c r="AZ33" s="182"/>
    </row>
    <row r="34" spans="1:52" ht="15" customHeight="1" x14ac:dyDescent="0.25">
      <c r="A34" s="194"/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6"/>
      <c r="M34" s="183" t="s">
        <v>25</v>
      </c>
      <c r="N34" s="184"/>
      <c r="O34" s="184"/>
      <c r="P34" s="184"/>
      <c r="Q34" s="184"/>
      <c r="R34" s="184"/>
      <c r="S34" s="184"/>
      <c r="T34" s="184"/>
      <c r="U34" s="184"/>
      <c r="V34" s="185"/>
      <c r="W34" s="183" t="s">
        <v>24</v>
      </c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5"/>
      <c r="AK34" s="183" t="s">
        <v>23</v>
      </c>
      <c r="AL34" s="184"/>
      <c r="AM34" s="184"/>
      <c r="AN34" s="184"/>
      <c r="AO34" s="184"/>
      <c r="AP34" s="184"/>
      <c r="AQ34" s="184"/>
      <c r="AR34" s="185"/>
      <c r="AS34" s="183" t="s">
        <v>22</v>
      </c>
      <c r="AT34" s="184"/>
      <c r="AU34" s="184"/>
      <c r="AV34" s="184"/>
      <c r="AW34" s="184"/>
      <c r="AX34" s="184"/>
      <c r="AY34" s="184"/>
      <c r="AZ34" s="185"/>
    </row>
  </sheetData>
  <mergeCells count="79">
    <mergeCell ref="A10:A20"/>
    <mergeCell ref="B10:B20"/>
    <mergeCell ref="C10:C20"/>
    <mergeCell ref="D10:D20"/>
    <mergeCell ref="E10:E20"/>
    <mergeCell ref="K10:K20"/>
    <mergeCell ref="L5:V5"/>
    <mergeCell ref="W5:AC5"/>
    <mergeCell ref="AD5:AE5"/>
    <mergeCell ref="AF5:AL5"/>
    <mergeCell ref="L7:AM7"/>
    <mergeCell ref="W10:W20"/>
    <mergeCell ref="L10:L20"/>
    <mergeCell ref="M10:M20"/>
    <mergeCell ref="N10:N20"/>
    <mergeCell ref="O10:O20"/>
    <mergeCell ref="P10:P20"/>
    <mergeCell ref="Q10:Q20"/>
    <mergeCell ref="R10:R20"/>
    <mergeCell ref="S10:S20"/>
    <mergeCell ref="T10:T20"/>
    <mergeCell ref="F10:F20"/>
    <mergeCell ref="G10:G20"/>
    <mergeCell ref="H10:H20"/>
    <mergeCell ref="I10:I20"/>
    <mergeCell ref="J10:J20"/>
    <mergeCell ref="U10:U20"/>
    <mergeCell ref="V10:V20"/>
    <mergeCell ref="AI10:AI20"/>
    <mergeCell ref="X10:X20"/>
    <mergeCell ref="Y10:Y20"/>
    <mergeCell ref="Z10:Z20"/>
    <mergeCell ref="AA10:AA20"/>
    <mergeCell ref="AB10:AB20"/>
    <mergeCell ref="AC10:AC20"/>
    <mergeCell ref="AD10:AD20"/>
    <mergeCell ref="AE10:AE20"/>
    <mergeCell ref="AF10:AF20"/>
    <mergeCell ref="AG10:AG20"/>
    <mergeCell ref="AH10:AH20"/>
    <mergeCell ref="AP10:AP20"/>
    <mergeCell ref="AQ10:AQ20"/>
    <mergeCell ref="AR10:AR20"/>
    <mergeCell ref="AS10:AS20"/>
    <mergeCell ref="AT10:AT20"/>
    <mergeCell ref="L22:N22"/>
    <mergeCell ref="Y22:AA22"/>
    <mergeCell ref="AL22:AN22"/>
    <mergeCell ref="AX22:AZ22"/>
    <mergeCell ref="AV10:AV20"/>
    <mergeCell ref="AW10:AW20"/>
    <mergeCell ref="AX10:AX20"/>
    <mergeCell ref="AY10:AY20"/>
    <mergeCell ref="AZ10:AZ20"/>
    <mergeCell ref="AU10:AU20"/>
    <mergeCell ref="AJ10:AJ20"/>
    <mergeCell ref="AK10:AK20"/>
    <mergeCell ref="AL10:AL20"/>
    <mergeCell ref="AM10:AM20"/>
    <mergeCell ref="AN10:AN20"/>
    <mergeCell ref="AO10:AO20"/>
    <mergeCell ref="A31:L32"/>
    <mergeCell ref="M31:V31"/>
    <mergeCell ref="W31:AJ31"/>
    <mergeCell ref="AK31:AR31"/>
    <mergeCell ref="AS31:AZ31"/>
    <mergeCell ref="M32:V32"/>
    <mergeCell ref="W32:AJ32"/>
    <mergeCell ref="AK32:AR32"/>
    <mergeCell ref="AS32:AZ32"/>
    <mergeCell ref="A33:L34"/>
    <mergeCell ref="M33:V33"/>
    <mergeCell ref="W33:AJ33"/>
    <mergeCell ref="AK33:AR33"/>
    <mergeCell ref="AS33:AZ33"/>
    <mergeCell ref="M34:V34"/>
    <mergeCell ref="W34:AJ34"/>
    <mergeCell ref="AK34:AR34"/>
    <mergeCell ref="AS34:AZ34"/>
  </mergeCells>
  <pageMargins left="0.39370078740157483" right="0.39370078740157483" top="0.39370078740157483" bottom="0.39370078740157483" header="0" footer="0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ВИК</vt:lpstr>
      <vt:lpstr>ВИК приложение</vt:lpstr>
      <vt:lpstr>УК</vt:lpstr>
      <vt:lpstr>УК приложение</vt:lpstr>
      <vt:lpstr>РК</vt:lpstr>
      <vt:lpstr>РК приложение</vt:lpstr>
      <vt:lpstr>'ВИК приложение'!Область_печати</vt:lpstr>
      <vt:lpstr>РК!Область_печати</vt:lpstr>
      <vt:lpstr>'РК приложение'!Область_печати</vt:lpstr>
      <vt:lpstr>'УК приложение'!Область_печати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2015-12-31T15:37:57Z</dcterms:modified>
</cp:coreProperties>
</file>