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230" yWindow="-30" windowWidth="15480" windowHeight="11640"/>
  </bookViews>
  <sheets>
    <sheet name="Прибыль и убытки" sheetId="3" r:id="rId1"/>
    <sheet name="Бюджет" sheetId="4" r:id="rId2"/>
  </sheets>
  <definedNames>
    <definedName name="_xlnm.Print_Titles" localSheetId="0">'Прибыль и убытки'!#REF!</definedName>
  </definedNames>
  <calcPr calcId="125725"/>
</workbook>
</file>

<file path=xl/calcChain.xml><?xml version="1.0" encoding="utf-8"?>
<calcChain xmlns="http://schemas.openxmlformats.org/spreadsheetml/2006/main">
  <c r="N5" i="3"/>
  <c r="N12" s="1"/>
  <c r="N6"/>
  <c r="N7"/>
  <c r="N8"/>
  <c r="N9"/>
  <c r="N10"/>
  <c r="N11"/>
  <c r="M5"/>
  <c r="M12" s="1"/>
  <c r="M6"/>
  <c r="M7"/>
  <c r="M8"/>
  <c r="M9"/>
  <c r="M10"/>
  <c r="M11"/>
  <c r="L5"/>
  <c r="L12" s="1"/>
  <c r="L6"/>
  <c r="L7"/>
  <c r="L8"/>
  <c r="L9"/>
  <c r="L10"/>
  <c r="L11"/>
  <c r="K5"/>
  <c r="K12" s="1"/>
  <c r="K6"/>
  <c r="K7"/>
  <c r="K8"/>
  <c r="K9"/>
  <c r="K10"/>
  <c r="K11"/>
  <c r="J5"/>
  <c r="J6"/>
  <c r="J7"/>
  <c r="J8"/>
  <c r="J9"/>
  <c r="J10"/>
  <c r="J11"/>
  <c r="I5"/>
  <c r="I6"/>
  <c r="I7"/>
  <c r="I8"/>
  <c r="I9"/>
  <c r="I10"/>
  <c r="I11"/>
  <c r="H5"/>
  <c r="H6"/>
  <c r="H7"/>
  <c r="H8"/>
  <c r="H9"/>
  <c r="H10"/>
  <c r="H11"/>
  <c r="G5"/>
  <c r="G6"/>
  <c r="G7"/>
  <c r="G8"/>
  <c r="G9"/>
  <c r="G10"/>
  <c r="G11"/>
  <c r="F5"/>
  <c r="F6"/>
  <c r="F7"/>
  <c r="F8"/>
  <c r="F9"/>
  <c r="F10"/>
  <c r="F11"/>
  <c r="E5"/>
  <c r="E6"/>
  <c r="E7"/>
  <c r="E8"/>
  <c r="E9"/>
  <c r="E10"/>
  <c r="E11"/>
  <c r="D5"/>
  <c r="D6"/>
  <c r="D7"/>
  <c r="D8"/>
  <c r="D9"/>
  <c r="D10"/>
  <c r="D11"/>
  <c r="C5"/>
  <c r="C6"/>
  <c r="C7"/>
  <c r="C8"/>
  <c r="C9"/>
  <c r="C10"/>
  <c r="C11"/>
  <c r="E17" i="4" l="1"/>
  <c r="C17" l="1"/>
  <c r="J12" i="3"/>
  <c r="I12"/>
  <c r="H12"/>
  <c r="G12"/>
  <c r="O6" l="1"/>
  <c r="O10"/>
  <c r="O8" l="1"/>
  <c r="O11"/>
  <c r="O7"/>
  <c r="O9"/>
  <c r="C12"/>
  <c r="E12"/>
  <c r="F12" l="1"/>
  <c r="D12"/>
  <c r="O5" l="1"/>
  <c r="O12" s="1"/>
</calcChain>
</file>

<file path=xl/sharedStrings.xml><?xml version="1.0" encoding="utf-8"?>
<sst xmlns="http://schemas.openxmlformats.org/spreadsheetml/2006/main" count="39" uniqueCount="29">
  <si>
    <t>ИТОГО</t>
  </si>
  <si>
    <t>1</t>
  </si>
  <si>
    <t>2</t>
  </si>
  <si>
    <t>4</t>
  </si>
  <si>
    <t>10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</si>
  <si>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</si>
  <si>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</si>
  <si>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</si>
  <si>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</si>
  <si>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</si>
  <si>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</si>
  <si>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</si>
  <si>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</si>
  <si>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</si>
  <si>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</si>
  <si>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</si>
  <si>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Доход</t>
  </si>
  <si>
    <t>ЗА ГОД</t>
  </si>
  <si>
    <t>Всего прибыль</t>
  </si>
  <si>
    <t xml:space="preserve">ГОДОВОЙ ДЕНЕЖНЫЙ ПОТОК </t>
  </si>
  <si>
    <t>ОТЧЕТ О ПРИБЫЛЯХ И УБЫТКАХ</t>
  </si>
  <si>
    <t>Продажа 1</t>
  </si>
  <si>
    <t>Продажа 2</t>
  </si>
  <si>
    <t>Продажа 3</t>
  </si>
  <si>
    <t>Продажа 4</t>
  </si>
  <si>
    <t>Продажа 5</t>
  </si>
  <si>
    <t>Продажа 6</t>
  </si>
  <si>
    <t>Продажа 7</t>
  </si>
  <si>
    <t>ЯНВАРЬ</t>
  </si>
</sst>
</file>

<file path=xl/styles.xml><?xml version="1.0" encoding="utf-8"?>
<styleSheet xmlns="http://schemas.openxmlformats.org/spreadsheetml/2006/main">
  <numFmts count="8">
    <numFmt numFmtId="5" formatCode="#,##0&quot;р.&quot;;\-#,##0&quot;р.&quot;"/>
    <numFmt numFmtId="164" formatCode="&quot;$&quot;#,##0.00_);\(&quot;$&quot;#,##0.00\)"/>
    <numFmt numFmtId="165" formatCode="#,##0.00&quot;р.&quot;"/>
    <numFmt numFmtId="166" formatCode="_(&quot;$&quot;* #,##0.00_);_(&quot;$&quot;* \(#,##0.00\);_(&quot;$&quot;* &quot;-&quot;??_);_(@_)"/>
    <numFmt numFmtId="167" formatCode="#,##0_ ;\-#,##0\ "/>
    <numFmt numFmtId="168" formatCode="_(* #,##0.00_);_(* \(#,##0.00\);_(* &quot;-&quot;??_);_(@_)"/>
    <numFmt numFmtId="169" formatCode="_(&quot;$&quot;* #,##0_);_(&quot;$&quot;* \(#,##0\);_(&quot;$&quot;* &quot;-&quot;??_);_(@_)"/>
    <numFmt numFmtId="170" formatCode="#,##0.00_р_."/>
  </numFmts>
  <fonts count="34">
    <font>
      <sz val="9"/>
      <color theme="3"/>
      <name val="Arial"/>
      <family val="2"/>
      <scheme val="minor"/>
    </font>
    <font>
      <sz val="8"/>
      <color theme="1" tint="0.14996795556505021"/>
      <name val="Arial"/>
      <family val="2"/>
      <scheme val="minor"/>
    </font>
    <font>
      <b/>
      <sz val="17"/>
      <color theme="0"/>
      <name val="Bookman Old Style"/>
      <family val="2"/>
      <scheme val="major"/>
    </font>
    <font>
      <b/>
      <sz val="9"/>
      <color theme="0"/>
      <name val="Bookman Old Style"/>
      <family val="1"/>
      <scheme val="major"/>
    </font>
    <font>
      <sz val="8"/>
      <color theme="3" tint="0.39994506668294322"/>
      <name val="Bookman Old Style"/>
      <family val="1"/>
      <scheme val="major"/>
    </font>
    <font>
      <sz val="8"/>
      <color theme="0"/>
      <name val="Arial"/>
      <family val="2"/>
      <scheme val="minor"/>
    </font>
    <font>
      <i/>
      <sz val="8"/>
      <color theme="1" tint="0.499984740745262"/>
      <name val="Arial"/>
      <family val="2"/>
      <scheme val="minor"/>
    </font>
    <font>
      <sz val="36"/>
      <color theme="3" tint="0.39994506668294322"/>
      <name val="Bookman Old Style"/>
      <family val="1"/>
      <scheme val="major"/>
    </font>
    <font>
      <b/>
      <sz val="10"/>
      <color theme="0" tint="-0.499984740745262"/>
      <name val="Arial"/>
      <family val="2"/>
      <scheme val="minor"/>
    </font>
    <font>
      <b/>
      <sz val="10"/>
      <color theme="3" tint="0.39994506668294322"/>
      <name val="Bookman Old Style"/>
      <family val="1"/>
      <scheme val="major"/>
    </font>
    <font>
      <sz val="22"/>
      <color theme="3" tint="0.39994506668294322"/>
      <name val="Bookman Old Style"/>
      <family val="1"/>
      <scheme val="major"/>
    </font>
    <font>
      <b/>
      <sz val="10"/>
      <color theme="3"/>
      <name val="Bookman Old Style"/>
      <family val="1"/>
      <scheme val="major"/>
    </font>
    <font>
      <i/>
      <sz val="9"/>
      <color theme="4"/>
      <name val="Arial"/>
      <family val="2"/>
      <charset val="204"/>
      <scheme val="minor"/>
    </font>
    <font>
      <i/>
      <sz val="10"/>
      <color rgb="FF84C183"/>
      <name val="Century Schoolbook"/>
      <family val="1"/>
      <charset val="204"/>
    </font>
    <font>
      <sz val="9"/>
      <color theme="3"/>
      <name val="Arial"/>
      <family val="2"/>
      <charset val="204"/>
      <scheme val="minor"/>
    </font>
    <font>
      <sz val="10"/>
      <color theme="3"/>
      <name val="Arial"/>
      <family val="2"/>
      <scheme val="minor"/>
    </font>
    <font>
      <sz val="11"/>
      <color theme="1"/>
      <name val="Arial"/>
      <family val="2"/>
      <scheme val="minor"/>
    </font>
    <font>
      <sz val="72"/>
      <color theme="2"/>
      <name val="Bookman Old Style"/>
      <family val="2"/>
      <scheme val="major"/>
    </font>
    <font>
      <b/>
      <sz val="26"/>
      <color theme="2"/>
      <name val="Bookman Old Style"/>
      <family val="1"/>
      <scheme val="major"/>
    </font>
    <font>
      <b/>
      <sz val="14"/>
      <color theme="2"/>
      <name val="Bookman Old Style"/>
      <family val="1"/>
      <scheme val="major"/>
    </font>
    <font>
      <sz val="10"/>
      <color theme="2"/>
      <name val="Arial"/>
      <family val="2"/>
      <scheme val="minor"/>
    </font>
    <font>
      <sz val="11"/>
      <color theme="0"/>
      <name val="Arial"/>
      <family val="2"/>
      <scheme val="minor"/>
    </font>
    <font>
      <b/>
      <sz val="18"/>
      <color theme="0"/>
      <name val="Arial"/>
      <family val="2"/>
      <scheme val="minor"/>
    </font>
    <font>
      <sz val="48"/>
      <color theme="0"/>
      <name val="Bookman Old Style"/>
      <family val="2"/>
      <scheme val="major"/>
    </font>
    <font>
      <sz val="12"/>
      <color theme="0"/>
      <name val="Arial"/>
      <family val="2"/>
      <scheme val="minor"/>
    </font>
    <font>
      <sz val="20"/>
      <color theme="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0"/>
      <color theme="3"/>
      <name val="Arial"/>
      <family val="2"/>
      <scheme val="minor"/>
    </font>
    <font>
      <sz val="22"/>
      <color theme="0"/>
      <name val="Bookman Old Style"/>
      <family val="1"/>
      <charset val="204"/>
      <scheme val="major"/>
    </font>
    <font>
      <sz val="48"/>
      <color theme="0"/>
      <name val="Bookman Old Style"/>
      <family val="1"/>
      <charset val="204"/>
      <scheme val="major"/>
    </font>
    <font>
      <sz val="48"/>
      <color theme="0"/>
      <name val="Bookman Old Style"/>
      <family val="1"/>
      <charset val="204"/>
    </font>
    <font>
      <b/>
      <condense/>
      <extend/>
      <outline/>
      <shadow/>
      <sz val="9"/>
      <color theme="0"/>
      <name val="Bookman Old Style"/>
      <family val="1"/>
      <charset val="204"/>
      <scheme val="major"/>
    </font>
    <font>
      <b/>
      <condense/>
      <extend/>
      <outline/>
      <shadow/>
      <sz val="9"/>
      <color theme="3"/>
      <name val="Arial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5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/>
      <right/>
      <top/>
      <bottom style="medium">
        <color theme="5"/>
      </bottom>
      <diagonal/>
    </border>
  </borders>
  <cellStyleXfs count="22">
    <xf numFmtId="0" fontId="0" fillId="0" borderId="0" applyNumberFormat="0" applyFill="0" applyBorder="0" applyProtection="0">
      <alignment vertical="center"/>
    </xf>
    <xf numFmtId="0" fontId="2" fillId="4" borderId="0" applyNumberFormat="0" applyBorder="0" applyProtection="0">
      <alignment horizontal="left" vertical="center" indent="1"/>
    </xf>
    <xf numFmtId="0" fontId="8" fillId="0" borderId="0" applyNumberFormat="0" applyFill="0" applyBorder="0" applyProtection="0">
      <alignment horizontal="left" vertical="center"/>
    </xf>
    <xf numFmtId="164" fontId="3" fillId="2" borderId="1" applyProtection="0">
      <alignment vertical="center"/>
    </xf>
    <xf numFmtId="0" fontId="1" fillId="3" borderId="0" applyNumberFormat="0" applyFon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Alignment="0" applyProtection="0"/>
    <xf numFmtId="0" fontId="9" fillId="0" borderId="0" applyNumberFormat="0" applyFill="0" applyBorder="0" applyProtection="0">
      <alignment vertical="center"/>
    </xf>
    <xf numFmtId="0" fontId="5" fillId="4" borderId="0" applyNumberFormat="0" applyAlignment="0" applyProtection="0"/>
    <xf numFmtId="0" fontId="4" fillId="3" borderId="2" applyNumberFormat="0" applyAlignment="0" applyProtection="0"/>
    <xf numFmtId="0" fontId="15" fillId="0" borderId="0">
      <alignment vertical="center"/>
    </xf>
    <xf numFmtId="0" fontId="16" fillId="5" borderId="0" applyNumberFormat="0" applyBorder="0" applyAlignment="0" applyProtection="0"/>
    <xf numFmtId="0" fontId="17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6" borderId="0" applyNumberFormat="0" applyBorder="0" applyAlignment="0" applyProtection="0"/>
    <xf numFmtId="0" fontId="20" fillId="4" borderId="0">
      <alignment vertical="center"/>
    </xf>
    <xf numFmtId="0" fontId="23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4" borderId="0" applyNumberFormat="0" applyAlignment="0" applyProtection="0"/>
    <xf numFmtId="0" fontId="26" fillId="4" borderId="0" applyNumberFormat="0" applyBorder="0" applyAlignment="0" applyProtection="0"/>
    <xf numFmtId="166" fontId="16" fillId="0" borderId="0" applyFont="0" applyFill="0" applyBorder="0" applyAlignment="0" applyProtection="0"/>
    <xf numFmtId="168" fontId="16" fillId="0" borderId="0" applyFont="0" applyFill="0" applyBorder="0" applyAlignment="0" applyProtection="0"/>
  </cellStyleXfs>
  <cellXfs count="49">
    <xf numFmtId="0" fontId="0" fillId="0" borderId="0" xfId="0">
      <alignment vertical="center"/>
    </xf>
    <xf numFmtId="0" fontId="2" fillId="4" borderId="0" xfId="1">
      <alignment horizontal="left" vertical="center" indent="1"/>
    </xf>
    <xf numFmtId="0" fontId="0" fillId="0" borderId="0" xfId="0">
      <alignment vertical="center"/>
    </xf>
    <xf numFmtId="0" fontId="2" fillId="0" borderId="0" xfId="1" applyFill="1">
      <alignment horizontal="left" vertical="center" indent="1"/>
    </xf>
    <xf numFmtId="0" fontId="2" fillId="4" borderId="0" xfId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10" fillId="0" borderId="0" xfId="6" applyFont="1" applyAlignment="1">
      <alignment vertical="center"/>
    </xf>
    <xf numFmtId="0" fontId="0" fillId="0" borderId="0" xfId="0" applyFont="1" applyFill="1" applyBorder="1" applyAlignment="1">
      <alignment horizontal="left" vertical="center" indent="2"/>
    </xf>
    <xf numFmtId="0" fontId="13" fillId="0" borderId="0" xfId="0" applyFont="1" applyAlignment="1">
      <alignment horizontal="left" vertical="top" indent="1"/>
    </xf>
    <xf numFmtId="0" fontId="12" fillId="0" borderId="0" xfId="0" applyFont="1" applyAlignment="1">
      <alignment horizontal="left" vertical="top"/>
    </xf>
    <xf numFmtId="14" fontId="0" fillId="0" borderId="0" xfId="0" applyNumberFormat="1" applyFont="1" applyFill="1" applyBorder="1" applyAlignment="1">
      <alignment horizontal="left" vertical="center" indent="1"/>
    </xf>
    <xf numFmtId="14" fontId="0" fillId="0" borderId="0" xfId="4" applyNumberFormat="1" applyFont="1" applyFill="1" applyBorder="1" applyAlignment="1">
      <alignment horizontal="left" indent="1"/>
    </xf>
    <xf numFmtId="14" fontId="0" fillId="0" borderId="0" xfId="0" applyNumberFormat="1" applyFont="1" applyFill="1" applyBorder="1" applyAlignment="1">
      <alignment horizontal="left" indent="1"/>
    </xf>
    <xf numFmtId="14" fontId="0" fillId="0" borderId="0" xfId="0" applyNumberFormat="1" applyAlignment="1">
      <alignment horizontal="left" vertical="center" indent="1"/>
    </xf>
    <xf numFmtId="2" fontId="0" fillId="0" borderId="0" xfId="0" applyNumberFormat="1" applyFont="1" applyFill="1" applyBorder="1" applyAlignment="1">
      <alignment horizontal="left" indent="5"/>
    </xf>
    <xf numFmtId="2" fontId="0" fillId="0" borderId="0" xfId="0" applyNumberFormat="1" applyAlignment="1">
      <alignment horizontal="left" vertical="center" indent="1"/>
    </xf>
    <xf numFmtId="2" fontId="0" fillId="0" borderId="0" xfId="0" applyNumberFormat="1" applyFill="1" applyBorder="1" applyAlignment="1">
      <alignment horizontal="left" indent="1"/>
    </xf>
    <xf numFmtId="0" fontId="21" fillId="4" borderId="0" xfId="15" applyFont="1" applyFill="1">
      <alignment vertical="center"/>
    </xf>
    <xf numFmtId="0" fontId="22" fillId="4" borderId="0" xfId="15" applyFont="1" applyFill="1" applyBorder="1" applyAlignment="1"/>
    <xf numFmtId="0" fontId="24" fillId="4" borderId="0" xfId="17" applyBorder="1" applyAlignment="1">
      <alignment horizontal="left"/>
    </xf>
    <xf numFmtId="0" fontId="21" fillId="4" borderId="0" xfId="15" applyFont="1" applyFill="1" applyAlignment="1">
      <alignment horizontal="right" vertical="center" indent="1"/>
    </xf>
    <xf numFmtId="0" fontId="26" fillId="4" borderId="3" xfId="19" applyFill="1" applyBorder="1" applyAlignment="1">
      <alignment horizontal="left" vertical="center" indent="1"/>
    </xf>
    <xf numFmtId="0" fontId="26" fillId="4" borderId="3" xfId="19" applyFill="1" applyBorder="1" applyAlignment="1">
      <alignment horizontal="right"/>
    </xf>
    <xf numFmtId="0" fontId="26" fillId="4" borderId="3" xfId="19" applyBorder="1" applyAlignment="1">
      <alignment horizontal="right" vertical="center" indent="1"/>
    </xf>
    <xf numFmtId="0" fontId="27" fillId="4" borderId="0" xfId="15" applyFont="1" applyFill="1" applyBorder="1" applyAlignment="1">
      <alignment horizontal="left" vertical="center" indent="1"/>
    </xf>
    <xf numFmtId="167" fontId="27" fillId="4" borderId="0" xfId="20" applyNumberFormat="1" applyFont="1" applyFill="1" applyBorder="1" applyAlignment="1">
      <alignment horizontal="right" vertical="center"/>
    </xf>
    <xf numFmtId="5" fontId="27" fillId="4" borderId="0" xfId="15" applyNumberFormat="1" applyFont="1" applyFill="1" applyBorder="1" applyAlignment="1">
      <alignment horizontal="right" vertical="center" indent="1"/>
    </xf>
    <xf numFmtId="9" fontId="21" fillId="4" borderId="0" xfId="15" applyNumberFormat="1" applyFont="1" applyFill="1">
      <alignment vertical="center"/>
    </xf>
    <xf numFmtId="167" fontId="27" fillId="4" borderId="0" xfId="21" applyNumberFormat="1" applyFont="1" applyFill="1" applyBorder="1" applyAlignment="1">
      <alignment horizontal="right" vertical="center"/>
    </xf>
    <xf numFmtId="167" fontId="27" fillId="4" borderId="0" xfId="21" applyNumberFormat="1" applyFont="1" applyFill="1" applyBorder="1" applyAlignment="1">
      <alignment horizontal="right" vertical="center" indent="1"/>
    </xf>
    <xf numFmtId="0" fontId="28" fillId="7" borderId="0" xfId="15" applyFont="1" applyFill="1" applyBorder="1" applyAlignment="1">
      <alignment horizontal="left" vertical="center" indent="1"/>
    </xf>
    <xf numFmtId="5" fontId="11" fillId="7" borderId="0" xfId="20" applyNumberFormat="1" applyFont="1" applyFill="1" applyBorder="1" applyAlignment="1">
      <alignment vertical="center"/>
    </xf>
    <xf numFmtId="0" fontId="27" fillId="4" borderId="0" xfId="15" applyFont="1" applyFill="1" applyBorder="1" applyAlignment="1">
      <alignment horizontal="left" indent="1"/>
    </xf>
    <xf numFmtId="169" fontId="27" fillId="4" borderId="0" xfId="20" applyNumberFormat="1" applyFont="1" applyFill="1" applyBorder="1"/>
    <xf numFmtId="169" fontId="27" fillId="4" borderId="0" xfId="15" applyNumberFormat="1" applyFont="1" applyFill="1" applyBorder="1" applyAlignment="1">
      <alignment horizontal="right" vertical="center" indent="1"/>
    </xf>
    <xf numFmtId="0" fontId="21" fillId="4" borderId="0" xfId="15" applyFont="1" applyFill="1" applyAlignment="1">
      <alignment horizontal="left" vertical="center" indent="1"/>
    </xf>
    <xf numFmtId="0" fontId="23" fillId="4" borderId="0" xfId="16" applyAlignment="1">
      <alignment vertical="center"/>
    </xf>
    <xf numFmtId="0" fontId="29" fillId="4" borderId="0" xfId="1" applyFont="1" applyAlignment="1">
      <alignment horizontal="left" vertical="center" indent="1"/>
    </xf>
    <xf numFmtId="0" fontId="30" fillId="4" borderId="0" xfId="1" applyFont="1" applyAlignment="1">
      <alignment vertical="center"/>
    </xf>
    <xf numFmtId="0" fontId="31" fillId="4" borderId="0" xfId="15" applyFont="1" applyFill="1" applyBorder="1" applyAlignment="1">
      <alignment vertical="center"/>
    </xf>
    <xf numFmtId="170" fontId="0" fillId="0" borderId="0" xfId="0" applyNumberFormat="1" applyFont="1" applyFill="1" applyBorder="1" applyAlignment="1">
      <alignment horizontal="left" vertical="center" indent="1"/>
    </xf>
    <xf numFmtId="170" fontId="14" fillId="0" borderId="0" xfId="0" applyNumberFormat="1" applyFont="1" applyFill="1" applyBorder="1" applyAlignment="1">
      <alignment horizontal="left" indent="5"/>
    </xf>
    <xf numFmtId="170" fontId="14" fillId="0" borderId="0" xfId="0" applyNumberFormat="1" applyFont="1" applyFill="1" applyAlignment="1">
      <alignment horizontal="left" indent="1"/>
    </xf>
    <xf numFmtId="0" fontId="32" fillId="2" borderId="1" xfId="0" applyNumberFormat="1" applyFont="1" applyFill="1" applyBorder="1" applyAlignment="1">
      <alignment horizontal="center" vertical="center"/>
    </xf>
    <xf numFmtId="2" fontId="33" fillId="0" borderId="0" xfId="0" applyNumberFormat="1" applyFont="1" applyFill="1" applyAlignment="1">
      <alignment horizontal="center"/>
    </xf>
    <xf numFmtId="165" fontId="32" fillId="2" borderId="1" xfId="0" applyNumberFormat="1" applyFont="1" applyFill="1" applyBorder="1" applyAlignment="1">
      <alignment horizontal="center" vertical="center"/>
    </xf>
    <xf numFmtId="0" fontId="31" fillId="4" borderId="0" xfId="15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2">
    <cellStyle name="20% - Акцент1 2" xfId="11"/>
    <cellStyle name="Введите свое" xfId="2"/>
    <cellStyle name="Денежный 2" xfId="20"/>
    <cellStyle name="Заголовок 1" xfId="6" builtinId="16" customBuiltin="1"/>
    <cellStyle name="Заголовок 1 2" xfId="13"/>
    <cellStyle name="Заголовок 1 3" xfId="18"/>
    <cellStyle name="Заголовок 2" xfId="7" builtinId="17" customBuiltin="1"/>
    <cellStyle name="Заголовок 2 2" xfId="14"/>
    <cellStyle name="Заголовок 3" xfId="8" builtinId="18" customBuiltin="1"/>
    <cellStyle name="Заголовок 3 2" xfId="19"/>
    <cellStyle name="Заголовок 4" xfId="9" builtinId="19" customBuiltin="1"/>
    <cellStyle name="Заголовок 4 2" xfId="17"/>
    <cellStyle name="Инструкции" xfId="5"/>
    <cellStyle name="Итоги по таблице" xfId="3"/>
    <cellStyle name="Название" xfId="1" builtinId="15" customBuiltin="1"/>
    <cellStyle name="Название 2" xfId="12"/>
    <cellStyle name="Название 3" xfId="16"/>
    <cellStyle name="Не вводите" xfId="4"/>
    <cellStyle name="Обычный" xfId="0" builtinId="0" customBuiltin="1"/>
    <cellStyle name="Обычный 2" xfId="10"/>
    <cellStyle name="Обычный 3" xfId="15"/>
    <cellStyle name="Финансовый 2" xfId="21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numFmt numFmtId="167" formatCode="#,##0_ ;\-#,##0\ "/>
      <fill>
        <patternFill patternType="solid">
          <fgColor indexed="64"/>
          <bgColor theme="3"/>
        </patternFill>
      </fill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numFmt numFmtId="167" formatCode="#,##0_ ;\-#,##0\ "/>
      <fill>
        <patternFill patternType="solid">
          <fgColor indexed="64"/>
          <bgColor theme="3"/>
        </patternFill>
      </fill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numFmt numFmtId="167" formatCode="#,##0_ ;\-#,##0\ "/>
      <fill>
        <patternFill patternType="solid">
          <fgColor indexed="64"/>
          <bgColor theme="3"/>
        </patternFill>
      </fill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numFmt numFmtId="167" formatCode="#,##0_ ;\-#,##0\ "/>
      <fill>
        <patternFill patternType="solid">
          <fgColor indexed="64"/>
          <bgColor theme="3"/>
        </patternFill>
      </fill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numFmt numFmtId="167" formatCode="#,##0_ ;\-#,##0\ "/>
      <fill>
        <patternFill patternType="solid">
          <fgColor indexed="64"/>
          <bgColor theme="3"/>
        </patternFill>
      </fill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numFmt numFmtId="167" formatCode="#,##0_ ;\-#,##0\ "/>
      <fill>
        <patternFill patternType="solid">
          <fgColor indexed="64"/>
          <bgColor theme="3"/>
        </patternFill>
      </fill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numFmt numFmtId="167" formatCode="#,##0_ ;\-#,##0\ "/>
      <fill>
        <patternFill patternType="solid">
          <fgColor indexed="64"/>
          <bgColor theme="3"/>
        </patternFill>
      </fill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numFmt numFmtId="167" formatCode="#,##0_ ;\-#,##0\ "/>
      <fill>
        <patternFill patternType="solid">
          <fgColor indexed="64"/>
          <bgColor theme="3"/>
        </patternFill>
      </fill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numFmt numFmtId="167" formatCode="#,##0_ ;\-#,##0\ "/>
      <fill>
        <patternFill patternType="solid">
          <fgColor indexed="64"/>
          <bgColor theme="3"/>
        </patternFill>
      </fill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numFmt numFmtId="167" formatCode="#,##0_ ;\-#,##0\ "/>
      <fill>
        <patternFill patternType="solid">
          <fgColor indexed="64"/>
          <bgColor theme="3"/>
        </patternFill>
      </fill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numFmt numFmtId="167" formatCode="#,##0_ ;\-#,##0\ "/>
      <fill>
        <patternFill patternType="solid">
          <fgColor indexed="64"/>
          <bgColor theme="3"/>
        </patternFill>
      </fill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numFmt numFmtId="167" formatCode="#,##0_ ;\-#,##0\ "/>
      <fill>
        <patternFill patternType="solid">
          <fgColor indexed="64"/>
          <bgColor theme="3"/>
        </patternFill>
      </fill>
      <alignment horizontal="right" vertical="center" textRotation="0" wrapText="0" indent="0" relativeIndent="0" justifyLastLine="0" shrinkToFit="0" mergeCell="0" readingOrder="0"/>
    </dxf>
    <dxf>
      <font>
        <b/>
        <i val="0"/>
        <strike val="0"/>
        <condense/>
        <extend/>
        <outline/>
        <shadow/>
        <u val="none"/>
        <vertAlign val="baseline"/>
        <sz val="9"/>
        <color theme="0"/>
        <name val="Bookman Old Style"/>
        <scheme val="major"/>
      </font>
      <numFmt numFmtId="165" formatCode="#,##0.00&quot;р.&quot;"/>
      <fill>
        <patternFill patternType="solid">
          <fgColor indexed="64"/>
          <bgColor theme="4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 style="thin">
          <color theme="4"/>
        </top>
        <bottom/>
      </border>
    </dxf>
    <dxf>
      <numFmt numFmtId="170" formatCode="#,##0.00_р_."/>
    </dxf>
    <dxf>
      <font>
        <b/>
        <i val="0"/>
        <strike val="0"/>
        <condense/>
        <extend/>
        <outline/>
        <shadow/>
        <u val="none"/>
        <vertAlign val="baseline"/>
        <sz val="9"/>
        <color theme="3"/>
        <name val="Arial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numFmt numFmtId="2" formatCode="0.00"/>
      <alignment horizontal="left" textRotation="0" wrapText="0" indent="2" relativeIndent="1" justifyLastLine="0" shrinkToFit="0" mergeCell="0" readingOrder="0"/>
    </dxf>
    <dxf>
      <font>
        <b/>
        <i val="0"/>
        <strike val="0"/>
        <condense/>
        <extend/>
        <outline/>
        <shadow/>
        <u val="none"/>
        <vertAlign val="baseline"/>
        <sz val="9"/>
        <color theme="0"/>
        <name val="Bookman Old Style"/>
        <scheme val="major"/>
      </font>
      <numFmt numFmtId="0" formatCode="General"/>
      <fill>
        <patternFill patternType="solid">
          <fgColor indexed="64"/>
          <bgColor theme="4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 style="thin">
          <color theme="4"/>
        </top>
        <bottom/>
      </border>
    </dxf>
    <dxf>
      <numFmt numFmtId="19" formatCode="dd/mm/yyyy"/>
      <alignment horizontal="left" textRotation="0" wrapText="0" indent="1" relativeIndent="1" justifyLastLine="0" shrinkToFit="0" mergeCell="0" readingOrder="0"/>
    </dxf>
    <dxf>
      <font>
        <b/>
        <i val="0"/>
        <strike val="0"/>
        <condense/>
        <extend/>
        <outline/>
        <shadow/>
        <u val="none"/>
        <vertAlign val="baseline"/>
        <sz val="9"/>
        <color theme="0"/>
        <name val="Bookman Old Style"/>
        <scheme val="major"/>
      </font>
      <numFmt numFmtId="0" formatCode="General"/>
      <fill>
        <patternFill patternType="solid">
          <fgColor indexed="64"/>
          <bgColor theme="4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/>
        <top style="thin">
          <color theme="4"/>
        </top>
        <bottom/>
      </border>
    </dxf>
    <dxf>
      <alignment horizontal="left" textRotation="0" wrapText="0" indent="2" relativeIndent="1" justifyLastLine="0" shrinkToFit="0" mergeCell="0" readingOrder="0"/>
    </dxf>
    <dxf>
      <alignment horizontal="center" textRotation="0" wrapText="0" indent="0" relativeIndent="255" justifyLastLine="0" shrinkToFit="0" mergeCell="0" readingOrder="0"/>
    </dxf>
    <dxf>
      <alignment horizontal="left" textRotation="0" wrapText="0" indent="2" relativeIndent="1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numFmt numFmtId="167" formatCode="#,##0_ ;\-#,##0\ "/>
      <fill>
        <patternFill patternType="solid">
          <fgColor indexed="64"/>
          <bgColor theme="3"/>
        </patternFill>
      </fill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numFmt numFmtId="167" formatCode="#,##0_ ;\-#,##0\ "/>
      <fill>
        <patternFill patternType="solid">
          <fgColor indexed="64"/>
          <bgColor theme="3"/>
        </patternFill>
      </fill>
      <alignment horizontal="right" vertical="center" textRotation="0" wrapText="0" indent="1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numFmt numFmtId="0" formatCode="General"/>
      <fill>
        <patternFill patternType="solid">
          <fgColor indexed="64"/>
          <bgColor theme="3"/>
        </patternFill>
      </fill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numFmt numFmtId="0" formatCode="General"/>
      <fill>
        <patternFill patternType="solid">
          <fgColor indexed="64"/>
          <bgColor theme="3"/>
        </patternFill>
      </fill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numFmt numFmtId="0" formatCode="General"/>
      <fill>
        <patternFill patternType="solid">
          <fgColor indexed="64"/>
          <bgColor theme="3"/>
        </patternFill>
      </fill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numFmt numFmtId="0" formatCode="General"/>
      <fill>
        <patternFill patternType="solid">
          <fgColor indexed="64"/>
          <bgColor theme="3"/>
        </patternFill>
      </fill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numFmt numFmtId="0" formatCode="General"/>
      <fill>
        <patternFill patternType="solid">
          <fgColor indexed="64"/>
          <bgColor theme="3"/>
        </patternFill>
      </fill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numFmt numFmtId="0" formatCode="General"/>
      <fill>
        <patternFill patternType="solid">
          <fgColor indexed="64"/>
          <bgColor theme="3"/>
        </patternFill>
      </fill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numFmt numFmtId="0" formatCode="General"/>
      <fill>
        <patternFill patternType="solid">
          <fgColor indexed="64"/>
          <bgColor theme="3"/>
        </patternFill>
      </fill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numFmt numFmtId="0" formatCode="General"/>
      <fill>
        <patternFill patternType="solid">
          <fgColor indexed="64"/>
          <bgColor theme="3"/>
        </patternFill>
      </fill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numFmt numFmtId="0" formatCode="General"/>
      <fill>
        <patternFill patternType="solid">
          <fgColor indexed="64"/>
          <bgColor theme="3"/>
        </patternFill>
      </fill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numFmt numFmtId="0" formatCode="General"/>
      <fill>
        <patternFill patternType="solid">
          <fgColor indexed="64"/>
          <bgColor theme="3"/>
        </patternFill>
      </fill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numFmt numFmtId="0" formatCode="General"/>
      <fill>
        <patternFill patternType="solid">
          <fgColor indexed="64"/>
          <bgColor theme="3"/>
        </patternFill>
      </fill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numFmt numFmtId="0" formatCode="General"/>
      <fill>
        <patternFill patternType="solid">
          <fgColor indexed="64"/>
          <bgColor theme="3"/>
        </patternFill>
      </fill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numFmt numFmtId="0" formatCode="General"/>
      <fill>
        <patternFill patternType="solid">
          <fgColor indexed="64"/>
          <bgColor theme="3"/>
        </patternFill>
      </fill>
      <alignment horizontal="left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fill>
        <patternFill patternType="solid">
          <fgColor indexed="64"/>
          <bgColor theme="3"/>
        </patternFill>
      </fill>
      <alignment horizontal="left" vertical="center" textRotation="0" wrapText="0" indent="1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fill>
        <patternFill patternType="solid">
          <fgColor indexed="64"/>
          <bgColor theme="3"/>
        </patternFill>
      </fill>
      <alignment horizontal="right" vertical="center" textRotation="0" wrapText="0" indent="0" relativeIndent="0" justifyLastLine="0" shrinkToFit="0" mergeCell="0" readingOrder="0"/>
    </dxf>
    <dxf>
      <border outline="0">
        <bottom style="medium">
          <color theme="5"/>
        </bottom>
      </border>
    </dxf>
    <dxf>
      <fill>
        <patternFill patternType="solid">
          <fgColor indexed="64"/>
          <bgColor theme="3"/>
        </patternFill>
      </fill>
      <alignment horizontal="right" vertical="bottom" textRotation="0" wrapText="0" indent="0" relativeIndent="0" justifyLastLine="0" shrinkToFit="0" mergeCell="0" readingOrder="0"/>
    </dxf>
    <dxf>
      <fill>
        <patternFill>
          <bgColor theme="3" tint="-0.24994659260841701"/>
        </patternFill>
      </fill>
    </dxf>
    <dxf>
      <font>
        <b/>
        <i val="0"/>
        <color theme="2"/>
      </font>
      <fill>
        <patternFill patternType="solid">
          <fgColor indexed="64"/>
          <bgColor theme="3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  <border>
        <top style="thin">
          <color theme="0" tint="-0.24994659260841701"/>
        </top>
      </border>
    </dxf>
    <dxf>
      <font>
        <color theme="1" tint="0.34998626667073579"/>
      </font>
      <border>
        <left style="thin">
          <color theme="3" tint="0.59996337778862885"/>
        </left>
        <right/>
        <top style="thin">
          <color theme="3" tint="0.59996337778862885"/>
        </top>
        <bottom/>
        <vertical style="thin">
          <color theme="3" tint="0.59996337778862885"/>
        </vertical>
        <horizontal style="dotted">
          <color theme="3" tint="0.59996337778862885"/>
        </horizontal>
      </border>
    </dxf>
  </dxfs>
  <tableStyles count="2" defaultTableStyle="Expense Report" defaultPivotStyle="PivotStyleLight15">
    <tableStyle name="Expense Report" pivot="0" count="3">
      <tableStyleElement type="wholeTable" dxfId="47"/>
      <tableStyleElement type="totalRow" dxfId="46"/>
      <tableStyleElement type="lastColumn" dxfId="45"/>
    </tableStyle>
    <tableStyle name="Семейный бюджет" pivot="0" count="3">
      <tableStyleElement type="wholeTable" dxfId="44"/>
      <tableStyleElement type="headerRow" dxfId="43"/>
      <tableStyleElement type="firstHeaderCell" dxfId="4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1.1866236175134092E-2"/>
          <c:y val="9.9308419780860746E-2"/>
          <c:w val="0.86286252580352119"/>
          <c:h val="0.7484731075282256"/>
        </c:manualLayout>
      </c:layout>
      <c:lineChart>
        <c:grouping val="standard"/>
        <c:ser>
          <c:idx val="1"/>
          <c:order val="0"/>
          <c:tx>
            <c:strRef>
              <c:f>'Прибыль и убытки'!$B$12</c:f>
              <c:strCache>
                <c:ptCount val="1"/>
                <c:pt idx="0">
                  <c:v>Всего прибыль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57150">
                <a:solidFill>
                  <a:schemeClr val="accent2"/>
                </a:solidFill>
              </a:ln>
              <a:effectLst/>
            </c:spPr>
          </c:marker>
          <c:val>
            <c:numRef>
              <c:f>'Прибыль и убытки'!$C$12:$N$12</c:f>
              <c:numCache>
                <c:formatCode>#,##0"р.";\-#,##0"р."</c:formatCode>
                <c:ptCount val="12"/>
                <c:pt idx="0">
                  <c:v>377</c:v>
                </c:pt>
                <c:pt idx="1">
                  <c:v>0</c:v>
                </c:pt>
                <c:pt idx="2">
                  <c:v>44</c:v>
                </c:pt>
                <c:pt idx="3">
                  <c:v>432</c:v>
                </c:pt>
                <c:pt idx="4">
                  <c:v>567</c:v>
                </c:pt>
                <c:pt idx="5">
                  <c:v>77</c:v>
                </c:pt>
                <c:pt idx="6">
                  <c:v>8</c:v>
                </c:pt>
                <c:pt idx="7">
                  <c:v>0</c:v>
                </c:pt>
                <c:pt idx="8">
                  <c:v>99</c:v>
                </c:pt>
                <c:pt idx="9">
                  <c:v>98</c:v>
                </c:pt>
                <c:pt idx="10">
                  <c:v>123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2-4B48-83C1-9ACCAADA50DD}"/>
            </c:ext>
          </c:extLst>
        </c:ser>
        <c:ser>
          <c:idx val="0"/>
          <c:order val="1"/>
          <c:tx>
            <c:strRef>
              <c:f>'Прибыль и убытки'!#REF!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 cap="rnd">
              <a:solidFill>
                <a:schemeClr val="bg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2"/>
              </a:solidFill>
              <a:ln w="57150">
                <a:solidFill>
                  <a:schemeClr val="bg2"/>
                </a:solidFill>
              </a:ln>
              <a:effectLst/>
            </c:spPr>
          </c:marker>
          <c:val>
            <c:numRef>
              <c:f>'Прибыль и убытки'!#REF!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2-4B48-83C1-9ACCAADA50DD}"/>
            </c:ext>
          </c:extLst>
        </c:ser>
        <c:marker val="1"/>
        <c:axId val="99658752"/>
        <c:axId val="106218624"/>
      </c:lineChart>
      <c:catAx>
        <c:axId val="99658752"/>
        <c:scaling>
          <c:orientation val="minMax"/>
        </c:scaling>
        <c:delete val="1"/>
        <c:axPos val="b"/>
        <c:tickLblPos val="none"/>
        <c:crossAx val="106218624"/>
        <c:crosses val="autoZero"/>
        <c:auto val="1"/>
        <c:lblAlgn val="ctr"/>
        <c:lblOffset val="100"/>
      </c:catAx>
      <c:valAx>
        <c:axId val="106218624"/>
        <c:scaling>
          <c:orientation val="minMax"/>
        </c:scaling>
        <c:delete val="1"/>
        <c:axPos val="l"/>
        <c:numFmt formatCode="#,##0&quot;р.&quot;;\-#,##0&quot;р.&quot;" sourceLinked="1"/>
        <c:tickLblPos val="none"/>
        <c:crossAx val="9965875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86186753905904168"/>
          <c:y val="0.38848143982002314"/>
          <c:w val="0.13672294061734824"/>
          <c:h val="0.5643794525684307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2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tx2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bg2"/>
          </a:solidFill>
        </a:defRPr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</xdr:row>
      <xdr:rowOff>0</xdr:rowOff>
    </xdr:from>
    <xdr:to>
      <xdr:col>15</xdr:col>
      <xdr:colOff>0</xdr:colOff>
      <xdr:row>2</xdr:row>
      <xdr:rowOff>1095375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7" name="Таблица7" displayName="Таблица7" ref="B4:O11" headerRowDxfId="41" dataDxfId="39" headerRowBorderDxfId="40" headerRowCellStyle="Заголовок 3 2" dataCellStyle="Финансовый 2">
  <tableColumns count="14">
    <tableColumn id="1" name="Доход" totalsRowLabel="Итог" dataDxfId="38" totalsRowDxfId="37" dataCellStyle="Обычный 3"/>
    <tableColumn id="2" name="ЯНВАРЬ" dataDxfId="11" totalsRowDxfId="36" dataCellStyle="Денежный 2">
      <calculatedColumnFormula>SUMPRODUCT((Бюджет!$D$5:$D$14=Таблица7[[#This Row],[Доход]])*(TEXT(Бюджет!$C$5:$C$14,"ММММ")=Таблица7[[#Headers],[ЯНВАРЬ]])*Бюджет!$E$5:$E$14)</calculatedColumnFormula>
    </tableColumn>
    <tableColumn id="3" name="ФЕВРАЛЬ" dataDxfId="10" totalsRowDxfId="35" dataCellStyle="Денежный 2">
      <calculatedColumnFormula>SUMPRODUCT((Бюджет!$D$5:$D$14=Таблица7[[#This Row],[Доход]])*(TEXT(Бюджет!$C$5:$C$14,"ММММ")=Таблица7[[#Headers],[ФЕВРАЛЬ]])*Бюджет!$E$5:$E$14)</calculatedColumnFormula>
    </tableColumn>
    <tableColumn id="4" name="МАРТ" dataDxfId="9" totalsRowDxfId="34" dataCellStyle="Денежный 2">
      <calculatedColumnFormula>SUMPRODUCT((Бюджет!$D$5:$D$14=Таблица7[[#This Row],[Доход]])*(TEXT(Бюджет!$C$5:$C$14,"ММММ")=Таблица7[[#Headers],[МАРТ]])*Бюджет!$E$5:$E$14)</calculatedColumnFormula>
    </tableColumn>
    <tableColumn id="5" name="АПРЕЛЬ" dataDxfId="8" totalsRowDxfId="33" dataCellStyle="Денежный 2">
      <calculatedColumnFormula>SUMPRODUCT((Бюджет!$D$5:$D$14=Таблица7[[#This Row],[Доход]])*(TEXT(Бюджет!$C$5:$C$14,"ММММ")=Таблица7[[#Headers],[АПРЕЛЬ]])*Бюджет!$E$5:$E$14)</calculatedColumnFormula>
    </tableColumn>
    <tableColumn id="6" name="МАЙ" dataDxfId="7" totalsRowDxfId="32" dataCellStyle="Денежный 2">
      <calculatedColumnFormula>SUMPRODUCT((Бюджет!$D$5:$D$14=Таблица7[[#This Row],[Доход]])*(TEXT(Бюджет!$C$5:$C$14,"ММММ")=Таблица7[[#Headers],[МАЙ]])*Бюджет!$E$5:$E$14)</calculatedColumnFormula>
    </tableColumn>
    <tableColumn id="7" name="ИЮНЬ" dataDxfId="6" totalsRowDxfId="31" dataCellStyle="Денежный 2">
      <calculatedColumnFormula>SUMPRODUCT((Бюджет!$D$5:$D$14=Таблица7[[#This Row],[Доход]])*(TEXT(Бюджет!$C$5:$C$14,"ММММ")=Таблица7[[#Headers],[ИЮНЬ]])*Бюджет!$E$5:$E$14)</calculatedColumnFormula>
    </tableColumn>
    <tableColumn id="8" name="ИЮЛЬ" dataDxfId="5" totalsRowDxfId="30" dataCellStyle="Денежный 2">
      <calculatedColumnFormula>SUMPRODUCT((Бюджет!$D$5:$D$14=Таблица7[[#This Row],[Доход]])*(TEXT(Бюджет!$C$5:$C$14,"ММММ")=Таблица7[[#Headers],[ИЮЛЬ]])*Бюджет!$E$5:$E$14)</calculatedColumnFormula>
    </tableColumn>
    <tableColumn id="9" name="АВГУСТ" dataDxfId="4" totalsRowDxfId="29" dataCellStyle="Денежный 2">
      <calculatedColumnFormula>SUMPRODUCT((Бюджет!$D$5:$D$14=Таблица7[[#This Row],[Доход]])*(TEXT(Бюджет!$C$5:$C$14,"ММММ")=Таблица7[[#Headers],[АВГУСТ]])*Бюджет!$E$5:$E$14)</calculatedColumnFormula>
    </tableColumn>
    <tableColumn id="10" name="СЕНТЯБРЬ" dataDxfId="3" totalsRowDxfId="28" dataCellStyle="Финансовый 2">
      <calculatedColumnFormula>SUMPRODUCT((Бюджет!$D$5:$D$14=Таблица7[[#This Row],[Доход]])*(TEXT(Бюджет!$C$5:$C$14,"ММММ")=Таблица7[[#Headers],[СЕНТЯБРЬ]])*Бюджет!$E$5:$E$14)</calculatedColumnFormula>
    </tableColumn>
    <tableColumn id="11" name="ОКТЯБРЬ" dataDxfId="2" totalsRowDxfId="27" dataCellStyle="Финансовый 2">
      <calculatedColumnFormula>SUMPRODUCT((Бюджет!$D$5:$D$14=Таблица7[[#This Row],[Доход]])*(TEXT(Бюджет!$C$5:$C$14,"ММММ")=Таблица7[[#Headers],[ОКТЯБРЬ]])*Бюджет!$E$5:$E$14)</calculatedColumnFormula>
    </tableColumn>
    <tableColumn id="12" name="НОЯБРЬ" dataDxfId="1" totalsRowDxfId="26" dataCellStyle="Финансовый 2">
      <calculatedColumnFormula>SUMPRODUCT((Бюджет!$D$5:$D$14=Таблица7[[#This Row],[Доход]])*(TEXT(Бюджет!$C$5:$C$14,"ММММ")=Таблица7[[#Headers],[НОЯБРЬ]])*Бюджет!$E$5:$E$14)</calculatedColumnFormula>
    </tableColumn>
    <tableColumn id="13" name="ДЕКАБРЬ" dataDxfId="0" totalsRowDxfId="25" dataCellStyle="Финансовый 2">
      <calculatedColumnFormula>SUMPRODUCT((Бюджет!$D$5:$D$14=Таблица7[[#This Row],[Доход]])*(TEXT(Бюджет!$C$5:$C$14,"ММММ")=Таблица7[[#Headers],[ДЕКАБРЬ]])*Бюджет!$E$5:$E$14)</calculatedColumnFormula>
    </tableColumn>
    <tableColumn id="14" name="ЗА ГОД" totalsRowFunction="sum" dataDxfId="24" totalsRowDxfId="23" dataCellStyle="Финансовый 2">
      <calculatedColumnFormula>SUM(C5:N5)</calculatedColumnFormula>
    </tableColumn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id="5" name="статистикиГНКТЗулин6" displayName="статистикиГНКТЗулин6" ref="B4:E17" totalsRowCount="1" headerRowDxfId="22" dataDxfId="21" totalsRowDxfId="20">
  <autoFilter ref="B4:E16">
    <filterColumn colId="3"/>
  </autoFilter>
  <tableColumns count="4">
    <tableColumn id="1" name="1" totalsRowLabel="ИТОГО" dataDxfId="19" totalsRowDxfId="18"/>
    <tableColumn id="11" name="2" totalsRowFunction="count" dataDxfId="17" totalsRowDxfId="16"/>
    <tableColumn id="17" name="4" dataDxfId="15" totalsRowDxfId="14"/>
    <tableColumn id="31" name="10" totalsRowFunction="sum" dataDxfId="13" totalsRowDxfId="12"/>
  </tableColumns>
  <tableStyleInfo name="Expense Repor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Другая 1">
      <a:dk1>
        <a:srgbClr val="000000"/>
      </a:dk1>
      <a:lt1>
        <a:srgbClr val="FFFFFF"/>
      </a:lt1>
      <a:dk2>
        <a:srgbClr val="635C50"/>
      </a:dk2>
      <a:lt2>
        <a:srgbClr val="FFFFFF"/>
      </a:lt2>
      <a:accent1>
        <a:srgbClr val="84C183"/>
      </a:accent1>
      <a:accent2>
        <a:srgbClr val="F4D647"/>
      </a:accent2>
      <a:accent3>
        <a:srgbClr val="82CECC"/>
      </a:accent3>
      <a:accent4>
        <a:srgbClr val="FFAD2E"/>
      </a:accent4>
      <a:accent5>
        <a:srgbClr val="E67342"/>
      </a:accent5>
      <a:accent6>
        <a:srgbClr val="B580A1"/>
      </a:accent6>
      <a:hlink>
        <a:srgbClr val="82CECC"/>
      </a:hlink>
      <a:folHlink>
        <a:srgbClr val="B580A1"/>
      </a:folHlink>
    </a:clrScheme>
    <a:fontScheme name="Expense Report">
      <a:majorFont>
        <a:latin typeface="Bookman Old Style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499984740745262"/>
    <pageSetUpPr fitToPage="1"/>
  </sheetPr>
  <dimension ref="A1:Q13"/>
  <sheetViews>
    <sheetView showGridLines="0" tabSelected="1" workbookViewId="0">
      <selection activeCell="O12" sqref="O12"/>
    </sheetView>
  </sheetViews>
  <sheetFormatPr defaultRowHeight="16.5" customHeight="1"/>
  <cols>
    <col min="1" max="1" width="2.140625" style="18" customWidth="1"/>
    <col min="2" max="2" width="33.28515625" style="36" customWidth="1"/>
    <col min="3" max="10" width="14.7109375" style="18" customWidth="1"/>
    <col min="11" max="11" width="15.28515625" style="18" customWidth="1"/>
    <col min="12" max="14" width="14.7109375" style="18" customWidth="1"/>
    <col min="15" max="15" width="20.28515625" style="21" customWidth="1"/>
    <col min="16" max="16" width="2.140625" style="18" customWidth="1"/>
    <col min="17" max="16384" width="9.140625" style="18"/>
  </cols>
  <sheetData>
    <row r="1" spans="1:17" ht="32.25" customHeight="1">
      <c r="A1" s="4"/>
      <c r="B1" s="18"/>
      <c r="D1" s="19"/>
      <c r="E1" s="19"/>
      <c r="G1" s="40"/>
      <c r="H1" s="19"/>
      <c r="I1" s="19"/>
      <c r="J1" s="19"/>
      <c r="K1" s="19"/>
      <c r="L1" s="19"/>
      <c r="M1" s="19"/>
      <c r="N1" s="47">
        <v>2016</v>
      </c>
      <c r="O1" s="47"/>
      <c r="P1" s="19"/>
    </row>
    <row r="2" spans="1:17" ht="52.5" customHeight="1">
      <c r="A2" s="38" t="s">
        <v>20</v>
      </c>
      <c r="B2" s="37"/>
      <c r="C2" s="20"/>
      <c r="E2" s="19"/>
      <c r="F2" s="40"/>
      <c r="G2" s="40"/>
      <c r="H2" s="19"/>
      <c r="I2" s="19"/>
      <c r="J2" s="19"/>
      <c r="K2" s="19"/>
      <c r="L2" s="19"/>
      <c r="M2" s="19"/>
      <c r="N2" s="47"/>
      <c r="O2" s="47"/>
      <c r="P2" s="19"/>
    </row>
    <row r="3" spans="1:17" ht="88.5" customHeight="1">
      <c r="B3" s="39"/>
    </row>
    <row r="4" spans="1:17" ht="16.5" customHeight="1" thickBot="1">
      <c r="B4" s="22" t="s">
        <v>16</v>
      </c>
      <c r="C4" s="23" t="s">
        <v>28</v>
      </c>
      <c r="D4" s="23" t="s">
        <v>5</v>
      </c>
      <c r="E4" s="23" t="s">
        <v>6</v>
      </c>
      <c r="F4" s="23" t="s">
        <v>7</v>
      </c>
      <c r="G4" s="23" t="s">
        <v>8</v>
      </c>
      <c r="H4" s="23" t="s">
        <v>9</v>
      </c>
      <c r="I4" s="23" t="s">
        <v>10</v>
      </c>
      <c r="J4" s="23" t="s">
        <v>11</v>
      </c>
      <c r="K4" s="23" t="s">
        <v>12</v>
      </c>
      <c r="L4" s="23" t="s">
        <v>13</v>
      </c>
      <c r="M4" s="23" t="s">
        <v>14</v>
      </c>
      <c r="N4" s="23" t="s">
        <v>15</v>
      </c>
      <c r="O4" s="24" t="s">
        <v>17</v>
      </c>
    </row>
    <row r="5" spans="1:17" ht="16.5" customHeight="1">
      <c r="B5" s="25" t="s">
        <v>21</v>
      </c>
      <c r="C5" s="26">
        <f>SUMPRODUCT((Бюджет!$D$5:$D$14=Таблица7[[#This Row],[Доход]])*(TEXT(Бюджет!$C$5:$C$14,"ММММ")=Таблица7[[#Headers],[ЯНВАРЬ]])*Бюджет!$E$5:$E$14)</f>
        <v>344</v>
      </c>
      <c r="D5" s="26">
        <f>SUMPRODUCT((Бюджет!$D$5:$D$14=Таблица7[[#This Row],[Доход]])*(TEXT(Бюджет!$C$5:$C$14,"ММММ")=Таблица7[[#Headers],[ФЕВРАЛЬ]])*Бюджет!$E$5:$E$14)</f>
        <v>0</v>
      </c>
      <c r="E5" s="26">
        <f>SUMPRODUCT((Бюджет!$D$5:$D$14=Таблица7[[#This Row],[Доход]])*(TEXT(Бюджет!$C$5:$C$14,"ММММ")=Таблица7[[#Headers],[МАРТ]])*Бюджет!$E$5:$E$14)</f>
        <v>0</v>
      </c>
      <c r="F5" s="26">
        <f>SUMPRODUCT((Бюджет!$D$5:$D$14=Таблица7[[#This Row],[Доход]])*(TEXT(Бюджет!$C$5:$C$14,"ММММ")=Таблица7[[#Headers],[АПРЕЛЬ]])*Бюджет!$E$5:$E$14)</f>
        <v>432</v>
      </c>
      <c r="G5" s="26">
        <f>SUMPRODUCT((Бюджет!$D$5:$D$14=Таблица7[[#This Row],[Доход]])*(TEXT(Бюджет!$C$5:$C$14,"ММММ")=Таблица7[[#Headers],[МАЙ]])*Бюджет!$E$5:$E$14)</f>
        <v>0</v>
      </c>
      <c r="H5" s="26">
        <f>SUMPRODUCT((Бюджет!$D$5:$D$14=Таблица7[[#This Row],[Доход]])*(TEXT(Бюджет!$C$5:$C$14,"ММММ")=Таблица7[[#Headers],[ИЮНЬ]])*Бюджет!$E$5:$E$14)</f>
        <v>0</v>
      </c>
      <c r="I5" s="26">
        <f>SUMPRODUCT((Бюджет!$D$5:$D$14=Таблица7[[#This Row],[Доход]])*(TEXT(Бюджет!$C$5:$C$14,"ММММ")=Таблица7[[#Headers],[ИЮЛЬ]])*Бюджет!$E$5:$E$14)</f>
        <v>0</v>
      </c>
      <c r="J5" s="26">
        <f>SUMPRODUCT((Бюджет!$D$5:$D$14=Таблица7[[#This Row],[Доход]])*(TEXT(Бюджет!$C$5:$C$14,"ММММ")=Таблица7[[#Headers],[АВГУСТ]])*Бюджет!$E$5:$E$14)</f>
        <v>0</v>
      </c>
      <c r="K5" s="26">
        <f>SUMPRODUCT((Бюджет!$D$5:$D$14=Таблица7[[#This Row],[Доход]])*(TEXT(Бюджет!$C$5:$C$14,"ММММ")=Таблица7[[#Headers],[СЕНТЯБРЬ]])*Бюджет!$E$5:$E$14)</f>
        <v>0</v>
      </c>
      <c r="L5" s="26">
        <f>SUMPRODUCT((Бюджет!$D$5:$D$14=Таблица7[[#This Row],[Доход]])*(TEXT(Бюджет!$C$5:$C$14,"ММММ")=Таблица7[[#Headers],[ОКТЯБРЬ]])*Бюджет!$E$5:$E$14)</f>
        <v>0</v>
      </c>
      <c r="M5" s="26">
        <f>SUMPRODUCT((Бюджет!$D$5:$D$14=Таблица7[[#This Row],[Доход]])*(TEXT(Бюджет!$C$5:$C$14,"ММММ")=Таблица7[[#Headers],[НОЯБРЬ]])*Бюджет!$E$5:$E$14)</f>
        <v>0</v>
      </c>
      <c r="N5" s="26">
        <f>SUMPRODUCT((Бюджет!$D$5:$D$14=Таблица7[[#This Row],[Доход]])*(TEXT(Бюджет!$C$5:$C$14,"ММММ")=Таблица7[[#Headers],[ДЕКАБРЬ]])*Бюджет!$E$5:$E$14)</f>
        <v>0</v>
      </c>
      <c r="O5" s="27">
        <f>SUM(C5:N5)</f>
        <v>776</v>
      </c>
      <c r="Q5" s="28"/>
    </row>
    <row r="6" spans="1:17" ht="16.5" customHeight="1">
      <c r="B6" s="25" t="s">
        <v>22</v>
      </c>
      <c r="C6" s="26">
        <f>SUMPRODUCT((Бюджет!$D$5:$D$14=Таблица7[[#This Row],[Доход]])*(TEXT(Бюджет!$C$5:$C$14,"ММММ")=Таблица7[[#Headers],[ЯНВАРЬ]])*Бюджет!$E$5:$E$14)</f>
        <v>33</v>
      </c>
      <c r="D6" s="26">
        <f>SUMPRODUCT((Бюджет!$D$5:$D$14=Таблица7[[#This Row],[Доход]])*(TEXT(Бюджет!$C$5:$C$14,"ММММ")=Таблица7[[#Headers],[ФЕВРАЛЬ]])*Бюджет!$E$5:$E$14)</f>
        <v>0</v>
      </c>
      <c r="E6" s="26">
        <f>SUMPRODUCT((Бюджет!$D$5:$D$14=Таблица7[[#This Row],[Доход]])*(TEXT(Бюджет!$C$5:$C$14,"ММММ")=Таблица7[[#Headers],[МАРТ]])*Бюджет!$E$5:$E$14)</f>
        <v>0</v>
      </c>
      <c r="F6" s="26">
        <f>SUMPRODUCT((Бюджет!$D$5:$D$14=Таблица7[[#This Row],[Доход]])*(TEXT(Бюджет!$C$5:$C$14,"ММММ")=Таблица7[[#Headers],[АПРЕЛЬ]])*Бюджет!$E$5:$E$14)</f>
        <v>0</v>
      </c>
      <c r="G6" s="26">
        <f>SUMPRODUCT((Бюджет!$D$5:$D$14=Таблица7[[#This Row],[Доход]])*(TEXT(Бюджет!$C$5:$C$14,"ММММ")=Таблица7[[#Headers],[МАЙ]])*Бюджет!$E$5:$E$14)</f>
        <v>0</v>
      </c>
      <c r="H6" s="26">
        <f>SUMPRODUCT((Бюджет!$D$5:$D$14=Таблица7[[#This Row],[Доход]])*(TEXT(Бюджет!$C$5:$C$14,"ММММ")=Таблица7[[#Headers],[ИЮНЬ]])*Бюджет!$E$5:$E$14)</f>
        <v>0</v>
      </c>
      <c r="I6" s="26">
        <f>SUMPRODUCT((Бюджет!$D$5:$D$14=Таблица7[[#This Row],[Доход]])*(TEXT(Бюджет!$C$5:$C$14,"ММММ")=Таблица7[[#Headers],[ИЮЛЬ]])*Бюджет!$E$5:$E$14)</f>
        <v>0</v>
      </c>
      <c r="J6" s="26">
        <f>SUMPRODUCT((Бюджет!$D$5:$D$14=Таблица7[[#This Row],[Доход]])*(TEXT(Бюджет!$C$5:$C$14,"ММММ")=Таблица7[[#Headers],[АВГУСТ]])*Бюджет!$E$5:$E$14)</f>
        <v>0</v>
      </c>
      <c r="K6" s="29">
        <f>SUMPRODUCT((Бюджет!$D$5:$D$14=Таблица7[[#This Row],[Доход]])*(TEXT(Бюджет!$C$5:$C$14,"ММММ")=Таблица7[[#Headers],[СЕНТЯБРЬ]])*Бюджет!$E$5:$E$14)</f>
        <v>0</v>
      </c>
      <c r="L6" s="29">
        <f>SUMPRODUCT((Бюджет!$D$5:$D$14=Таблица7[[#This Row],[Доход]])*(TEXT(Бюджет!$C$5:$C$14,"ММММ")=Таблица7[[#Headers],[ОКТЯБРЬ]])*Бюджет!$E$5:$E$14)</f>
        <v>0</v>
      </c>
      <c r="M6" s="29">
        <f>SUMPRODUCT((Бюджет!$D$5:$D$14=Таблица7[[#This Row],[Доход]])*(TEXT(Бюджет!$C$5:$C$14,"ММММ")=Таблица7[[#Headers],[НОЯБРЬ]])*Бюджет!$E$5:$E$14)</f>
        <v>0</v>
      </c>
      <c r="N6" s="29">
        <f>SUMPRODUCT((Бюджет!$D$5:$D$14=Таблица7[[#This Row],[Доход]])*(TEXT(Бюджет!$C$5:$C$14,"ММММ")=Таблица7[[#Headers],[ДЕКАБРЬ]])*Бюджет!$E$5:$E$14)</f>
        <v>0</v>
      </c>
      <c r="O6" s="30">
        <f t="shared" ref="O6:O11" si="0">SUM(C6:N6)</f>
        <v>33</v>
      </c>
    </row>
    <row r="7" spans="1:17" ht="16.5" customHeight="1">
      <c r="B7" s="25" t="s">
        <v>23</v>
      </c>
      <c r="C7" s="26">
        <f>SUMPRODUCT((Бюджет!$D$5:$D$14=Таблица7[[#This Row],[Доход]])*(TEXT(Бюджет!$C$5:$C$14,"ММММ")=Таблица7[[#Headers],[ЯНВАРЬ]])*Бюджет!$E$5:$E$14)</f>
        <v>0</v>
      </c>
      <c r="D7" s="26">
        <f>SUMPRODUCT((Бюджет!$D$5:$D$14=Таблица7[[#This Row],[Доход]])*(TEXT(Бюджет!$C$5:$C$14,"ММММ")=Таблица7[[#Headers],[ФЕВРАЛЬ]])*Бюджет!$E$5:$E$14)</f>
        <v>0</v>
      </c>
      <c r="E7" s="26">
        <f>SUMPRODUCT((Бюджет!$D$5:$D$14=Таблица7[[#This Row],[Доход]])*(TEXT(Бюджет!$C$5:$C$14,"ММММ")=Таблица7[[#Headers],[МАРТ]])*Бюджет!$E$5:$E$14)</f>
        <v>44</v>
      </c>
      <c r="F7" s="26">
        <f>SUMPRODUCT((Бюджет!$D$5:$D$14=Таблица7[[#This Row],[Доход]])*(TEXT(Бюджет!$C$5:$C$14,"ММММ")=Таблица7[[#Headers],[АПРЕЛЬ]])*Бюджет!$E$5:$E$14)</f>
        <v>0</v>
      </c>
      <c r="G7" s="26">
        <f>SUMPRODUCT((Бюджет!$D$5:$D$14=Таблица7[[#This Row],[Доход]])*(TEXT(Бюджет!$C$5:$C$14,"ММММ")=Таблица7[[#Headers],[МАЙ]])*Бюджет!$E$5:$E$14)</f>
        <v>0</v>
      </c>
      <c r="H7" s="26">
        <f>SUMPRODUCT((Бюджет!$D$5:$D$14=Таблица7[[#This Row],[Доход]])*(TEXT(Бюджет!$C$5:$C$14,"ММММ")=Таблица7[[#Headers],[ИЮНЬ]])*Бюджет!$E$5:$E$14)</f>
        <v>0</v>
      </c>
      <c r="I7" s="26">
        <f>SUMPRODUCT((Бюджет!$D$5:$D$14=Таблица7[[#This Row],[Доход]])*(TEXT(Бюджет!$C$5:$C$14,"ММММ")=Таблица7[[#Headers],[ИЮЛЬ]])*Бюджет!$E$5:$E$14)</f>
        <v>0</v>
      </c>
      <c r="J7" s="26">
        <f>SUMPRODUCT((Бюджет!$D$5:$D$14=Таблица7[[#This Row],[Доход]])*(TEXT(Бюджет!$C$5:$C$14,"ММММ")=Таблица7[[#Headers],[АВГУСТ]])*Бюджет!$E$5:$E$14)</f>
        <v>0</v>
      </c>
      <c r="K7" s="29">
        <f>SUMPRODUCT((Бюджет!$D$5:$D$14=Таблица7[[#This Row],[Доход]])*(TEXT(Бюджет!$C$5:$C$14,"ММММ")=Таблица7[[#Headers],[СЕНТЯБРЬ]])*Бюджет!$E$5:$E$14)</f>
        <v>0</v>
      </c>
      <c r="L7" s="29">
        <f>SUMPRODUCT((Бюджет!$D$5:$D$14=Таблица7[[#This Row],[Доход]])*(TEXT(Бюджет!$C$5:$C$14,"ММММ")=Таблица7[[#Headers],[ОКТЯБРЬ]])*Бюджет!$E$5:$E$14)</f>
        <v>0</v>
      </c>
      <c r="M7" s="29">
        <f>SUMPRODUCT((Бюджет!$D$5:$D$14=Таблица7[[#This Row],[Доход]])*(TEXT(Бюджет!$C$5:$C$14,"ММММ")=Таблица7[[#Headers],[НОЯБРЬ]])*Бюджет!$E$5:$E$14)</f>
        <v>0</v>
      </c>
      <c r="N7" s="29">
        <f>SUMPRODUCT((Бюджет!$D$5:$D$14=Таблица7[[#This Row],[Доход]])*(TEXT(Бюджет!$C$5:$C$14,"ММММ")=Таблица7[[#Headers],[ДЕКАБРЬ]])*Бюджет!$E$5:$E$14)</f>
        <v>0</v>
      </c>
      <c r="O7" s="30">
        <f t="shared" si="0"/>
        <v>44</v>
      </c>
    </row>
    <row r="8" spans="1:17" ht="16.5" customHeight="1">
      <c r="B8" s="25" t="s">
        <v>24</v>
      </c>
      <c r="C8" s="26">
        <f>SUMPRODUCT((Бюджет!$D$5:$D$14=Таблица7[[#This Row],[Доход]])*(TEXT(Бюджет!$C$5:$C$14,"ММММ")=Таблица7[[#Headers],[ЯНВАРЬ]])*Бюджет!$E$5:$E$14)</f>
        <v>0</v>
      </c>
      <c r="D8" s="26">
        <f>SUMPRODUCT((Бюджет!$D$5:$D$14=Таблица7[[#This Row],[Доход]])*(TEXT(Бюджет!$C$5:$C$14,"ММММ")=Таблица7[[#Headers],[ФЕВРАЛЬ]])*Бюджет!$E$5:$E$14)</f>
        <v>0</v>
      </c>
      <c r="E8" s="26">
        <f>SUMPRODUCT((Бюджет!$D$5:$D$14=Таблица7[[#This Row],[Доход]])*(TEXT(Бюджет!$C$5:$C$14,"ММММ")=Таблица7[[#Headers],[МАРТ]])*Бюджет!$E$5:$E$14)</f>
        <v>0</v>
      </c>
      <c r="F8" s="26">
        <f>SUMPRODUCT((Бюджет!$D$5:$D$14=Таблица7[[#This Row],[Доход]])*(TEXT(Бюджет!$C$5:$C$14,"ММММ")=Таблица7[[#Headers],[АПРЕЛЬ]])*Бюджет!$E$5:$E$14)</f>
        <v>0</v>
      </c>
      <c r="G8" s="26">
        <f>SUMPRODUCT((Бюджет!$D$5:$D$14=Таблица7[[#This Row],[Доход]])*(TEXT(Бюджет!$C$5:$C$14,"ММММ")=Таблица7[[#Headers],[МАЙ]])*Бюджет!$E$5:$E$14)</f>
        <v>567</v>
      </c>
      <c r="H8" s="26">
        <f>SUMPRODUCT((Бюджет!$D$5:$D$14=Таблица7[[#This Row],[Доход]])*(TEXT(Бюджет!$C$5:$C$14,"ММММ")=Таблица7[[#Headers],[ИЮНЬ]])*Бюджет!$E$5:$E$14)</f>
        <v>0</v>
      </c>
      <c r="I8" s="26">
        <f>SUMPRODUCT((Бюджет!$D$5:$D$14=Таблица7[[#This Row],[Доход]])*(TEXT(Бюджет!$C$5:$C$14,"ММММ")=Таблица7[[#Headers],[ИЮЛЬ]])*Бюджет!$E$5:$E$14)</f>
        <v>0</v>
      </c>
      <c r="J8" s="26">
        <f>SUMPRODUCT((Бюджет!$D$5:$D$14=Таблица7[[#This Row],[Доход]])*(TEXT(Бюджет!$C$5:$C$14,"ММММ")=Таблица7[[#Headers],[АВГУСТ]])*Бюджет!$E$5:$E$14)</f>
        <v>0</v>
      </c>
      <c r="K8" s="29">
        <f>SUMPRODUCT((Бюджет!$D$5:$D$14=Таблица7[[#This Row],[Доход]])*(TEXT(Бюджет!$C$5:$C$14,"ММММ")=Таблица7[[#Headers],[СЕНТЯБРЬ]])*Бюджет!$E$5:$E$14)</f>
        <v>0</v>
      </c>
      <c r="L8" s="29">
        <f>SUMPRODUCT((Бюджет!$D$5:$D$14=Таблица7[[#This Row],[Доход]])*(TEXT(Бюджет!$C$5:$C$14,"ММММ")=Таблица7[[#Headers],[ОКТЯБРЬ]])*Бюджет!$E$5:$E$14)</f>
        <v>0</v>
      </c>
      <c r="M8" s="29">
        <f>SUMPRODUCT((Бюджет!$D$5:$D$14=Таблица7[[#This Row],[Доход]])*(TEXT(Бюджет!$C$5:$C$14,"ММММ")=Таблица7[[#Headers],[НОЯБРЬ]])*Бюджет!$E$5:$E$14)</f>
        <v>0</v>
      </c>
      <c r="N8" s="29">
        <f>SUMPRODUCT((Бюджет!$D$5:$D$14=Таблица7[[#This Row],[Доход]])*(TEXT(Бюджет!$C$5:$C$14,"ММММ")=Таблица7[[#Headers],[ДЕКАБРЬ]])*Бюджет!$E$5:$E$14)</f>
        <v>0</v>
      </c>
      <c r="O8" s="30">
        <f t="shared" si="0"/>
        <v>567</v>
      </c>
    </row>
    <row r="9" spans="1:17" ht="16.5" customHeight="1">
      <c r="B9" s="25" t="s">
        <v>25</v>
      </c>
      <c r="C9" s="26">
        <f>SUMPRODUCT((Бюджет!$D$5:$D$14=Таблица7[[#This Row],[Доход]])*(TEXT(Бюджет!$C$5:$C$14,"ММММ")=Таблица7[[#Headers],[ЯНВАРЬ]])*Бюджет!$E$5:$E$14)</f>
        <v>0</v>
      </c>
      <c r="D9" s="26">
        <f>SUMPRODUCT((Бюджет!$D$5:$D$14=Таблица7[[#This Row],[Доход]])*(TEXT(Бюджет!$C$5:$C$14,"ММММ")=Таблица7[[#Headers],[ФЕВРАЛЬ]])*Бюджет!$E$5:$E$14)</f>
        <v>0</v>
      </c>
      <c r="E9" s="26">
        <f>SUMPRODUCT((Бюджет!$D$5:$D$14=Таблица7[[#This Row],[Доход]])*(TEXT(Бюджет!$C$5:$C$14,"ММММ")=Таблица7[[#Headers],[МАРТ]])*Бюджет!$E$5:$E$14)</f>
        <v>0</v>
      </c>
      <c r="F9" s="26">
        <f>SUMPRODUCT((Бюджет!$D$5:$D$14=Таблица7[[#This Row],[Доход]])*(TEXT(Бюджет!$C$5:$C$14,"ММММ")=Таблица7[[#Headers],[АПРЕЛЬ]])*Бюджет!$E$5:$E$14)</f>
        <v>0</v>
      </c>
      <c r="G9" s="26">
        <f>SUMPRODUCT((Бюджет!$D$5:$D$14=Таблица7[[#This Row],[Доход]])*(TEXT(Бюджет!$C$5:$C$14,"ММММ")=Таблица7[[#Headers],[МАЙ]])*Бюджет!$E$5:$E$14)</f>
        <v>0</v>
      </c>
      <c r="H9" s="26">
        <f>SUMPRODUCT((Бюджет!$D$5:$D$14=Таблица7[[#This Row],[Доход]])*(TEXT(Бюджет!$C$5:$C$14,"ММММ")=Таблица7[[#Headers],[ИЮНЬ]])*Бюджет!$E$5:$E$14)</f>
        <v>77</v>
      </c>
      <c r="I9" s="26">
        <f>SUMPRODUCT((Бюджет!$D$5:$D$14=Таблица7[[#This Row],[Доход]])*(TEXT(Бюджет!$C$5:$C$14,"ММММ")=Таблица7[[#Headers],[ИЮЛЬ]])*Бюджет!$E$5:$E$14)</f>
        <v>0</v>
      </c>
      <c r="J9" s="26">
        <f>SUMPRODUCT((Бюджет!$D$5:$D$14=Таблица7[[#This Row],[Доход]])*(TEXT(Бюджет!$C$5:$C$14,"ММММ")=Таблица7[[#Headers],[АВГУСТ]])*Бюджет!$E$5:$E$14)</f>
        <v>0</v>
      </c>
      <c r="K9" s="29">
        <f>SUMPRODUCT((Бюджет!$D$5:$D$14=Таблица7[[#This Row],[Доход]])*(TEXT(Бюджет!$C$5:$C$14,"ММММ")=Таблица7[[#Headers],[СЕНТЯБРЬ]])*Бюджет!$E$5:$E$14)</f>
        <v>0</v>
      </c>
      <c r="L9" s="29">
        <f>SUMPRODUCT((Бюджет!$D$5:$D$14=Таблица7[[#This Row],[Доход]])*(TEXT(Бюджет!$C$5:$C$14,"ММММ")=Таблица7[[#Headers],[ОКТЯБРЬ]])*Бюджет!$E$5:$E$14)</f>
        <v>98</v>
      </c>
      <c r="M9" s="29">
        <f>SUMPRODUCT((Бюджет!$D$5:$D$14=Таблица7[[#This Row],[Доход]])*(TEXT(Бюджет!$C$5:$C$14,"ММММ")=Таблица7[[#Headers],[НОЯБРЬ]])*Бюджет!$E$5:$E$14)</f>
        <v>123</v>
      </c>
      <c r="N9" s="29">
        <f>SUMPRODUCT((Бюджет!$D$5:$D$14=Таблица7[[#This Row],[Доход]])*(TEXT(Бюджет!$C$5:$C$14,"ММММ")=Таблица7[[#Headers],[ДЕКАБРЬ]])*Бюджет!$E$5:$E$14)</f>
        <v>0</v>
      </c>
      <c r="O9" s="30">
        <f t="shared" si="0"/>
        <v>298</v>
      </c>
    </row>
    <row r="10" spans="1:17" ht="16.5" customHeight="1">
      <c r="B10" s="25" t="s">
        <v>26</v>
      </c>
      <c r="C10" s="26">
        <f>SUMPRODUCT((Бюджет!$D$5:$D$14=Таблица7[[#This Row],[Доход]])*(TEXT(Бюджет!$C$5:$C$14,"ММММ")=Таблица7[[#Headers],[ЯНВАРЬ]])*Бюджет!$E$5:$E$14)</f>
        <v>0</v>
      </c>
      <c r="D10" s="26">
        <f>SUMPRODUCT((Бюджет!$D$5:$D$14=Таблица7[[#This Row],[Доход]])*(TEXT(Бюджет!$C$5:$C$14,"ММММ")=Таблица7[[#Headers],[ФЕВРАЛЬ]])*Бюджет!$E$5:$E$14)</f>
        <v>0</v>
      </c>
      <c r="E10" s="26">
        <f>SUMPRODUCT((Бюджет!$D$5:$D$14=Таблица7[[#This Row],[Доход]])*(TEXT(Бюджет!$C$5:$C$14,"ММММ")=Таблица7[[#Headers],[МАРТ]])*Бюджет!$E$5:$E$14)</f>
        <v>0</v>
      </c>
      <c r="F10" s="26">
        <f>SUMPRODUCT((Бюджет!$D$5:$D$14=Таблица7[[#This Row],[Доход]])*(TEXT(Бюджет!$C$5:$C$14,"ММММ")=Таблица7[[#Headers],[АПРЕЛЬ]])*Бюджет!$E$5:$E$14)</f>
        <v>0</v>
      </c>
      <c r="G10" s="26">
        <f>SUMPRODUCT((Бюджет!$D$5:$D$14=Таблица7[[#This Row],[Доход]])*(TEXT(Бюджет!$C$5:$C$14,"ММММ")=Таблица7[[#Headers],[МАЙ]])*Бюджет!$E$5:$E$14)</f>
        <v>0</v>
      </c>
      <c r="H10" s="26">
        <f>SUMPRODUCT((Бюджет!$D$5:$D$14=Таблица7[[#This Row],[Доход]])*(TEXT(Бюджет!$C$5:$C$14,"ММММ")=Таблица7[[#Headers],[ИЮНЬ]])*Бюджет!$E$5:$E$14)</f>
        <v>0</v>
      </c>
      <c r="I10" s="26">
        <f>SUMPRODUCT((Бюджет!$D$5:$D$14=Таблица7[[#This Row],[Доход]])*(TEXT(Бюджет!$C$5:$C$14,"ММММ")=Таблица7[[#Headers],[ИЮЛЬ]])*Бюджет!$E$5:$E$14)</f>
        <v>8</v>
      </c>
      <c r="J10" s="26">
        <f>SUMPRODUCT((Бюджет!$D$5:$D$14=Таблица7[[#This Row],[Доход]])*(TEXT(Бюджет!$C$5:$C$14,"ММММ")=Таблица7[[#Headers],[АВГУСТ]])*Бюджет!$E$5:$E$14)</f>
        <v>0</v>
      </c>
      <c r="K10" s="29">
        <f>SUMPRODUCT((Бюджет!$D$5:$D$14=Таблица7[[#This Row],[Доход]])*(TEXT(Бюджет!$C$5:$C$14,"ММММ")=Таблица7[[#Headers],[СЕНТЯБРЬ]])*Бюджет!$E$5:$E$14)</f>
        <v>0</v>
      </c>
      <c r="L10" s="29">
        <f>SUMPRODUCT((Бюджет!$D$5:$D$14=Таблица7[[#This Row],[Доход]])*(TEXT(Бюджет!$C$5:$C$14,"ММММ")=Таблица7[[#Headers],[ОКТЯБРЬ]])*Бюджет!$E$5:$E$14)</f>
        <v>0</v>
      </c>
      <c r="M10" s="29">
        <f>SUMPRODUCT((Бюджет!$D$5:$D$14=Таблица7[[#This Row],[Доход]])*(TEXT(Бюджет!$C$5:$C$14,"ММММ")=Таблица7[[#Headers],[НОЯБРЬ]])*Бюджет!$E$5:$E$14)</f>
        <v>0</v>
      </c>
      <c r="N10" s="29">
        <f>SUMPRODUCT((Бюджет!$D$5:$D$14=Таблица7[[#This Row],[Доход]])*(TEXT(Бюджет!$C$5:$C$14,"ММММ")=Таблица7[[#Headers],[ДЕКАБРЬ]])*Бюджет!$E$5:$E$14)</f>
        <v>0</v>
      </c>
      <c r="O10" s="30">
        <f t="shared" ref="O10" si="1">SUM(C10:N10)</f>
        <v>8</v>
      </c>
    </row>
    <row r="11" spans="1:17" ht="16.5" customHeight="1">
      <c r="B11" s="25" t="s">
        <v>27</v>
      </c>
      <c r="C11" s="26">
        <f>SUMPRODUCT((Бюджет!$D$5:$D$14=Таблица7[[#This Row],[Доход]])*(TEXT(Бюджет!$C$5:$C$14,"ММММ")=Таблица7[[#Headers],[ЯНВАРЬ]])*Бюджет!$E$5:$E$14)</f>
        <v>0</v>
      </c>
      <c r="D11" s="26">
        <f>SUMPRODUCT((Бюджет!$D$5:$D$14=Таблица7[[#This Row],[Доход]])*(TEXT(Бюджет!$C$5:$C$14,"ММММ")=Таблица7[[#Headers],[ФЕВРАЛЬ]])*Бюджет!$E$5:$E$14)</f>
        <v>0</v>
      </c>
      <c r="E11" s="26">
        <f>SUMPRODUCT((Бюджет!$D$5:$D$14=Таблица7[[#This Row],[Доход]])*(TEXT(Бюджет!$C$5:$C$14,"ММММ")=Таблица7[[#Headers],[МАРТ]])*Бюджет!$E$5:$E$14)</f>
        <v>0</v>
      </c>
      <c r="F11" s="26">
        <f>SUMPRODUCT((Бюджет!$D$5:$D$14=Таблица7[[#This Row],[Доход]])*(TEXT(Бюджет!$C$5:$C$14,"ММММ")=Таблица7[[#Headers],[АПРЕЛЬ]])*Бюджет!$E$5:$E$14)</f>
        <v>0</v>
      </c>
      <c r="G11" s="26">
        <f>SUMPRODUCT((Бюджет!$D$5:$D$14=Таблица7[[#This Row],[Доход]])*(TEXT(Бюджет!$C$5:$C$14,"ММММ")=Таблица7[[#Headers],[МАЙ]])*Бюджет!$E$5:$E$14)</f>
        <v>0</v>
      </c>
      <c r="H11" s="26">
        <f>SUMPRODUCT((Бюджет!$D$5:$D$14=Таблица7[[#This Row],[Доход]])*(TEXT(Бюджет!$C$5:$C$14,"ММММ")=Таблица7[[#Headers],[ИЮНЬ]])*Бюджет!$E$5:$E$14)</f>
        <v>0</v>
      </c>
      <c r="I11" s="26">
        <f>SUMPRODUCT((Бюджет!$D$5:$D$14=Таблица7[[#This Row],[Доход]])*(TEXT(Бюджет!$C$5:$C$14,"ММММ")=Таблица7[[#Headers],[ИЮЛЬ]])*Бюджет!$E$5:$E$14)</f>
        <v>0</v>
      </c>
      <c r="J11" s="26">
        <f>SUMPRODUCT((Бюджет!$D$5:$D$14=Таблица7[[#This Row],[Доход]])*(TEXT(Бюджет!$C$5:$C$14,"ММММ")=Таблица7[[#Headers],[АВГУСТ]])*Бюджет!$E$5:$E$14)</f>
        <v>0</v>
      </c>
      <c r="K11" s="29">
        <f>SUMPRODUCT((Бюджет!$D$5:$D$14=Таблица7[[#This Row],[Доход]])*(TEXT(Бюджет!$C$5:$C$14,"ММММ")=Таблица7[[#Headers],[СЕНТЯБРЬ]])*Бюджет!$E$5:$E$14)</f>
        <v>99</v>
      </c>
      <c r="L11" s="29">
        <f>SUMPRODUCT((Бюджет!$D$5:$D$14=Таблица7[[#This Row],[Доход]])*(TEXT(Бюджет!$C$5:$C$14,"ММММ")=Таблица7[[#Headers],[ОКТЯБРЬ]])*Бюджет!$E$5:$E$14)</f>
        <v>0</v>
      </c>
      <c r="M11" s="29">
        <f>SUMPRODUCT((Бюджет!$D$5:$D$14=Таблица7[[#This Row],[Доход]])*(TEXT(Бюджет!$C$5:$C$14,"ММММ")=Таблица7[[#Headers],[НОЯБРЬ]])*Бюджет!$E$5:$E$14)</f>
        <v>0</v>
      </c>
      <c r="N11" s="29">
        <f>SUMPRODUCT((Бюджет!$D$5:$D$14=Таблица7[[#This Row],[Доход]])*(TEXT(Бюджет!$C$5:$C$14,"ММММ")=Таблица7[[#Headers],[ДЕКАБРЬ]])*Бюджет!$E$5:$E$14)</f>
        <v>0</v>
      </c>
      <c r="O11" s="30">
        <f t="shared" si="0"/>
        <v>99</v>
      </c>
    </row>
    <row r="12" spans="1:17" ht="19.5" customHeight="1">
      <c r="B12" s="31" t="s">
        <v>18</v>
      </c>
      <c r="C12" s="32">
        <f t="shared" ref="C12:O12" si="2">SUM(C5:C11)</f>
        <v>377</v>
      </c>
      <c r="D12" s="32">
        <f t="shared" si="2"/>
        <v>0</v>
      </c>
      <c r="E12" s="32">
        <f t="shared" si="2"/>
        <v>44</v>
      </c>
      <c r="F12" s="32">
        <f t="shared" si="2"/>
        <v>432</v>
      </c>
      <c r="G12" s="32">
        <f t="shared" si="2"/>
        <v>567</v>
      </c>
      <c r="H12" s="32">
        <f t="shared" si="2"/>
        <v>77</v>
      </c>
      <c r="I12" s="32">
        <f t="shared" si="2"/>
        <v>8</v>
      </c>
      <c r="J12" s="32">
        <f t="shared" si="2"/>
        <v>0</v>
      </c>
      <c r="K12" s="32">
        <f t="shared" si="2"/>
        <v>99</v>
      </c>
      <c r="L12" s="32">
        <f t="shared" si="2"/>
        <v>98</v>
      </c>
      <c r="M12" s="32">
        <f t="shared" si="2"/>
        <v>123</v>
      </c>
      <c r="N12" s="32">
        <f t="shared" si="2"/>
        <v>0</v>
      </c>
      <c r="O12" s="32">
        <f t="shared" si="2"/>
        <v>1825</v>
      </c>
    </row>
    <row r="13" spans="1:17" ht="16.5" customHeight="1"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5"/>
    </row>
  </sheetData>
  <mergeCells count="1">
    <mergeCell ref="N1:O2"/>
  </mergeCells>
  <printOptions horizontalCentered="1"/>
  <pageMargins left="0.25" right="0.25" top="0.75" bottom="0.75" header="0.3" footer="0.3"/>
  <pageSetup paperSize="9" scale="81" fitToHeight="0" orientation="landscape" r:id="rId1"/>
  <headerFooter differentFirst="1">
    <oddFooter>&amp;C&amp;K03+000Page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-0.249977111117893"/>
    <pageSetUpPr autoPageBreaks="0" fitToPage="1"/>
  </sheetPr>
  <dimension ref="A1:E18"/>
  <sheetViews>
    <sheetView showGridLines="0" zoomScaleNormal="100" workbookViewId="0">
      <pane ySplit="4" topLeftCell="A5" activePane="bottomLeft" state="frozen"/>
      <selection pane="bottomLeft" activeCell="C7" sqref="C7"/>
    </sheetView>
  </sheetViews>
  <sheetFormatPr defaultRowHeight="16.5" customHeight="1"/>
  <cols>
    <col min="1" max="1" width="2" style="2" customWidth="1"/>
    <col min="2" max="2" width="7.42578125" style="2" customWidth="1"/>
    <col min="3" max="3" width="13.7109375" style="2" customWidth="1"/>
    <col min="4" max="4" width="20.7109375" style="2" customWidth="1"/>
    <col min="5" max="5" width="28.5703125" style="2" customWidth="1"/>
    <col min="6" max="16384" width="9.140625" style="2"/>
  </cols>
  <sheetData>
    <row r="1" spans="1:5" s="3" customFormat="1" ht="31.5" customHeight="1">
      <c r="A1" s="4"/>
      <c r="B1" s="4"/>
      <c r="C1" s="1"/>
      <c r="D1" s="1"/>
      <c r="E1" s="1"/>
    </row>
    <row r="2" spans="1:5" ht="52.5" customHeight="1">
      <c r="A2" s="7" t="s">
        <v>19</v>
      </c>
    </row>
    <row r="3" spans="1:5" ht="16.5" customHeight="1">
      <c r="A3" s="9"/>
      <c r="B3" s="10"/>
    </row>
    <row r="4" spans="1:5" s="5" customFormat="1" ht="16.5" customHeight="1">
      <c r="B4" s="5" t="s">
        <v>1</v>
      </c>
      <c r="C4" s="5" t="s">
        <v>2</v>
      </c>
      <c r="D4" s="5" t="s">
        <v>3</v>
      </c>
      <c r="E4" s="5" t="s">
        <v>4</v>
      </c>
    </row>
    <row r="5" spans="1:5" s="6" customFormat="1" ht="16.5" customHeight="1">
      <c r="B5" s="8">
        <v>1</v>
      </c>
      <c r="C5" s="11">
        <v>42010</v>
      </c>
      <c r="D5" s="17" t="s">
        <v>21</v>
      </c>
      <c r="E5" s="41">
        <v>344</v>
      </c>
    </row>
    <row r="6" spans="1:5" s="6" customFormat="1" ht="16.5" customHeight="1">
      <c r="B6" s="8">
        <v>2</v>
      </c>
      <c r="C6" s="12">
        <v>42019</v>
      </c>
      <c r="D6" s="17" t="s">
        <v>22</v>
      </c>
      <c r="E6" s="41">
        <v>33</v>
      </c>
    </row>
    <row r="7" spans="1:5" s="6" customFormat="1" ht="16.5" customHeight="1">
      <c r="B7" s="8">
        <v>3</v>
      </c>
      <c r="C7" s="11">
        <v>42090</v>
      </c>
      <c r="D7" s="17" t="s">
        <v>23</v>
      </c>
      <c r="E7" s="41">
        <v>44</v>
      </c>
    </row>
    <row r="8" spans="1:5" s="6" customFormat="1" ht="16.5" customHeight="1">
      <c r="B8" s="8">
        <v>4</v>
      </c>
      <c r="C8" s="12">
        <v>42130</v>
      </c>
      <c r="D8" s="17" t="s">
        <v>24</v>
      </c>
      <c r="E8" s="41">
        <v>567</v>
      </c>
    </row>
    <row r="9" spans="1:5" s="6" customFormat="1" ht="16.5" customHeight="1">
      <c r="B9" s="8">
        <v>5</v>
      </c>
      <c r="C9" s="11">
        <v>42170</v>
      </c>
      <c r="D9" s="17" t="s">
        <v>25</v>
      </c>
      <c r="E9" s="41">
        <v>77</v>
      </c>
    </row>
    <row r="10" spans="1:5" s="6" customFormat="1" ht="16.5" customHeight="1">
      <c r="B10" s="8">
        <v>6</v>
      </c>
      <c r="C10" s="12">
        <v>42210</v>
      </c>
      <c r="D10" s="17" t="s">
        <v>26</v>
      </c>
      <c r="E10" s="41">
        <v>8</v>
      </c>
    </row>
    <row r="11" spans="1:5" s="6" customFormat="1" ht="16.5" customHeight="1">
      <c r="B11" s="8">
        <v>7</v>
      </c>
      <c r="C11" s="11">
        <v>42250</v>
      </c>
      <c r="D11" s="17" t="s">
        <v>27</v>
      </c>
      <c r="E11" s="41">
        <v>99</v>
      </c>
    </row>
    <row r="12" spans="1:5" ht="16.5" customHeight="1">
      <c r="B12" s="8">
        <v>8</v>
      </c>
      <c r="C12" s="12">
        <v>42290</v>
      </c>
      <c r="D12" s="17" t="s">
        <v>25</v>
      </c>
      <c r="E12" s="41">
        <v>98</v>
      </c>
    </row>
    <row r="13" spans="1:5" ht="16.5" customHeight="1">
      <c r="B13" s="8">
        <v>9</v>
      </c>
      <c r="C13" s="11">
        <v>42330</v>
      </c>
      <c r="D13" s="17" t="s">
        <v>25</v>
      </c>
      <c r="E13" s="41">
        <v>123</v>
      </c>
    </row>
    <row r="14" spans="1:5" ht="16.5" customHeight="1">
      <c r="B14" s="8">
        <v>10</v>
      </c>
      <c r="C14" s="13">
        <v>42119</v>
      </c>
      <c r="D14" s="17" t="s">
        <v>21</v>
      </c>
      <c r="E14" s="41">
        <v>432</v>
      </c>
    </row>
    <row r="15" spans="1:5" ht="16.5" customHeight="1">
      <c r="B15" s="8"/>
      <c r="C15" s="13"/>
      <c r="D15" s="15"/>
      <c r="E15" s="42"/>
    </row>
    <row r="16" spans="1:5" ht="16.5" customHeight="1">
      <c r="B16" s="6"/>
      <c r="C16" s="14"/>
      <c r="D16" s="16"/>
      <c r="E16" s="43"/>
    </row>
    <row r="17" spans="2:5" s="5" customFormat="1" ht="16.5" customHeight="1">
      <c r="B17" s="44" t="s">
        <v>0</v>
      </c>
      <c r="C17" s="44">
        <f>SUBTOTAL(103,[2])</f>
        <v>10</v>
      </c>
      <c r="D17" s="45"/>
      <c r="E17" s="46">
        <f>SUBTOTAL(109,[10])</f>
        <v>1825</v>
      </c>
    </row>
    <row r="18" spans="2:5" ht="16.5" customHeight="1">
      <c r="B18" s="48"/>
      <c r="C18" s="48"/>
      <c r="D18" s="48"/>
      <c r="E18" s="5"/>
    </row>
  </sheetData>
  <mergeCells count="1">
    <mergeCell ref="B18:D18"/>
  </mergeCells>
  <printOptions horizontalCentered="1"/>
  <pageMargins left="0.4" right="0.4" top="0.8" bottom="0.5" header="0.5" footer="0.5"/>
  <pageSetup paperSize="9" scale="59" fitToHeight="0" orientation="landscape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71D6BD8-0F47-4058-869A-398337FFA0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Прибыль и убытки</vt:lpstr>
      <vt:lpstr>Бюджет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kzulin</dc:creator>
  <cp:lastModifiedBy>setimgr2</cp:lastModifiedBy>
  <cp:lastPrinted>2015-12-28T07:43:26Z</cp:lastPrinted>
  <dcterms:created xsi:type="dcterms:W3CDTF">2015-12-28T06:07:44Z</dcterms:created>
  <dcterms:modified xsi:type="dcterms:W3CDTF">2015-12-28T14:11:11Z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TC034580739991</vt:lpwstr>
  </property>
</Properties>
</file>