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Лист1" sheetId="1" r:id="rId1"/>
    <sheet name="установки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<sst xmlns="http://schemas.openxmlformats.org/spreadsheetml/2006/main" count="51" uniqueCount="27">
  <si>
    <t>Автомобиль</t>
  </si>
  <si>
    <t>Водитель</t>
  </si>
  <si>
    <t>ГАЗ</t>
  </si>
  <si>
    <t>Бензин</t>
  </si>
  <si>
    <t>Госномер</t>
  </si>
  <si>
    <t>Остаток ГСМ л (утро)</t>
  </si>
  <si>
    <t>Пробег км за день</t>
  </si>
  <si>
    <t>Остаток ГСМ л (вечер)</t>
  </si>
  <si>
    <t>Оразаев Д</t>
  </si>
  <si>
    <t>Хундай ПОРТЕР</t>
  </si>
  <si>
    <t>А 830 УН 34</t>
  </si>
  <si>
    <t>Гудков А</t>
  </si>
  <si>
    <t>Газель</t>
  </si>
  <si>
    <t>А 317 ТР 34</t>
  </si>
  <si>
    <t>Показание спидометра на утро</t>
  </si>
  <si>
    <t>Остаток руб (утро)</t>
  </si>
  <si>
    <t>Остаток руб (вечер)</t>
  </si>
  <si>
    <t>Получено ГСМ л (КАРТА)</t>
  </si>
  <si>
    <t>Получено ГСМ л (наличные)</t>
  </si>
  <si>
    <t>В 966 НО 134</t>
  </si>
  <si>
    <t>В 023 МС 134</t>
  </si>
  <si>
    <t>Ситников М</t>
  </si>
  <si>
    <t>Ситников А</t>
  </si>
  <si>
    <t>Неснов А</t>
  </si>
  <si>
    <t>Показание спидометра на вечер</t>
  </si>
  <si>
    <t>Расход ГСМ л за день</t>
  </si>
  <si>
    <t>Расход ГСМ л на 100 км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</si>
</sst>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;@"/>
  </numFmts>
  <fonts count="3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i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52" applyFont="1" applyBorder="1">
      <alignment/>
      <protection/>
    </xf>
    <xf numFmtId="14" fontId="3" fillId="0" borderId="0" xfId="52" applyNumberFormat="1" applyFont="1" applyBorder="1" applyAlignment="1" applyProtection="1">
      <alignment horizontal="right"/>
      <protection/>
    </xf>
    <xf numFmtId="0" fontId="3" fillId="0" borderId="0" xfId="52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4" fontId="35" fillId="33" borderId="10" xfId="52" applyNumberFormat="1" applyFont="1" applyFill="1" applyBorder="1" applyAlignment="1" applyProtection="1">
      <alignment horizontal="center" vertical="center" wrapText="1"/>
      <protection/>
    </xf>
    <xf numFmtId="0" fontId="35" fillId="33" borderId="10" xfId="52" applyFont="1" applyFill="1" applyBorder="1" applyAlignment="1" applyProtection="1">
      <alignment horizontal="center" vertical="center" wrapText="1"/>
      <protection/>
    </xf>
    <xf numFmtId="4" fontId="35" fillId="33" borderId="10" xfId="52" applyNumberFormat="1" applyFont="1" applyFill="1" applyBorder="1" applyAlignment="1" applyProtection="1">
      <alignment horizontal="center" vertical="center"/>
      <protection/>
    </xf>
    <xf numFmtId="0" fontId="35" fillId="33" borderId="11" xfId="52" applyFont="1" applyFill="1" applyBorder="1" applyAlignment="1" applyProtection="1">
      <alignment horizontal="center" vertical="center" wrapText="1"/>
      <protection/>
    </xf>
    <xf numFmtId="0" fontId="35" fillId="33" borderId="12" xfId="52" applyFont="1" applyFill="1" applyBorder="1" applyAlignment="1" applyProtection="1">
      <alignment horizontal="center" vertical="center" wrapText="1"/>
      <protection/>
    </xf>
    <xf numFmtId="4" fontId="35" fillId="33" borderId="10" xfId="52" applyNumberFormat="1" applyFont="1" applyFill="1" applyBorder="1" applyAlignment="1" applyProtection="1">
      <alignment horizontal="center" vertical="center" wrapText="1"/>
      <protection/>
    </xf>
    <xf numFmtId="0" fontId="35" fillId="33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0"/>
  <sheetViews>
    <sheetView tabSelected="1" zoomScalePageLayoutView="0" workbookViewId="0" topLeftCell="A3">
      <selection activeCell="I16" sqref="I16"/>
    </sheetView>
  </sheetViews>
  <sheetFormatPr defaultColWidth="9.140625" defaultRowHeight="15"/>
  <cols>
    <col min="1" max="1" width="11.7109375" style="1" customWidth="1"/>
    <col min="2" max="2" width="9.7109375" style="1" customWidth="1"/>
    <col min="3" max="3" width="10.28125" style="1" customWidth="1"/>
    <col min="4" max="5" width="8.57421875" style="1" customWidth="1"/>
    <col min="6" max="6" width="11.00390625" style="1" customWidth="1"/>
    <col min="7" max="7" width="16.8515625" style="1" customWidth="1"/>
    <col min="8" max="8" width="10.00390625" style="1" customWidth="1"/>
    <col min="9" max="10" width="8.57421875" style="1" customWidth="1"/>
    <col min="11" max="11" width="14.140625" style="1" customWidth="1"/>
    <col min="12" max="13" width="8.57421875" style="1" customWidth="1"/>
    <col min="14" max="14" width="8.28125" style="1" customWidth="1"/>
    <col min="15" max="15" width="8.421875" style="1" customWidth="1"/>
    <col min="16" max="16" width="8.57421875" style="1" customWidth="1"/>
    <col min="17" max="17" width="8.421875" style="1" customWidth="1"/>
    <col min="18" max="18" width="11.140625" style="1" customWidth="1"/>
    <col min="19" max="16384" width="9.140625" style="1" customWidth="1"/>
  </cols>
  <sheetData>
    <row r="2" spans="1:18" ht="15">
      <c r="A2" s="2"/>
      <c r="B2" s="3">
        <v>42217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5" spans="1:18" s="5" customFormat="1" ht="51.75" customHeight="1">
      <c r="A5" s="14" t="s">
        <v>1</v>
      </c>
      <c r="B5" s="17" t="s">
        <v>0</v>
      </c>
      <c r="C5" s="17" t="s">
        <v>4</v>
      </c>
      <c r="D5" s="16" t="s">
        <v>5</v>
      </c>
      <c r="E5" s="16"/>
      <c r="F5" s="14" t="s">
        <v>15</v>
      </c>
      <c r="G5" s="16" t="s">
        <v>14</v>
      </c>
      <c r="H5" s="16" t="s">
        <v>6</v>
      </c>
      <c r="I5" s="16" t="s">
        <v>25</v>
      </c>
      <c r="J5" s="16"/>
      <c r="K5" s="16" t="s">
        <v>24</v>
      </c>
      <c r="L5" s="16" t="s">
        <v>17</v>
      </c>
      <c r="M5" s="16"/>
      <c r="N5" s="16" t="s">
        <v>18</v>
      </c>
      <c r="O5" s="16"/>
      <c r="P5" s="16" t="s">
        <v>7</v>
      </c>
      <c r="Q5" s="16"/>
      <c r="R5" s="17" t="s">
        <v>16</v>
      </c>
    </row>
    <row r="6" spans="1:18" s="5" customFormat="1" ht="25.5" customHeight="1">
      <c r="A6" s="15"/>
      <c r="B6" s="17"/>
      <c r="C6" s="17"/>
      <c r="D6" s="11" t="s">
        <v>2</v>
      </c>
      <c r="E6" s="11" t="s">
        <v>3</v>
      </c>
      <c r="F6" s="15"/>
      <c r="G6" s="16"/>
      <c r="H6" s="16"/>
      <c r="I6" s="11" t="s">
        <v>2</v>
      </c>
      <c r="J6" s="11" t="s">
        <v>3</v>
      </c>
      <c r="K6" s="16"/>
      <c r="L6" s="11" t="s">
        <v>2</v>
      </c>
      <c r="M6" s="11" t="s">
        <v>3</v>
      </c>
      <c r="N6" s="11" t="s">
        <v>2</v>
      </c>
      <c r="O6" s="11" t="s">
        <v>3</v>
      </c>
      <c r="P6" s="11" t="s">
        <v>2</v>
      </c>
      <c r="Q6" s="11" t="s">
        <v>3</v>
      </c>
      <c r="R6" s="17"/>
    </row>
    <row r="7" spans="1:18" ht="30">
      <c r="A7" s="12" t="s">
        <v>8</v>
      </c>
      <c r="B7" s="12" t="s">
        <v>9</v>
      </c>
      <c r="C7" s="12" t="s">
        <v>10</v>
      </c>
      <c r="D7" s="13"/>
      <c r="E7" s="13">
        <v>15</v>
      </c>
      <c r="F7" s="13">
        <v>0</v>
      </c>
      <c r="G7" s="13">
        <v>204568</v>
      </c>
      <c r="H7" s="9">
        <v>100</v>
      </c>
      <c r="I7" s="13">
        <f>MAX(-D7,-($H7%*VLOOKUP($C7,установки!$C$7:$E$10,2,)))</f>
        <v>0</v>
      </c>
      <c r="J7" s="13">
        <f>MAX(-E7,-((H7*(1+_xlfn.IFERROR(I7/VLOOKUP(C7,установки!C$7:E$10,2,),))%*VLOOKUP(C7,установки!C$7:E$10,3,))))</f>
        <v>-15</v>
      </c>
      <c r="K7" s="13">
        <f>G7+H7</f>
        <v>204668</v>
      </c>
      <c r="L7" s="9"/>
      <c r="M7" s="9">
        <v>0</v>
      </c>
      <c r="N7" s="9"/>
      <c r="O7" s="9">
        <v>0</v>
      </c>
      <c r="P7" s="13">
        <f>D7+I7+L7+N7</f>
        <v>0</v>
      </c>
      <c r="Q7" s="13">
        <f>E7+J7+M7+O7</f>
        <v>0</v>
      </c>
      <c r="R7" s="13">
        <v>0</v>
      </c>
    </row>
    <row r="8" spans="1:18" ht="28.5" customHeight="1">
      <c r="A8" s="12" t="s">
        <v>21</v>
      </c>
      <c r="B8" s="12" t="s">
        <v>12</v>
      </c>
      <c r="C8" s="12" t="s">
        <v>13</v>
      </c>
      <c r="D8" s="13">
        <v>9</v>
      </c>
      <c r="E8" s="13">
        <v>11</v>
      </c>
      <c r="F8" s="13">
        <v>0</v>
      </c>
      <c r="G8" s="13">
        <v>357048</v>
      </c>
      <c r="H8" s="9">
        <v>100</v>
      </c>
      <c r="I8" s="13">
        <f>MAX(-D8,-($H8%*VLOOKUP($C8,установки!$C$7:$E$10,2,)))</f>
        <v>-9</v>
      </c>
      <c r="J8" s="13">
        <f>MAX(-E8,-((H8*(1+_xlfn.IFERROR(I8/VLOOKUP(C8,установки!C$7:E$10,2,),))%*VLOOKUP(C8,установки!C$7:E$10,3,))))</f>
        <v>-10</v>
      </c>
      <c r="K8" s="13">
        <f>G8+H8</f>
        <v>357148</v>
      </c>
      <c r="L8" s="9">
        <v>0</v>
      </c>
      <c r="M8" s="9">
        <v>0</v>
      </c>
      <c r="N8" s="9"/>
      <c r="O8" s="9"/>
      <c r="P8" s="13">
        <f>D8+I8+L8+N8</f>
        <v>0</v>
      </c>
      <c r="Q8" s="13">
        <f>E8+J8+M8+O8</f>
        <v>1</v>
      </c>
      <c r="R8" s="13">
        <v>0</v>
      </c>
    </row>
    <row r="9" spans="1:18" ht="30" customHeight="1">
      <c r="A9" s="12" t="s">
        <v>22</v>
      </c>
      <c r="B9" s="12" t="s">
        <v>12</v>
      </c>
      <c r="C9" s="12" t="s">
        <v>19</v>
      </c>
      <c r="D9" s="13">
        <v>0</v>
      </c>
      <c r="E9" s="13">
        <v>0</v>
      </c>
      <c r="F9" s="13">
        <v>0</v>
      </c>
      <c r="G9" s="13">
        <v>0</v>
      </c>
      <c r="H9" s="9">
        <v>0</v>
      </c>
      <c r="I9" s="13">
        <f>MAX(-D9,-($H9%*VLOOKUP($C9,установки!$C$7:$E$10,2,)))</f>
        <v>0</v>
      </c>
      <c r="J9" s="13">
        <f>MAX(-E9,-((H9*(1+_xlfn.IFERROR(I9/VLOOKUP(C9,установки!C$7:E$10,2,),))%*VLOOKUP(C9,установки!C$7:E$10,3,))))</f>
        <v>0</v>
      </c>
      <c r="K9" s="13">
        <f>G9+H9</f>
        <v>0</v>
      </c>
      <c r="L9" s="9"/>
      <c r="M9" s="9"/>
      <c r="N9" s="9"/>
      <c r="O9" s="9"/>
      <c r="P9" s="13">
        <f>D9+I9+L9+N9</f>
        <v>0</v>
      </c>
      <c r="Q9" s="13">
        <f>E9+J9+M9+O9</f>
        <v>0</v>
      </c>
      <c r="R9" s="13">
        <v>0</v>
      </c>
    </row>
    <row r="10" spans="1:18" ht="30" customHeight="1">
      <c r="A10" s="12" t="s">
        <v>23</v>
      </c>
      <c r="B10" s="12" t="s">
        <v>12</v>
      </c>
      <c r="C10" s="12" t="s">
        <v>20</v>
      </c>
      <c r="D10" s="13">
        <v>0</v>
      </c>
      <c r="E10" s="13">
        <v>0</v>
      </c>
      <c r="F10" s="13">
        <v>10</v>
      </c>
      <c r="G10" s="13">
        <v>0</v>
      </c>
      <c r="H10" s="9">
        <v>0</v>
      </c>
      <c r="I10" s="13">
        <f>MAX(-D10,-($H10%*VLOOKUP($C10,установки!$C$7:$E$10,2,)))</f>
        <v>0</v>
      </c>
      <c r="J10" s="13">
        <f>MAX(-E10,-((H10*(1+_xlfn.IFERROR(I10/VLOOKUP(C10,установки!C$7:E$10,2,),))%*VLOOKUP(C10,установки!C$7:E$10,3,))))</f>
        <v>0</v>
      </c>
      <c r="K10" s="13">
        <f>G10+H10</f>
        <v>0</v>
      </c>
      <c r="L10" s="9"/>
      <c r="M10" s="9"/>
      <c r="N10" s="9"/>
      <c r="O10" s="9"/>
      <c r="P10" s="13">
        <f>D10+I10+L10+N10</f>
        <v>0</v>
      </c>
      <c r="Q10" s="13">
        <f>E10+J10+M10+O10</f>
        <v>0</v>
      </c>
      <c r="R10" s="13">
        <v>0</v>
      </c>
    </row>
  </sheetData>
  <sheetProtection/>
  <mergeCells count="13">
    <mergeCell ref="K5:K6"/>
    <mergeCell ref="R5:R6"/>
    <mergeCell ref="N5:O5"/>
    <mergeCell ref="A5:A6"/>
    <mergeCell ref="D5:E5"/>
    <mergeCell ref="I5:J5"/>
    <mergeCell ref="L5:M5"/>
    <mergeCell ref="P5:Q5"/>
    <mergeCell ref="B5:B6"/>
    <mergeCell ref="C5:C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10"/>
  <sheetViews>
    <sheetView zoomScalePageLayoutView="0" workbookViewId="0" topLeftCell="C1">
      <selection activeCell="H7" sqref="H7"/>
    </sheetView>
  </sheetViews>
  <sheetFormatPr defaultColWidth="9.140625" defaultRowHeight="15"/>
  <cols>
    <col min="1" max="1" width="9.7109375" style="1" bestFit="1" customWidth="1"/>
    <col min="2" max="2" width="17.00390625" style="1" customWidth="1"/>
    <col min="3" max="3" width="13.28125" style="1" customWidth="1"/>
    <col min="4" max="5" width="8.57421875" style="1" customWidth="1"/>
    <col min="6" max="16384" width="9.140625" style="1" customWidth="1"/>
  </cols>
  <sheetData>
    <row r="2" spans="1:5" ht="15">
      <c r="A2" s="2"/>
      <c r="B2" s="3"/>
      <c r="C2" s="4"/>
      <c r="D2" s="2"/>
      <c r="E2" s="2"/>
    </row>
    <row r="5" spans="1:5" s="5" customFormat="1" ht="51.75" customHeight="1">
      <c r="A5" s="10" t="s">
        <v>1</v>
      </c>
      <c r="B5" s="18" t="s">
        <v>0</v>
      </c>
      <c r="C5" s="18" t="s">
        <v>4</v>
      </c>
      <c r="D5" s="19" t="s">
        <v>26</v>
      </c>
      <c r="E5" s="19"/>
    </row>
    <row r="6" spans="1:5" s="5" customFormat="1" ht="25.5" customHeight="1">
      <c r="A6" s="10"/>
      <c r="B6" s="18"/>
      <c r="C6" s="18"/>
      <c r="D6" s="7" t="s">
        <v>2</v>
      </c>
      <c r="E6" s="7" t="s">
        <v>3</v>
      </c>
    </row>
    <row r="7" spans="1:5" ht="30">
      <c r="A7" s="10" t="s">
        <v>8</v>
      </c>
      <c r="B7" s="6" t="s">
        <v>9</v>
      </c>
      <c r="C7" s="6" t="s">
        <v>10</v>
      </c>
      <c r="D7" s="8"/>
      <c r="E7" s="8">
        <v>15</v>
      </c>
    </row>
    <row r="8" spans="1:5" ht="28.5" customHeight="1">
      <c r="A8" s="10" t="s">
        <v>11</v>
      </c>
      <c r="B8" s="6" t="s">
        <v>12</v>
      </c>
      <c r="C8" s="6" t="s">
        <v>13</v>
      </c>
      <c r="D8" s="8">
        <v>18</v>
      </c>
      <c r="E8" s="8">
        <v>20</v>
      </c>
    </row>
    <row r="9" spans="1:5" ht="30" customHeight="1">
      <c r="A9" s="10">
        <v>0</v>
      </c>
      <c r="B9" s="6" t="s">
        <v>12</v>
      </c>
      <c r="C9" s="6" t="s">
        <v>19</v>
      </c>
      <c r="D9" s="8">
        <v>18</v>
      </c>
      <c r="E9" s="8">
        <v>20</v>
      </c>
    </row>
    <row r="10" spans="1:5" ht="30" customHeight="1">
      <c r="A10" s="10">
        <v>0</v>
      </c>
      <c r="B10" s="6" t="s">
        <v>12</v>
      </c>
      <c r="C10" s="6" t="s">
        <v>20</v>
      </c>
      <c r="D10" s="8">
        <v>18</v>
      </c>
      <c r="E10" s="8">
        <v>20</v>
      </c>
    </row>
  </sheetData>
  <sheetProtection/>
  <mergeCells count="3"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Boroda</cp:lastModifiedBy>
  <dcterms:created xsi:type="dcterms:W3CDTF">2016-01-13T05:17:34Z</dcterms:created>
  <dcterms:modified xsi:type="dcterms:W3CDTF">2016-01-13T19:17:36Z</dcterms:modified>
  <cp:category/>
  <cp:version/>
  <cp:contentType/>
  <cp:contentStatus/>
</cp:coreProperties>
</file>