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285" yWindow="-120" windowWidth="9660" windowHeight="51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" i="1" l="1"/>
  <c r="B2" i="1"/>
  <c r="I2" i="1" l="1"/>
  <c r="J2" i="1" s="1"/>
  <c r="H12" i="1" s="1"/>
  <c r="H15" i="1" l="1"/>
  <c r="H14" i="1"/>
  <c r="F13" i="1"/>
  <c r="H10" i="1"/>
  <c r="A2" i="1"/>
  <c r="D2" i="1" s="1"/>
  <c r="E2" i="1" s="1"/>
</calcChain>
</file>

<file path=xl/sharedStrings.xml><?xml version="1.0" encoding="utf-8"?>
<sst xmlns="http://schemas.openxmlformats.org/spreadsheetml/2006/main" count="19" uniqueCount="19">
  <si>
    <t>Vок, м/с</t>
  </si>
  <si>
    <t>F МГц</t>
  </si>
  <si>
    <t>λ, мм</t>
  </si>
  <si>
    <t>λ, м</t>
  </si>
  <si>
    <t>R+"призм"</t>
  </si>
  <si>
    <t>λ/2, мм</t>
  </si>
  <si>
    <t>r  мм</t>
  </si>
  <si>
    <r>
      <t>S, мм</t>
    </r>
    <r>
      <rPr>
        <sz val="11"/>
        <color theme="1"/>
        <rFont val="Calibri"/>
        <family val="2"/>
        <charset val="204"/>
      </rPr>
      <t>۫²</t>
    </r>
  </si>
  <si>
    <t>Dэкв., мм</t>
  </si>
  <si>
    <t>λ=Vок/F</t>
  </si>
  <si>
    <r>
      <t>S=λ/2(</t>
    </r>
    <r>
      <rPr>
        <sz val="14"/>
        <color theme="1"/>
        <rFont val="Calibri"/>
        <family val="2"/>
        <charset val="204"/>
      </rPr>
      <t>√Rr)</t>
    </r>
  </si>
  <si>
    <t xml:space="preserve">D -дополнительно, </t>
  </si>
  <si>
    <t>перевод площади в диаметр</t>
  </si>
  <si>
    <t>N</t>
  </si>
  <si>
    <t>Sab</t>
  </si>
  <si>
    <t>N=Sab/πλ</t>
  </si>
  <si>
    <t>72/ПИ()/$J$2</t>
  </si>
  <si>
    <t>-5</t>
  </si>
  <si>
    <t>+5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</si>
</sst>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theme="7" tint="-0.24994659260841701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4" fontId="0" fillId="2" borderId="0" xfId="0" applyNumberFormat="1" applyFont="1" applyFill="1" applyProtection="1">
      <protection locked="0"/>
    </xf>
    <xf numFmtId="4" fontId="0" fillId="0" borderId="0" xfId="0" applyNumberFormat="1" applyProtection="1">
      <protection locked="0"/>
    </xf>
    <xf numFmtId="4" fontId="0" fillId="3" borderId="0" xfId="0" applyNumberFormat="1" applyFont="1" applyFill="1" applyProtection="1">
      <protection locked="0"/>
    </xf>
    <xf numFmtId="4" fontId="0" fillId="3" borderId="0" xfId="0" applyNumberFormat="1" applyFill="1" applyProtection="1">
      <protection locked="0"/>
    </xf>
    <xf numFmtId="2" fontId="0" fillId="0" borderId="0" xfId="0" applyNumberFormat="1" applyProtection="1">
      <protection locked="0"/>
    </xf>
    <xf numFmtId="2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0" fillId="4" borderId="0" xfId="0" quotePrefix="1" applyFill="1" applyProtection="1">
      <protection locked="0"/>
    </xf>
    <xf numFmtId="2" fontId="0" fillId="4" borderId="0" xfId="0" applyNumberFormat="1" applyFill="1" applyAlignment="1" applyProtection="1">
      <alignment horizontal="center"/>
      <protection locked="0"/>
    </xf>
    <xf numFmtId="2" fontId="2" fillId="0" borderId="0" xfId="0" applyNumberFormat="1" applyFont="1" applyAlignment="1" applyProtection="1">
      <alignment horizontal="center"/>
      <protection locked="0"/>
    </xf>
  </cellXfs>
  <cellStyles count="1">
    <cellStyle name="Обычный" xfId="0" builtinId="0"/>
  </cellStyles>
  <dxfs count="21">
    <dxf>
      <fill>
        <patternFill>
          <bgColor rgb="FFFF9900"/>
        </patternFill>
      </fill>
    </dxf>
    <dxf>
      <fill>
        <patternFill>
          <bgColor rgb="FFFF5050"/>
        </patternFill>
      </fill>
    </dxf>
    <dxf>
      <numFmt numFmtId="4" formatCode="#,##0.00"/>
      <protection locked="0" hidden="0"/>
    </dxf>
    <dxf>
      <numFmt numFmtId="4" formatCode="#,##0.00"/>
      <protection locked="0" hidden="0"/>
    </dxf>
    <dxf>
      <numFmt numFmtId="4" formatCode="#,##0.00"/>
      <protection locked="0" hidden="0"/>
    </dxf>
    <dxf>
      <numFmt numFmtId="4" formatCode="#,##0.00"/>
      <protection locked="0" hidden="0"/>
    </dxf>
    <dxf>
      <numFmt numFmtId="4" formatCode="#,##0.00"/>
      <protection locked="0" hidden="0"/>
    </dxf>
    <dxf>
      <protection locked="0" hidden="0"/>
    </dxf>
    <dxf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/>
        <bottom/>
      </border>
    </dxf>
    <dxf>
      <numFmt numFmtId="4" formatCode="#,##0.00"/>
      <fill>
        <patternFill patternType="solid">
          <fgColor indexed="64"/>
          <bgColor theme="7" tint="-0.24994659260841701"/>
        </patternFill>
      </fill>
      <protection locked="0" hidden="0"/>
    </dxf>
    <dxf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theme="7" tint="-0.24994659260841701"/>
        </patternFill>
      </fill>
      <protection locked="0" hidden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rgb="FF92D050"/>
        </patternFill>
      </fill>
    </dxf>
    <dxf>
      <numFmt numFmtId="4" formatCode="#,##0.00"/>
      <protection locked="0" hidden="0"/>
    </dxf>
    <dxf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/>
        <bottom/>
      </border>
    </dxf>
    <dxf>
      <numFmt numFmtId="4" formatCode="#,##0.00"/>
      <protection locked="0" hidden="0"/>
    </dxf>
    <dxf>
      <numFmt numFmtId="4" formatCode="#,##0.00"/>
      <fill>
        <patternFill patternType="solid">
          <fgColor indexed="64"/>
          <bgColor theme="0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theme="3" tint="0.59996337778862885"/>
        </patternFill>
      </fill>
      <protection locked="0" hidden="0"/>
    </dxf>
    <dxf>
      <fill>
        <patternFill patternType="solid">
          <fgColor indexed="64"/>
          <bgColor theme="0"/>
        </patternFill>
      </fill>
    </dxf>
    <dxf>
      <numFmt numFmtId="4" formatCode="#,##0.00"/>
      <protection locked="0" hidden="0"/>
    </dxf>
    <dxf>
      <protection locked="0" hidden="0"/>
    </dxf>
  </dxfs>
  <tableStyles count="0" defaultTableStyle="TableStyleMedium9" defaultPivotStyle="PivotStyleLight16"/>
  <colors>
    <mruColors>
      <color rgb="FFFF9900"/>
      <color rgb="FFFFFF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16" fmlaLink="$L$2" max="30000" page="10" val="263"/>
</file>

<file path=xl/ctrlProps/ctrlProp2.xml><?xml version="1.0" encoding="utf-8"?>
<formControlPr xmlns="http://schemas.microsoft.com/office/spreadsheetml/2009/9/main" objectType="Spin" dx="16" fmlaLink="$C$2" max="30000" page="10" val="3"/>
</file>

<file path=xl/ctrlProps/ctrlProp3.xml><?xml version="1.0" encoding="utf-8"?>
<formControlPr xmlns="http://schemas.microsoft.com/office/spreadsheetml/2009/9/main" objectType="Spin" dx="16" fmlaLink="$L$3" max="30000" page="10" val="44"/>
</file>

<file path=xl/ctrlProps/ctrlProp4.xml><?xml version="1.0" encoding="utf-8"?>
<formControlPr xmlns="http://schemas.microsoft.com/office/spreadsheetml/2009/9/main" objectType="Spin" dx="16" fmlaLink="$G$2" max="30000" page="10" val="324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123825</xdr:colOff>
          <xdr:row>1</xdr:row>
          <xdr:rowOff>38100</xdr:rowOff>
        </xdr:from>
        <xdr:to>
          <xdr:col>1</xdr:col>
          <xdr:colOff>285750</xdr:colOff>
          <xdr:row>2</xdr:row>
          <xdr:rowOff>85725</xdr:rowOff>
        </xdr:to>
        <xdr:sp macro="" textlink="">
          <xdr:nvSpPr>
            <xdr:cNvPr id="1027" name="Spinner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133350</xdr:colOff>
          <xdr:row>1</xdr:row>
          <xdr:rowOff>28575</xdr:rowOff>
        </xdr:from>
        <xdr:to>
          <xdr:col>2</xdr:col>
          <xdr:colOff>295275</xdr:colOff>
          <xdr:row>2</xdr:row>
          <xdr:rowOff>76200</xdr:rowOff>
        </xdr:to>
        <xdr:sp macro="" textlink="">
          <xdr:nvSpPr>
            <xdr:cNvPr id="1029" name="Spinner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219075</xdr:colOff>
          <xdr:row>1</xdr:row>
          <xdr:rowOff>47625</xdr:rowOff>
        </xdr:from>
        <xdr:to>
          <xdr:col>7</xdr:col>
          <xdr:colOff>381000</xdr:colOff>
          <xdr:row>2</xdr:row>
          <xdr:rowOff>95250</xdr:rowOff>
        </xdr:to>
        <xdr:sp macro="" textlink="">
          <xdr:nvSpPr>
            <xdr:cNvPr id="1034" name="Spinner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85725</xdr:colOff>
          <xdr:row>1</xdr:row>
          <xdr:rowOff>38100</xdr:rowOff>
        </xdr:from>
        <xdr:to>
          <xdr:col>6</xdr:col>
          <xdr:colOff>247650</xdr:colOff>
          <xdr:row>2</xdr:row>
          <xdr:rowOff>85725</xdr:rowOff>
        </xdr:to>
        <xdr:sp macro="" textlink="">
          <xdr:nvSpPr>
            <xdr:cNvPr id="1035" name="Spinner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Таблица1" displayName="Таблица1" ref="A1:E2" totalsRowShown="0" headerRowDxfId="20" dataDxfId="19" totalsRowDxfId="18">
  <autoFilter ref="A1:E2"/>
  <tableColumns count="5">
    <tableColumn id="1" name="λ/2, мм" dataDxfId="17" totalsRowDxfId="16">
      <calculatedColumnFormula>Таблица2[λ, мм]/2</calculatedColumnFormula>
    </tableColumn>
    <tableColumn id="2" name="R+&quot;призм&quot;" dataDxfId="15" totalsRowDxfId="14">
      <calculatedColumnFormula>L2/10</calculatedColumnFormula>
    </tableColumn>
    <tableColumn id="3" name="r  мм" dataDxfId="13" totalsRowDxfId="12"/>
    <tableColumn id="4" name="S, мм۫²" dataDxfId="11" totalsRowDxfId="10">
      <calculatedColumnFormula>A2*(SQRT((B2*C2)))</calculatedColumnFormula>
    </tableColumn>
    <tableColumn id="5" name="Dэкв., мм" dataDxfId="9" totalsRowDxfId="8" dataCellStyle="Обычный">
      <calculatedColumnFormula>2*(SQRT((D2/3.14)))</calculatedColumnFormula>
    </tableColumn>
  </tableColumns>
  <tableStyleInfo name="TableStyleDark6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G1:J2" totalsRowShown="0" headerRowDxfId="7" dataDxfId="6">
  <autoFilter ref="G1:J2"/>
  <tableColumns count="4">
    <tableColumn id="1" name="Vок, м/с" dataDxfId="5"/>
    <tableColumn id="2" name="F МГц" dataDxfId="4">
      <calculatedColumnFormula>L3/10</calculatedColumnFormula>
    </tableColumn>
    <tableColumn id="3" name="λ, м" dataDxfId="3">
      <calculatedColumnFormula>G2/H2</calculatedColumnFormula>
    </tableColumn>
    <tableColumn id="4" name="λ, мм" dataDxfId="2">
      <calculatedColumnFormula>CONVERT(I2,"mm","m")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N16"/>
  <sheetViews>
    <sheetView tabSelected="1" zoomScale="150" zoomScaleNormal="150" workbookViewId="0">
      <selection activeCell="H16" sqref="H16"/>
    </sheetView>
  </sheetViews>
  <sheetFormatPr defaultRowHeight="15" x14ac:dyDescent="0.25"/>
  <cols>
    <col min="1" max="5" width="9.140625" style="2" bestFit="1" customWidth="1"/>
    <col min="6" max="6" width="9.140625" style="2"/>
    <col min="7" max="8" width="11.42578125" style="2" bestFit="1" customWidth="1"/>
    <col min="9" max="9" width="9.140625" style="2" bestFit="1" customWidth="1"/>
    <col min="10" max="12" width="10.42578125" style="2" bestFit="1" customWidth="1"/>
    <col min="13" max="13" width="13.42578125" style="2" bestFit="1" customWidth="1"/>
    <col min="14" max="16384" width="9.140625" style="2"/>
  </cols>
  <sheetData>
    <row r="1" spans="1:14" x14ac:dyDescent="0.25">
      <c r="A1" s="1" t="s">
        <v>5</v>
      </c>
      <c r="B1" s="2" t="s">
        <v>4</v>
      </c>
      <c r="C1" s="2" t="s">
        <v>6</v>
      </c>
      <c r="D1" s="2" t="s">
        <v>7</v>
      </c>
      <c r="E1" s="2" t="s">
        <v>8</v>
      </c>
      <c r="G1" s="2" t="s">
        <v>0</v>
      </c>
      <c r="H1" s="2" t="s">
        <v>1</v>
      </c>
      <c r="I1" s="2" t="s">
        <v>3</v>
      </c>
      <c r="J1" s="2" t="s">
        <v>2</v>
      </c>
    </row>
    <row r="2" spans="1:14" x14ac:dyDescent="0.25">
      <c r="A2" s="3">
        <f>Таблица2[λ, мм]/2</f>
        <v>0.36818181818181817</v>
      </c>
      <c r="B2" s="4">
        <f>L2/10</f>
        <v>26.3</v>
      </c>
      <c r="C2" s="4">
        <v>3</v>
      </c>
      <c r="D2" s="5">
        <f>A2*(SQRT((B2*C2)))</f>
        <v>3.2703997405225436</v>
      </c>
      <c r="E2" s="6">
        <f>2*(SQRT((D2/3.14)))</f>
        <v>2.0411061508743238</v>
      </c>
      <c r="F2" s="7"/>
      <c r="G2" s="4">
        <v>3240</v>
      </c>
      <c r="H2" s="4">
        <f>L3/10</f>
        <v>4.4000000000000004</v>
      </c>
      <c r="I2" s="4">
        <f>G2/H2</f>
        <v>736.36363636363626</v>
      </c>
      <c r="J2" s="4">
        <f>CONVERT(I2,"mm","m")</f>
        <v>0.73636363636363633</v>
      </c>
      <c r="K2" s="7"/>
      <c r="L2" s="8">
        <v>263</v>
      </c>
      <c r="M2" s="8">
        <v>444</v>
      </c>
      <c r="N2" s="9">
        <v>1</v>
      </c>
    </row>
    <row r="3" spans="1:14" x14ac:dyDescent="0.25">
      <c r="L3" s="9">
        <v>44</v>
      </c>
      <c r="M3" s="9"/>
      <c r="N3" s="9"/>
    </row>
    <row r="5" spans="1:14" ht="18.75" x14ac:dyDescent="0.3">
      <c r="I5" s="10" t="s">
        <v>9</v>
      </c>
    </row>
    <row r="6" spans="1:14" ht="18.75" x14ac:dyDescent="0.3">
      <c r="A6" s="10" t="s">
        <v>10</v>
      </c>
      <c r="E6" s="2" t="s">
        <v>11</v>
      </c>
    </row>
    <row r="7" spans="1:14" x14ac:dyDescent="0.25">
      <c r="E7" s="2" t="s">
        <v>12</v>
      </c>
    </row>
    <row r="10" spans="1:14" x14ac:dyDescent="0.25">
      <c r="H10" s="2" t="b">
        <f>$B$2&lt;0.95*72/PI()/$J$2</f>
        <v>1</v>
      </c>
    </row>
    <row r="12" spans="1:14" x14ac:dyDescent="0.25">
      <c r="F12" s="2" t="s">
        <v>13</v>
      </c>
      <c r="G12" s="2" t="s">
        <v>14</v>
      </c>
      <c r="H12" s="12">
        <f>72/PI()/$J$2</f>
        <v>31.123633315748421</v>
      </c>
      <c r="I12" s="2" t="s">
        <v>16</v>
      </c>
    </row>
    <row r="13" spans="1:14" x14ac:dyDescent="0.25">
      <c r="F13" s="2">
        <f>G13/(3.14*Таблица2[λ, мм])</f>
        <v>31.139419674451524</v>
      </c>
      <c r="G13" s="2">
        <v>72</v>
      </c>
      <c r="H13" s="13"/>
    </row>
    <row r="14" spans="1:14" x14ac:dyDescent="0.25">
      <c r="H14" s="12">
        <f>H12-5</f>
        <v>26.123633315748421</v>
      </c>
      <c r="I14" s="11" t="s">
        <v>17</v>
      </c>
    </row>
    <row r="15" spans="1:14" x14ac:dyDescent="0.25">
      <c r="H15" s="12">
        <f>H12+5</f>
        <v>36.123633315748421</v>
      </c>
      <c r="I15" s="11" t="s">
        <v>18</v>
      </c>
    </row>
    <row r="16" spans="1:14" x14ac:dyDescent="0.25">
      <c r="F16" s="2" t="s">
        <v>15</v>
      </c>
    </row>
  </sheetData>
  <conditionalFormatting sqref="B2">
    <cfRule type="expression" dxfId="1" priority="1">
      <formula>$B$2&lt;=72/PI()/$J$2-5</formula>
    </cfRule>
    <cfRule type="expression" dxfId="0" priority="2">
      <formula>$B$2&lt;=72/PI()/$J$2+5</formula>
    </cfRule>
  </conditionalFormatting>
  <pageMargins left="0.7" right="0.7" top="0.75" bottom="0.75" header="0.3" footer="0.3"/>
  <pageSetup paperSize="9" orientation="portrait" horizontalDpi="4294967292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Spinner 3">
              <controlPr defaultSize="0" autoPict="0">
                <anchor>
                  <from>
                    <xdr:col>1</xdr:col>
                    <xdr:colOff>123825</xdr:colOff>
                    <xdr:row>1</xdr:row>
                    <xdr:rowOff>38100</xdr:rowOff>
                  </from>
                  <to>
                    <xdr:col>1</xdr:col>
                    <xdr:colOff>285750</xdr:colOff>
                    <xdr:row>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Spinner 5">
              <controlPr defaultSize="0" autoPict="0">
                <anchor>
                  <from>
                    <xdr:col>2</xdr:col>
                    <xdr:colOff>133350</xdr:colOff>
                    <xdr:row>1</xdr:row>
                    <xdr:rowOff>28575</xdr:rowOff>
                  </from>
                  <to>
                    <xdr:col>2</xdr:col>
                    <xdr:colOff>295275</xdr:colOff>
                    <xdr:row>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Spinner 10">
              <controlPr defaultSize="0" autoPict="0">
                <anchor>
                  <from>
                    <xdr:col>7</xdr:col>
                    <xdr:colOff>219075</xdr:colOff>
                    <xdr:row>1</xdr:row>
                    <xdr:rowOff>47625</xdr:rowOff>
                  </from>
                  <to>
                    <xdr:col>7</xdr:col>
                    <xdr:colOff>381000</xdr:colOff>
                    <xdr:row>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Spinner 11">
              <controlPr defaultSize="0" autoPict="0">
                <anchor>
                  <from>
                    <xdr:col>6</xdr:col>
                    <xdr:colOff>85725</xdr:colOff>
                    <xdr:row>1</xdr:row>
                    <xdr:rowOff>38100</xdr:rowOff>
                  </from>
                  <to>
                    <xdr:col>6</xdr:col>
                    <xdr:colOff>247650</xdr:colOff>
                    <xdr:row>2</xdr:row>
                    <xdr:rowOff>85725</xdr:rowOff>
                  </to>
                </anchor>
              </controlPr>
            </control>
          </mc:Choice>
        </mc:AlternateContent>
      </controls>
    </mc:Choice>
  </mc:AlternateContent>
  <tableParts count="2">
    <tablePart r:id="rId8"/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>
        <v>1150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DreamWolf</dc:creator>
  <cp:lastModifiedBy>Boroda</cp:lastModifiedBy>
  <dcterms:created xsi:type="dcterms:W3CDTF">2016-01-04T11:28:25Z</dcterms:created>
  <dcterms:modified xsi:type="dcterms:W3CDTF">2016-01-09T00:46:06Z</dcterms:modified>
</cp:coreProperties>
</file>