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15" windowWidth="15195" windowHeight="8445" activeTab="1"/>
  </bookViews>
  <sheets>
    <sheet name="АВС-совмещение" sheetId="3" r:id="rId1"/>
    <sheet name="XYZ анализ" sheetId="1" r:id="rId2"/>
    <sheet name="Результаты совмещения" sheetId="2" r:id="rId3"/>
  </sheets>
  <definedNames>
    <definedName name="_xlnm._FilterDatabase" localSheetId="1" hidden="1">'XYZ анализ'!$A$2:$N$172</definedName>
    <definedName name="_xlnm._FilterDatabase" localSheetId="0" hidden="1">'АВС-совмещение'!$A$1:$K$171</definedName>
  </definedNames>
  <calcPr calcId="14562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N36" i="1" l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7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3" i="1"/>
  <c r="G36" i="3" l="1"/>
  <c r="G140" i="3"/>
  <c r="G40" i="3"/>
  <c r="G54" i="3"/>
  <c r="G66" i="3"/>
  <c r="G147" i="3"/>
  <c r="G72" i="3"/>
  <c r="G109" i="3"/>
  <c r="G61" i="3"/>
  <c r="G83" i="3"/>
  <c r="G119" i="3"/>
  <c r="G158" i="3"/>
  <c r="G33" i="3"/>
  <c r="G170" i="3"/>
  <c r="G113" i="3"/>
  <c r="G126" i="3"/>
  <c r="G20" i="3"/>
  <c r="G149" i="3"/>
  <c r="G51" i="3"/>
  <c r="G138" i="3"/>
  <c r="G123" i="3"/>
  <c r="G152" i="3"/>
  <c r="G135" i="3"/>
  <c r="G55" i="3"/>
  <c r="G112" i="3"/>
  <c r="G159" i="3"/>
  <c r="G52" i="3"/>
  <c r="G68" i="3"/>
  <c r="G87" i="3"/>
  <c r="G132" i="3"/>
  <c r="G101" i="3"/>
  <c r="G80" i="3"/>
  <c r="G39" i="3"/>
  <c r="G94" i="3"/>
  <c r="G108" i="3"/>
  <c r="G19" i="3"/>
  <c r="G57" i="3"/>
  <c r="G124" i="3"/>
  <c r="G76" i="3"/>
  <c r="G163" i="3"/>
  <c r="G134" i="3"/>
  <c r="G70" i="3"/>
  <c r="G43" i="3"/>
  <c r="G15" i="3"/>
  <c r="G18" i="3"/>
  <c r="G14" i="3"/>
  <c r="G89" i="3"/>
  <c r="G167" i="3"/>
  <c r="G21" i="3"/>
  <c r="G38" i="3"/>
  <c r="G107" i="3"/>
  <c r="G97" i="3"/>
  <c r="G24" i="3"/>
  <c r="G114" i="3"/>
  <c r="G11" i="3"/>
  <c r="G25" i="3"/>
  <c r="G125" i="3"/>
  <c r="G171" i="3"/>
  <c r="G59" i="3"/>
  <c r="G34" i="3"/>
  <c r="G139" i="3"/>
  <c r="G28" i="3"/>
  <c r="G127" i="3"/>
  <c r="G23" i="3"/>
  <c r="G160" i="3"/>
  <c r="G16" i="3"/>
  <c r="G37" i="3"/>
  <c r="G98" i="3"/>
  <c r="G65" i="3"/>
  <c r="G143" i="3"/>
  <c r="G150" i="3"/>
  <c r="G99" i="3"/>
  <c r="G47" i="3"/>
  <c r="G17" i="3"/>
  <c r="G4" i="3"/>
  <c r="G145" i="3"/>
  <c r="G144" i="3"/>
  <c r="G26" i="3"/>
  <c r="G165" i="3"/>
  <c r="G137" i="3"/>
  <c r="G88" i="3"/>
  <c r="G102" i="3"/>
  <c r="G90" i="3"/>
  <c r="G162" i="3"/>
  <c r="G53" i="3"/>
  <c r="G31" i="3"/>
  <c r="G131" i="3"/>
  <c r="G166" i="3"/>
  <c r="G110" i="3"/>
  <c r="G12" i="3"/>
  <c r="G27" i="3"/>
  <c r="G58" i="3"/>
  <c r="G128" i="3"/>
  <c r="G60" i="3"/>
  <c r="G118" i="3"/>
  <c r="G85" i="3"/>
  <c r="G111" i="3"/>
  <c r="G22" i="3"/>
  <c r="G78" i="3"/>
  <c r="G154" i="3"/>
  <c r="G157" i="3"/>
  <c r="G92" i="3"/>
  <c r="G122" i="3"/>
  <c r="G45" i="3"/>
  <c r="G42" i="3"/>
  <c r="G133" i="3"/>
  <c r="G95" i="3"/>
  <c r="G82" i="3"/>
  <c r="G6" i="3"/>
  <c r="G151" i="3"/>
  <c r="G13" i="3"/>
  <c r="G73" i="3"/>
  <c r="G67" i="3"/>
  <c r="G71" i="3"/>
  <c r="G75" i="3"/>
  <c r="G77" i="3"/>
  <c r="G7" i="3"/>
  <c r="G136" i="3"/>
  <c r="G141" i="3"/>
  <c r="G168" i="3"/>
  <c r="G129" i="3"/>
  <c r="G153" i="3"/>
  <c r="G10" i="3"/>
  <c r="G48" i="3"/>
  <c r="G46" i="3"/>
  <c r="G35" i="3"/>
  <c r="G146" i="3"/>
  <c r="G161" i="3"/>
  <c r="G44" i="3"/>
  <c r="G169" i="3"/>
  <c r="G74" i="3"/>
  <c r="G79" i="3"/>
  <c r="G9" i="3"/>
  <c r="G156" i="3"/>
  <c r="G96" i="3"/>
  <c r="G62" i="3"/>
  <c r="G63" i="3"/>
  <c r="G164" i="3"/>
  <c r="G41" i="3"/>
  <c r="G86" i="3"/>
  <c r="G130" i="3"/>
  <c r="G50" i="3"/>
  <c r="G91" i="3"/>
  <c r="G64" i="3"/>
  <c r="G93" i="3"/>
  <c r="G115" i="3"/>
  <c r="G103" i="3"/>
  <c r="G29" i="3"/>
  <c r="G56" i="3"/>
  <c r="G116" i="3"/>
  <c r="G32" i="3"/>
  <c r="G120" i="3"/>
  <c r="G30" i="3"/>
  <c r="G121" i="3"/>
  <c r="G142" i="3"/>
  <c r="G8" i="3"/>
  <c r="G5" i="3"/>
  <c r="G49" i="3"/>
  <c r="G104" i="3"/>
  <c r="G69" i="3"/>
  <c r="G148" i="3"/>
  <c r="G106" i="3"/>
  <c r="G155" i="3"/>
  <c r="G100" i="3"/>
  <c r="G3" i="3"/>
  <c r="G105" i="3"/>
  <c r="G117" i="3"/>
  <c r="G81" i="3"/>
  <c r="G84" i="3"/>
  <c r="H84" i="3" s="1"/>
  <c r="K105" i="3"/>
  <c r="K117" i="3"/>
  <c r="K81" i="3"/>
  <c r="K49" i="3"/>
  <c r="K104" i="3"/>
  <c r="K69" i="3"/>
  <c r="K148" i="3"/>
  <c r="K106" i="3"/>
  <c r="K155" i="3"/>
  <c r="K100" i="3"/>
  <c r="K3" i="3"/>
  <c r="K36" i="3"/>
  <c r="K140" i="3"/>
  <c r="K40" i="3"/>
  <c r="K54" i="3"/>
  <c r="K66" i="3"/>
  <c r="K147" i="3"/>
  <c r="K72" i="3"/>
  <c r="K109" i="3"/>
  <c r="K61" i="3"/>
  <c r="K83" i="3"/>
  <c r="K119" i="3"/>
  <c r="K158" i="3"/>
  <c r="K33" i="3"/>
  <c r="K170" i="3"/>
  <c r="K113" i="3"/>
  <c r="K126" i="3"/>
  <c r="K20" i="3"/>
  <c r="K149" i="3"/>
  <c r="K51" i="3"/>
  <c r="K138" i="3"/>
  <c r="K123" i="3"/>
  <c r="K152" i="3"/>
  <c r="K135" i="3"/>
  <c r="K55" i="3"/>
  <c r="K112" i="3"/>
  <c r="K159" i="3"/>
  <c r="K52" i="3"/>
  <c r="K68" i="3"/>
  <c r="K87" i="3"/>
  <c r="K132" i="3"/>
  <c r="K101" i="3"/>
  <c r="K80" i="3"/>
  <c r="K39" i="3"/>
  <c r="K94" i="3"/>
  <c r="K108" i="3"/>
  <c r="K19" i="3"/>
  <c r="K57" i="3"/>
  <c r="K124" i="3"/>
  <c r="K76" i="3"/>
  <c r="K163" i="3"/>
  <c r="K134" i="3"/>
  <c r="K70" i="3"/>
  <c r="K43" i="3"/>
  <c r="K15" i="3"/>
  <c r="K18" i="3"/>
  <c r="K14" i="3"/>
  <c r="K89" i="3"/>
  <c r="K167" i="3"/>
  <c r="K21" i="3"/>
  <c r="K38" i="3"/>
  <c r="K107" i="3"/>
  <c r="K97" i="3"/>
  <c r="K24" i="3"/>
  <c r="K114" i="3"/>
  <c r="K11" i="3"/>
  <c r="K25" i="3"/>
  <c r="K125" i="3"/>
  <c r="K171" i="3"/>
  <c r="K59" i="3"/>
  <c r="K34" i="3"/>
  <c r="K139" i="3"/>
  <c r="K28" i="3"/>
  <c r="K127" i="3"/>
  <c r="K23" i="3"/>
  <c r="K160" i="3"/>
  <c r="K16" i="3"/>
  <c r="K37" i="3"/>
  <c r="K98" i="3"/>
  <c r="K65" i="3"/>
  <c r="K143" i="3"/>
  <c r="K150" i="3"/>
  <c r="K99" i="3"/>
  <c r="K47" i="3"/>
  <c r="K17" i="3"/>
  <c r="K4" i="3"/>
  <c r="K145" i="3"/>
  <c r="K144" i="3"/>
  <c r="K26" i="3"/>
  <c r="K165" i="3"/>
  <c r="K137" i="3"/>
  <c r="K88" i="3"/>
  <c r="K102" i="3"/>
  <c r="K90" i="3"/>
  <c r="K162" i="3"/>
  <c r="K53" i="3"/>
  <c r="K31" i="3"/>
  <c r="K131" i="3"/>
  <c r="K166" i="3"/>
  <c r="K110" i="3"/>
  <c r="K12" i="3"/>
  <c r="K27" i="3"/>
  <c r="K58" i="3"/>
  <c r="K128" i="3"/>
  <c r="K60" i="3"/>
  <c r="K118" i="3"/>
  <c r="K85" i="3"/>
  <c r="K111" i="3"/>
  <c r="K22" i="3"/>
  <c r="K78" i="3"/>
  <c r="K154" i="3"/>
  <c r="K157" i="3"/>
  <c r="K92" i="3"/>
  <c r="K122" i="3"/>
  <c r="K45" i="3"/>
  <c r="K42" i="3"/>
  <c r="K133" i="3"/>
  <c r="K95" i="3"/>
  <c r="K82" i="3"/>
  <c r="K6" i="3"/>
  <c r="K151" i="3"/>
  <c r="K13" i="3"/>
  <c r="K73" i="3"/>
  <c r="K67" i="3"/>
  <c r="K71" i="3"/>
  <c r="K75" i="3"/>
  <c r="K77" i="3"/>
  <c r="K7" i="3"/>
  <c r="K136" i="3"/>
  <c r="K141" i="3"/>
  <c r="K168" i="3"/>
  <c r="K129" i="3"/>
  <c r="K153" i="3"/>
  <c r="K10" i="3"/>
  <c r="K48" i="3"/>
  <c r="K46" i="3"/>
  <c r="K35" i="3"/>
  <c r="K146" i="3"/>
  <c r="K161" i="3"/>
  <c r="K44" i="3"/>
  <c r="K169" i="3"/>
  <c r="K74" i="3"/>
  <c r="K79" i="3"/>
  <c r="K9" i="3"/>
  <c r="K156" i="3"/>
  <c r="K96" i="3"/>
  <c r="K62" i="3"/>
  <c r="K63" i="3"/>
  <c r="K164" i="3"/>
  <c r="K41" i="3"/>
  <c r="K86" i="3"/>
  <c r="K130" i="3"/>
  <c r="K50" i="3"/>
  <c r="K91" i="3"/>
  <c r="K64" i="3"/>
  <c r="K93" i="3"/>
  <c r="K115" i="3"/>
  <c r="K103" i="3"/>
  <c r="K29" i="3"/>
  <c r="K56" i="3"/>
  <c r="K116" i="3"/>
  <c r="K32" i="3"/>
  <c r="K120" i="3"/>
  <c r="K30" i="3"/>
  <c r="K121" i="3"/>
  <c r="K142" i="3"/>
  <c r="K8" i="3"/>
  <c r="K5" i="3"/>
  <c r="K84" i="3"/>
  <c r="F4" i="1"/>
  <c r="M4" i="1" s="1"/>
  <c r="F5" i="1"/>
  <c r="F6" i="1"/>
  <c r="M6" i="1" s="1"/>
  <c r="F7" i="1"/>
  <c r="M7" i="1" s="1"/>
  <c r="F8" i="1"/>
  <c r="M8" i="1" s="1"/>
  <c r="F9" i="1"/>
  <c r="M9" i="1" s="1"/>
  <c r="F10" i="1"/>
  <c r="M10" i="1" s="1"/>
  <c r="F11" i="1"/>
  <c r="F12" i="1"/>
  <c r="M12" i="1" s="1"/>
  <c r="F13" i="1"/>
  <c r="M13" i="1" s="1"/>
  <c r="F14" i="1"/>
  <c r="F15" i="1"/>
  <c r="M15" i="1" s="1"/>
  <c r="F16" i="1"/>
  <c r="G16" i="1" s="1"/>
  <c r="H16" i="1" s="1"/>
  <c r="I16" i="1" s="1"/>
  <c r="F17" i="1"/>
  <c r="M17" i="1" s="1"/>
  <c r="F18" i="1"/>
  <c r="M18" i="1" s="1"/>
  <c r="F19" i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F28" i="1"/>
  <c r="M28" i="1" s="1"/>
  <c r="F29" i="1"/>
  <c r="F30" i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F38" i="1"/>
  <c r="F39" i="1"/>
  <c r="M39" i="1" s="1"/>
  <c r="F40" i="1"/>
  <c r="M40" i="1" s="1"/>
  <c r="F41" i="1"/>
  <c r="M41" i="1" s="1"/>
  <c r="F42" i="1"/>
  <c r="M42" i="1" s="1"/>
  <c r="F43" i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M50" i="1" s="1"/>
  <c r="F51" i="1"/>
  <c r="F52" i="1"/>
  <c r="M52" i="1" s="1"/>
  <c r="F53" i="1"/>
  <c r="M53" i="1" s="1"/>
  <c r="F54" i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M66" i="1" s="1"/>
  <c r="F67" i="1"/>
  <c r="F68" i="1"/>
  <c r="M68" i="1" s="1"/>
  <c r="F69" i="1"/>
  <c r="M69" i="1" s="1"/>
  <c r="F70" i="1"/>
  <c r="M70" i="1" s="1"/>
  <c r="F71" i="1"/>
  <c r="F72" i="1"/>
  <c r="M72" i="1" s="1"/>
  <c r="F73" i="1"/>
  <c r="M73" i="1" s="1"/>
  <c r="F74" i="1"/>
  <c r="M74" i="1" s="1"/>
  <c r="F75" i="1"/>
  <c r="F76" i="1"/>
  <c r="M76" i="1" s="1"/>
  <c r="F77" i="1"/>
  <c r="F78" i="1"/>
  <c r="M78" i="1" s="1"/>
  <c r="F79" i="1"/>
  <c r="M79" i="1" s="1"/>
  <c r="F80" i="1"/>
  <c r="M80" i="1" s="1"/>
  <c r="F81" i="1"/>
  <c r="M81" i="1" s="1"/>
  <c r="F82" i="1"/>
  <c r="M82" i="1" s="1"/>
  <c r="F83" i="1"/>
  <c r="M83" i="1" s="1"/>
  <c r="F84" i="1"/>
  <c r="M84" i="1" s="1"/>
  <c r="F85" i="1"/>
  <c r="M85" i="1" s="1"/>
  <c r="F86" i="1"/>
  <c r="F87" i="1"/>
  <c r="M87" i="1" s="1"/>
  <c r="F88" i="1"/>
  <c r="M88" i="1" s="1"/>
  <c r="F89" i="1"/>
  <c r="M89" i="1" s="1"/>
  <c r="F90" i="1"/>
  <c r="G90" i="1" s="1"/>
  <c r="H90" i="1" s="1"/>
  <c r="I90" i="1" s="1"/>
  <c r="F91" i="1"/>
  <c r="F92" i="1"/>
  <c r="M92" i="1" s="1"/>
  <c r="F93" i="1"/>
  <c r="M93" i="1" s="1"/>
  <c r="F94" i="1"/>
  <c r="F95" i="1"/>
  <c r="M95" i="1" s="1"/>
  <c r="F96" i="1"/>
  <c r="M96" i="1" s="1"/>
  <c r="F97" i="1"/>
  <c r="M97" i="1" s="1"/>
  <c r="F98" i="1"/>
  <c r="M98" i="1" s="1"/>
  <c r="F99" i="1"/>
  <c r="F100" i="1"/>
  <c r="M100" i="1" s="1"/>
  <c r="F101" i="1"/>
  <c r="M101" i="1" s="1"/>
  <c r="F102" i="1"/>
  <c r="M102" i="1" s="1"/>
  <c r="F103" i="1"/>
  <c r="M103" i="1" s="1"/>
  <c r="F104" i="1"/>
  <c r="M104" i="1" s="1"/>
  <c r="F105" i="1"/>
  <c r="M105" i="1" s="1"/>
  <c r="F106" i="1"/>
  <c r="M106" i="1" s="1"/>
  <c r="F107" i="1"/>
  <c r="F108" i="1"/>
  <c r="M108" i="1" s="1"/>
  <c r="F109" i="1"/>
  <c r="M109" i="1" s="1"/>
  <c r="F110" i="1"/>
  <c r="F111" i="1"/>
  <c r="M111" i="1" s="1"/>
  <c r="F112" i="1"/>
  <c r="M112" i="1"/>
  <c r="F113" i="1"/>
  <c r="M113" i="1" s="1"/>
  <c r="F114" i="1"/>
  <c r="M114" i="1" s="1"/>
  <c r="F115" i="1"/>
  <c r="F116" i="1"/>
  <c r="M116" i="1" s="1"/>
  <c r="F117" i="1"/>
  <c r="M117" i="1" s="1"/>
  <c r="F118" i="1"/>
  <c r="M118" i="1" s="1"/>
  <c r="F119" i="1"/>
  <c r="M119" i="1" s="1"/>
  <c r="F120" i="1"/>
  <c r="F121" i="1"/>
  <c r="M121" i="1" s="1"/>
  <c r="F122" i="1"/>
  <c r="M122" i="1" s="1"/>
  <c r="F123" i="1"/>
  <c r="M123" i="1" s="1"/>
  <c r="F124" i="1"/>
  <c r="M124" i="1" s="1"/>
  <c r="F125" i="1"/>
  <c r="M125" i="1" s="1"/>
  <c r="F126" i="1"/>
  <c r="M126" i="1" s="1"/>
  <c r="F127" i="1"/>
  <c r="M127" i="1" s="1"/>
  <c r="F128" i="1"/>
  <c r="F129" i="1"/>
  <c r="M129" i="1" s="1"/>
  <c r="F130" i="1"/>
  <c r="M130" i="1" s="1"/>
  <c r="F131" i="1"/>
  <c r="M131" i="1" s="1"/>
  <c r="F132" i="1"/>
  <c r="F133" i="1"/>
  <c r="M133" i="1" s="1"/>
  <c r="F134" i="1"/>
  <c r="M134" i="1" s="1"/>
  <c r="F135" i="1"/>
  <c r="M135" i="1" s="1"/>
  <c r="F136" i="1"/>
  <c r="M136" i="1" s="1"/>
  <c r="F137" i="1"/>
  <c r="M137" i="1"/>
  <c r="F138" i="1"/>
  <c r="M138" i="1" s="1"/>
  <c r="F139" i="1"/>
  <c r="F140" i="1"/>
  <c r="M140" i="1" s="1"/>
  <c r="F141" i="1"/>
  <c r="G141" i="1" s="1"/>
  <c r="H141" i="1" s="1"/>
  <c r="I141" i="1" s="1"/>
  <c r="F142" i="1"/>
  <c r="M142" i="1" s="1"/>
  <c r="F143" i="1"/>
  <c r="M143" i="1" s="1"/>
  <c r="F144" i="1"/>
  <c r="F145" i="1"/>
  <c r="M145" i="1" s="1"/>
  <c r="F146" i="1"/>
  <c r="M146" i="1" s="1"/>
  <c r="F147" i="1"/>
  <c r="F148" i="1"/>
  <c r="M148" i="1" s="1"/>
  <c r="F149" i="1"/>
  <c r="M149" i="1" s="1"/>
  <c r="F150" i="1"/>
  <c r="M150" i="1" s="1"/>
  <c r="F151" i="1"/>
  <c r="M151" i="1" s="1"/>
  <c r="F152" i="1"/>
  <c r="M152" i="1" s="1"/>
  <c r="F153" i="1"/>
  <c r="M153" i="1" s="1"/>
  <c r="F154" i="1"/>
  <c r="M154" i="1" s="1"/>
  <c r="F155" i="1"/>
  <c r="M155" i="1" s="1"/>
  <c r="F156" i="1"/>
  <c r="M156" i="1" s="1"/>
  <c r="F157" i="1"/>
  <c r="M157" i="1" s="1"/>
  <c r="F158" i="1"/>
  <c r="M158" i="1" s="1"/>
  <c r="F159" i="1"/>
  <c r="M159" i="1" s="1"/>
  <c r="F160" i="1"/>
  <c r="F161" i="1"/>
  <c r="M161" i="1" s="1"/>
  <c r="F162" i="1"/>
  <c r="M162" i="1" s="1"/>
  <c r="F163" i="1"/>
  <c r="M163" i="1" s="1"/>
  <c r="F164" i="1"/>
  <c r="M164" i="1" s="1"/>
  <c r="F165" i="1"/>
  <c r="M165" i="1" s="1"/>
  <c r="F166" i="1"/>
  <c r="M166" i="1" s="1"/>
  <c r="F167" i="1"/>
  <c r="M167" i="1" s="1"/>
  <c r="F168" i="1"/>
  <c r="M168" i="1" s="1"/>
  <c r="F169" i="1"/>
  <c r="M169" i="1" s="1"/>
  <c r="F170" i="1"/>
  <c r="M170" i="1" s="1"/>
  <c r="F171" i="1"/>
  <c r="F3" i="1"/>
  <c r="M3" i="1" s="1"/>
  <c r="J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3" i="1"/>
  <c r="J91" i="1"/>
  <c r="J37" i="1"/>
  <c r="G24" i="1"/>
  <c r="H24" i="1" s="1"/>
  <c r="I24" i="1" s="1"/>
  <c r="J24" i="1"/>
  <c r="G123" i="1"/>
  <c r="H123" i="1" s="1"/>
  <c r="I123" i="1" s="1"/>
  <c r="J123" i="1"/>
  <c r="J41" i="1"/>
  <c r="G127" i="1"/>
  <c r="H127" i="1" s="1"/>
  <c r="I127" i="1" s="1"/>
  <c r="J127" i="1"/>
  <c r="J71" i="1"/>
  <c r="J77" i="1"/>
  <c r="G113" i="1"/>
  <c r="H113" i="1" s="1"/>
  <c r="I113" i="1" s="1"/>
  <c r="J113" i="1"/>
  <c r="G143" i="1"/>
  <c r="H143" i="1" s="1"/>
  <c r="I143" i="1" s="1"/>
  <c r="J143" i="1"/>
  <c r="K143" i="1" s="1"/>
  <c r="J70" i="1"/>
  <c r="G111" i="1"/>
  <c r="H111" i="1" s="1"/>
  <c r="I111" i="1" s="1"/>
  <c r="J111" i="1"/>
  <c r="G36" i="1"/>
  <c r="H36" i="1" s="1"/>
  <c r="I36" i="1" s="1"/>
  <c r="J36" i="1"/>
  <c r="K36" i="1"/>
  <c r="G159" i="1"/>
  <c r="H159" i="1" s="1"/>
  <c r="I159" i="1" s="1"/>
  <c r="J159" i="1"/>
  <c r="K159" i="1" s="1"/>
  <c r="G97" i="1"/>
  <c r="H97" i="1" s="1"/>
  <c r="I97" i="1" s="1"/>
  <c r="J97" i="1"/>
  <c r="J67" i="1"/>
  <c r="G100" i="1"/>
  <c r="H100" i="1" s="1"/>
  <c r="I100" i="1" s="1"/>
  <c r="J100" i="1"/>
  <c r="J11" i="1"/>
  <c r="J119" i="1"/>
  <c r="J160" i="1"/>
  <c r="J115" i="1"/>
  <c r="J171" i="1"/>
  <c r="J139" i="1"/>
  <c r="J128" i="1"/>
  <c r="G82" i="1"/>
  <c r="H82" i="1" s="1"/>
  <c r="I82" i="1" s="1"/>
  <c r="J82" i="1"/>
  <c r="J124" i="1"/>
  <c r="J147" i="1"/>
  <c r="J120" i="1"/>
  <c r="G125" i="1"/>
  <c r="H125" i="1" s="1"/>
  <c r="I125" i="1" s="1"/>
  <c r="J125" i="1"/>
  <c r="J102" i="1"/>
  <c r="J107" i="1"/>
  <c r="J43" i="1"/>
  <c r="G39" i="1"/>
  <c r="H39" i="1" s="1"/>
  <c r="I39" i="1" s="1"/>
  <c r="J39" i="1"/>
  <c r="K39" i="1" s="1"/>
  <c r="J158" i="1"/>
  <c r="J90" i="1"/>
  <c r="K90" i="1" s="1"/>
  <c r="J132" i="1"/>
  <c r="J109" i="1"/>
  <c r="G135" i="1"/>
  <c r="H135" i="1" s="1"/>
  <c r="I135" i="1" s="1"/>
  <c r="J135" i="1"/>
  <c r="J61" i="1"/>
  <c r="J51" i="1"/>
  <c r="J16" i="1"/>
  <c r="J22" i="1"/>
  <c r="J21" i="1"/>
  <c r="G114" i="1"/>
  <c r="H114" i="1" s="1"/>
  <c r="I114" i="1" s="1"/>
  <c r="J114" i="1"/>
  <c r="G18" i="1"/>
  <c r="H18" i="1" s="1"/>
  <c r="I18" i="1" s="1"/>
  <c r="J18" i="1"/>
  <c r="J74" i="1"/>
  <c r="J116" i="1"/>
  <c r="J167" i="1"/>
  <c r="J106" i="1"/>
  <c r="G137" i="1"/>
  <c r="H137" i="1" s="1"/>
  <c r="I137" i="1" s="1"/>
  <c r="J137" i="1"/>
  <c r="G65" i="1"/>
  <c r="H65" i="1" s="1"/>
  <c r="I65" i="1" s="1"/>
  <c r="J65" i="1"/>
  <c r="J35" i="1"/>
  <c r="G33" i="1"/>
  <c r="J33" i="1"/>
  <c r="J27" i="1"/>
  <c r="G89" i="1"/>
  <c r="H89" i="1" s="1"/>
  <c r="I89" i="1" s="1"/>
  <c r="J89" i="1"/>
  <c r="G163" i="1"/>
  <c r="J163" i="1"/>
  <c r="J144" i="1"/>
  <c r="J140" i="1"/>
  <c r="J52" i="1"/>
  <c r="G134" i="1"/>
  <c r="H134" i="1" s="1"/>
  <c r="I134" i="1" s="1"/>
  <c r="J134" i="1"/>
  <c r="G108" i="1"/>
  <c r="H108" i="1" s="1"/>
  <c r="I108" i="1" s="1"/>
  <c r="J108" i="1"/>
  <c r="J138" i="1"/>
  <c r="G8" i="1"/>
  <c r="H8" i="1" s="1"/>
  <c r="I8" i="1" s="1"/>
  <c r="J8" i="1"/>
  <c r="G44" i="1"/>
  <c r="H44" i="1" s="1"/>
  <c r="I44" i="1" s="1"/>
  <c r="J44" i="1"/>
  <c r="G32" i="1"/>
  <c r="H32" i="1" s="1"/>
  <c r="I32" i="1" s="1"/>
  <c r="J32" i="1"/>
  <c r="K32" i="1" s="1"/>
  <c r="J168" i="1"/>
  <c r="J131" i="1"/>
  <c r="G96" i="1"/>
  <c r="J96" i="1"/>
  <c r="J151" i="1"/>
  <c r="J103" i="1"/>
  <c r="G149" i="1"/>
  <c r="H149" i="1"/>
  <c r="I149" i="1" s="1"/>
  <c r="J149" i="1"/>
  <c r="J69" i="1"/>
  <c r="G153" i="1"/>
  <c r="J153" i="1"/>
  <c r="G7" i="1"/>
  <c r="H7" i="1" s="1"/>
  <c r="I7" i="1" s="1"/>
  <c r="J7" i="1"/>
  <c r="G101" i="1"/>
  <c r="H101" i="1"/>
  <c r="I101" i="1" s="1"/>
  <c r="J101" i="1"/>
  <c r="G62" i="1"/>
  <c r="J62" i="1"/>
  <c r="J14" i="1"/>
  <c r="J122" i="1"/>
  <c r="G133" i="1"/>
  <c r="H133" i="1" s="1"/>
  <c r="I133" i="1" s="1"/>
  <c r="J133" i="1"/>
  <c r="J94" i="1"/>
  <c r="J53" i="1"/>
  <c r="G31" i="1"/>
  <c r="H31" i="1" s="1"/>
  <c r="I31" i="1" s="1"/>
  <c r="J31" i="1"/>
  <c r="G12" i="1"/>
  <c r="H12" i="1" s="1"/>
  <c r="I12" i="1" s="1"/>
  <c r="J12" i="1"/>
  <c r="J154" i="1"/>
  <c r="G155" i="1"/>
  <c r="H155" i="1" s="1"/>
  <c r="I155" i="1" s="1"/>
  <c r="J155" i="1"/>
  <c r="J129" i="1"/>
  <c r="G130" i="1"/>
  <c r="H130" i="1" s="1"/>
  <c r="I130" i="1" s="1"/>
  <c r="J130" i="1"/>
  <c r="G146" i="1"/>
  <c r="H146" i="1" s="1"/>
  <c r="I146" i="1" s="1"/>
  <c r="J146" i="1"/>
  <c r="G76" i="1"/>
  <c r="H76" i="1" s="1"/>
  <c r="I76" i="1" s="1"/>
  <c r="J76" i="1"/>
  <c r="K76" i="1" s="1"/>
  <c r="J99" i="1"/>
  <c r="G40" i="1"/>
  <c r="H40" i="1" s="1"/>
  <c r="I40" i="1" s="1"/>
  <c r="J40" i="1"/>
  <c r="J161" i="1"/>
  <c r="G87" i="1"/>
  <c r="H87" i="1" s="1"/>
  <c r="I87" i="1" s="1"/>
  <c r="J87" i="1"/>
  <c r="J5" i="1"/>
  <c r="J64" i="1"/>
  <c r="G169" i="1"/>
  <c r="J169" i="1"/>
  <c r="J75" i="1"/>
  <c r="G25" i="1"/>
  <c r="H25" i="1" s="1"/>
  <c r="I25" i="1" s="1"/>
  <c r="J25" i="1"/>
  <c r="J63" i="1"/>
  <c r="G56" i="1"/>
  <c r="H56" i="1" s="1"/>
  <c r="I56" i="1" s="1"/>
  <c r="J56" i="1"/>
  <c r="J110" i="1"/>
  <c r="J29" i="1"/>
  <c r="G83" i="1"/>
  <c r="H83" i="1" s="1"/>
  <c r="I83" i="1" s="1"/>
  <c r="J83" i="1"/>
  <c r="J20" i="1"/>
  <c r="J54" i="1"/>
  <c r="G95" i="1"/>
  <c r="H95" i="1" s="1"/>
  <c r="I95" i="1" s="1"/>
  <c r="J95" i="1"/>
  <c r="J105" i="1"/>
  <c r="G164" i="1"/>
  <c r="H164" i="1" s="1"/>
  <c r="I164" i="1" s="1"/>
  <c r="J164" i="1"/>
  <c r="J92" i="1"/>
  <c r="J78" i="1"/>
  <c r="J150" i="1"/>
  <c r="J60" i="1"/>
  <c r="G79" i="1"/>
  <c r="H79" i="1" s="1"/>
  <c r="I79" i="1" s="1"/>
  <c r="J79" i="1"/>
  <c r="G59" i="1"/>
  <c r="H59" i="1" s="1"/>
  <c r="I59" i="1" s="1"/>
  <c r="J59" i="1"/>
  <c r="G93" i="1"/>
  <c r="H93" i="1" s="1"/>
  <c r="I93" i="1" s="1"/>
  <c r="J93" i="1"/>
  <c r="J26" i="1"/>
  <c r="G57" i="1"/>
  <c r="H57" i="1" s="1"/>
  <c r="I57" i="1" s="1"/>
  <c r="J57" i="1"/>
  <c r="G47" i="1"/>
  <c r="H47" i="1" s="1"/>
  <c r="I47" i="1" s="1"/>
  <c r="J47" i="1"/>
  <c r="J19" i="1"/>
  <c r="J38" i="1"/>
  <c r="G118" i="1"/>
  <c r="H118" i="1" s="1"/>
  <c r="I118" i="1" s="1"/>
  <c r="J118" i="1"/>
  <c r="J50" i="1"/>
  <c r="G58" i="1"/>
  <c r="H58" i="1" s="1"/>
  <c r="I58" i="1" s="1"/>
  <c r="J58" i="1"/>
  <c r="J45" i="1"/>
  <c r="G4" i="1"/>
  <c r="H4" i="1" s="1"/>
  <c r="I4" i="1" s="1"/>
  <c r="J4" i="1"/>
  <c r="J152" i="1"/>
  <c r="J145" i="1"/>
  <c r="G156" i="1"/>
  <c r="H156" i="1" s="1"/>
  <c r="I156" i="1" s="1"/>
  <c r="J156" i="1"/>
  <c r="J141" i="1"/>
  <c r="G165" i="1"/>
  <c r="H165" i="1" s="1"/>
  <c r="I165" i="1" s="1"/>
  <c r="J165" i="1"/>
  <c r="J46" i="1"/>
  <c r="J42" i="1"/>
  <c r="J84" i="1"/>
  <c r="G15" i="1"/>
  <c r="H15" i="1" s="1"/>
  <c r="I15" i="1" s="1"/>
  <c r="J15" i="1"/>
  <c r="G34" i="1"/>
  <c r="H34" i="1" s="1"/>
  <c r="I34" i="1" s="1"/>
  <c r="J34" i="1"/>
  <c r="G162" i="1"/>
  <c r="H162" i="1" s="1"/>
  <c r="I162" i="1" s="1"/>
  <c r="J162" i="1"/>
  <c r="K162" i="1"/>
  <c r="J81" i="1"/>
  <c r="J170" i="1"/>
  <c r="J49" i="1"/>
  <c r="J86" i="1"/>
  <c r="G17" i="1"/>
  <c r="H17" i="1"/>
  <c r="I17" i="1" s="1"/>
  <c r="J17" i="1"/>
  <c r="J73" i="1"/>
  <c r="J28" i="1"/>
  <c r="G88" i="1"/>
  <c r="H88" i="1" s="1"/>
  <c r="I88" i="1" s="1"/>
  <c r="J88" i="1"/>
  <c r="G157" i="1"/>
  <c r="H157" i="1" s="1"/>
  <c r="I157" i="1" s="1"/>
  <c r="J157" i="1"/>
  <c r="J166" i="1"/>
  <c r="J13" i="1"/>
  <c r="G112" i="1"/>
  <c r="H112" i="1" s="1"/>
  <c r="I112" i="1" s="1"/>
  <c r="J112" i="1"/>
  <c r="G68" i="1"/>
  <c r="H68" i="1" s="1"/>
  <c r="I68" i="1" s="1"/>
  <c r="J68" i="1"/>
  <c r="J10" i="1"/>
  <c r="G98" i="1"/>
  <c r="H98" i="1" s="1"/>
  <c r="I98" i="1" s="1"/>
  <c r="J98" i="1"/>
  <c r="J23" i="1"/>
  <c r="G126" i="1"/>
  <c r="H126" i="1" s="1"/>
  <c r="I126" i="1" s="1"/>
  <c r="J126" i="1"/>
  <c r="G55" i="1"/>
  <c r="H55" i="1" s="1"/>
  <c r="I55" i="1" s="1"/>
  <c r="J55" i="1"/>
  <c r="G48" i="1"/>
  <c r="H48" i="1" s="1"/>
  <c r="I48" i="1" s="1"/>
  <c r="J48" i="1"/>
  <c r="J6" i="1"/>
  <c r="G80" i="1"/>
  <c r="H80" i="1" s="1"/>
  <c r="I80" i="1" s="1"/>
  <c r="J80" i="1"/>
  <c r="G121" i="1"/>
  <c r="H121" i="1" s="1"/>
  <c r="I121" i="1" s="1"/>
  <c r="J121" i="1"/>
  <c r="K121" i="1" s="1"/>
  <c r="J85" i="1"/>
  <c r="G117" i="1"/>
  <c r="H117" i="1" s="1"/>
  <c r="I117" i="1" s="1"/>
  <c r="J117" i="1"/>
  <c r="G66" i="1"/>
  <c r="H66" i="1" s="1"/>
  <c r="I66" i="1" s="1"/>
  <c r="J66" i="1"/>
  <c r="J142" i="1"/>
  <c r="G136" i="1"/>
  <c r="H136" i="1" s="1"/>
  <c r="I136" i="1" s="1"/>
  <c r="J136" i="1"/>
  <c r="J9" i="1"/>
  <c r="J30" i="1"/>
  <c r="G104" i="1"/>
  <c r="H104" i="1" s="1"/>
  <c r="I104" i="1" s="1"/>
  <c r="G148" i="1"/>
  <c r="H148" i="1" s="1"/>
  <c r="I148" i="1" s="1"/>
  <c r="J72" i="1"/>
  <c r="J104" i="1"/>
  <c r="J148" i="1"/>
  <c r="C172" i="1"/>
  <c r="D172" i="1"/>
  <c r="E172" i="1"/>
  <c r="G3" i="1"/>
  <c r="H3" i="1" s="1"/>
  <c r="I3" i="1" s="1"/>
  <c r="G72" i="1"/>
  <c r="H72" i="1" s="1"/>
  <c r="I72" i="1" s="1"/>
  <c r="G142" i="1"/>
  <c r="H142" i="1" s="1"/>
  <c r="I142" i="1" s="1"/>
  <c r="G10" i="1"/>
  <c r="G166" i="1"/>
  <c r="H166" i="1" s="1"/>
  <c r="I166" i="1" s="1"/>
  <c r="G170" i="1"/>
  <c r="H170" i="1" s="1"/>
  <c r="I170" i="1" s="1"/>
  <c r="G152" i="1"/>
  <c r="H152" i="1" s="1"/>
  <c r="I152" i="1" s="1"/>
  <c r="G50" i="1"/>
  <c r="H50" i="1" s="1"/>
  <c r="I50" i="1" s="1"/>
  <c r="G122" i="1"/>
  <c r="H122" i="1" s="1"/>
  <c r="I122" i="1" s="1"/>
  <c r="G140" i="1"/>
  <c r="H140" i="1" s="1"/>
  <c r="I140" i="1" s="1"/>
  <c r="G22" i="1"/>
  <c r="K22" i="1" s="1"/>
  <c r="G158" i="1"/>
  <c r="H158" i="1" s="1"/>
  <c r="I158" i="1" s="1"/>
  <c r="G102" i="1"/>
  <c r="K102" i="1" s="1"/>
  <c r="H102" i="1"/>
  <c r="I102" i="1" s="1"/>
  <c r="G124" i="1"/>
  <c r="H124" i="1" s="1"/>
  <c r="I124" i="1" s="1"/>
  <c r="M90" i="1"/>
  <c r="K3" i="1"/>
  <c r="K158" i="1" l="1"/>
  <c r="K48" i="1"/>
  <c r="M141" i="1"/>
  <c r="G116" i="1"/>
  <c r="H116" i="1" s="1"/>
  <c r="I116" i="1" s="1"/>
  <c r="M16" i="1"/>
  <c r="K55" i="1"/>
  <c r="K68" i="1"/>
  <c r="K17" i="1"/>
  <c r="K118" i="1"/>
  <c r="K47" i="1"/>
  <c r="K137" i="1"/>
  <c r="K24" i="1"/>
  <c r="K148" i="1"/>
  <c r="K10" i="1"/>
  <c r="K104" i="1"/>
  <c r="K58" i="1"/>
  <c r="K31" i="1"/>
  <c r="K157" i="1"/>
  <c r="K34" i="1"/>
  <c r="K146" i="1"/>
  <c r="K133" i="1"/>
  <c r="K96" i="1"/>
  <c r="K125" i="1"/>
  <c r="K111" i="1"/>
  <c r="G74" i="1"/>
  <c r="G9" i="1"/>
  <c r="H9" i="1" s="1"/>
  <c r="I9" i="1" s="1"/>
  <c r="G42" i="1"/>
  <c r="H42" i="1" s="1"/>
  <c r="I42" i="1" s="1"/>
  <c r="K141" i="1"/>
  <c r="G92" i="1"/>
  <c r="H92" i="1" s="1"/>
  <c r="I92" i="1" s="1"/>
  <c r="G20" i="1"/>
  <c r="H20" i="1" s="1"/>
  <c r="I20" i="1" s="1"/>
  <c r="G129" i="1"/>
  <c r="H129" i="1" s="1"/>
  <c r="I129" i="1" s="1"/>
  <c r="G154" i="1"/>
  <c r="H154" i="1" s="1"/>
  <c r="I154" i="1" s="1"/>
  <c r="G151" i="1"/>
  <c r="H151" i="1" s="1"/>
  <c r="I151" i="1" s="1"/>
  <c r="G106" i="1"/>
  <c r="H106" i="1" s="1"/>
  <c r="I106" i="1" s="1"/>
  <c r="K127" i="1"/>
  <c r="K80" i="1"/>
  <c r="G13" i="1"/>
  <c r="H13" i="1" s="1"/>
  <c r="I13" i="1" s="1"/>
  <c r="K88" i="1"/>
  <c r="G28" i="1"/>
  <c r="H28" i="1" s="1"/>
  <c r="I28" i="1" s="1"/>
  <c r="G73" i="1"/>
  <c r="H73" i="1" s="1"/>
  <c r="I73" i="1" s="1"/>
  <c r="G84" i="1"/>
  <c r="H84" i="1" s="1"/>
  <c r="I84" i="1" s="1"/>
  <c r="K57" i="1"/>
  <c r="G150" i="1"/>
  <c r="H150" i="1" s="1"/>
  <c r="I150" i="1" s="1"/>
  <c r="K164" i="1"/>
  <c r="G105" i="1"/>
  <c r="H105" i="1" s="1"/>
  <c r="I105" i="1" s="1"/>
  <c r="K83" i="1"/>
  <c r="G63" i="1"/>
  <c r="H63" i="1" s="1"/>
  <c r="I63" i="1" s="1"/>
  <c r="G64" i="1"/>
  <c r="H64" i="1" s="1"/>
  <c r="I64" i="1" s="1"/>
  <c r="K130" i="1"/>
  <c r="K7" i="1"/>
  <c r="G131" i="1"/>
  <c r="H131" i="1" s="1"/>
  <c r="I131" i="1" s="1"/>
  <c r="G52" i="1"/>
  <c r="H52" i="1" s="1"/>
  <c r="I52" i="1" s="1"/>
  <c r="G35" i="1"/>
  <c r="H35" i="1" s="1"/>
  <c r="I35" i="1" s="1"/>
  <c r="K114" i="1"/>
  <c r="G109" i="1"/>
  <c r="H109" i="1" s="1"/>
  <c r="I109" i="1" s="1"/>
  <c r="G119" i="1"/>
  <c r="H119" i="1" s="1"/>
  <c r="I119" i="1" s="1"/>
  <c r="G41" i="1"/>
  <c r="H41" i="1" s="1"/>
  <c r="I41" i="1" s="1"/>
  <c r="H22" i="1"/>
  <c r="I22" i="1" s="1"/>
  <c r="G138" i="1"/>
  <c r="K152" i="1"/>
  <c r="G23" i="1"/>
  <c r="H23" i="1" s="1"/>
  <c r="I23" i="1" s="1"/>
  <c r="K166" i="1"/>
  <c r="G49" i="1"/>
  <c r="H49" i="1" s="1"/>
  <c r="I49" i="1" s="1"/>
  <c r="G81" i="1"/>
  <c r="K42" i="1"/>
  <c r="K156" i="1"/>
  <c r="G145" i="1"/>
  <c r="H145" i="1" s="1"/>
  <c r="I145" i="1" s="1"/>
  <c r="K50" i="1"/>
  <c r="G26" i="1"/>
  <c r="G60" i="1"/>
  <c r="H60" i="1" s="1"/>
  <c r="I60" i="1" s="1"/>
  <c r="K95" i="1"/>
  <c r="K25" i="1"/>
  <c r="G161" i="1"/>
  <c r="H161" i="1" s="1"/>
  <c r="I161" i="1" s="1"/>
  <c r="K101" i="1"/>
  <c r="K149" i="1"/>
  <c r="G103" i="1"/>
  <c r="H103" i="1" s="1"/>
  <c r="I103" i="1" s="1"/>
  <c r="H96" i="1"/>
  <c r="I96" i="1" s="1"/>
  <c r="K89" i="1"/>
  <c r="G167" i="1"/>
  <c r="K167" i="1" s="1"/>
  <c r="K18" i="1"/>
  <c r="G70" i="1"/>
  <c r="H70" i="1" s="1"/>
  <c r="I70" i="1" s="1"/>
  <c r="M110" i="1"/>
  <c r="G110" i="1"/>
  <c r="H110" i="1" s="1"/>
  <c r="I110" i="1" s="1"/>
  <c r="G6" i="1"/>
  <c r="H6" i="1" s="1"/>
  <c r="I6" i="1" s="1"/>
  <c r="G46" i="1"/>
  <c r="H46" i="1" s="1"/>
  <c r="I46" i="1" s="1"/>
  <c r="M160" i="1"/>
  <c r="G160" i="1"/>
  <c r="M147" i="1"/>
  <c r="G147" i="1"/>
  <c r="H147" i="1" s="1"/>
  <c r="I147" i="1" s="1"/>
  <c r="M144" i="1"/>
  <c r="G144" i="1"/>
  <c r="H144" i="1" s="1"/>
  <c r="I144" i="1" s="1"/>
  <c r="M128" i="1"/>
  <c r="G128" i="1"/>
  <c r="M91" i="1"/>
  <c r="G91" i="1"/>
  <c r="H91" i="1" s="1"/>
  <c r="I91" i="1" s="1"/>
  <c r="M38" i="1"/>
  <c r="G38" i="1"/>
  <c r="H38" i="1" s="1"/>
  <c r="I38" i="1" s="1"/>
  <c r="M19" i="1"/>
  <c r="G19" i="1"/>
  <c r="H19" i="1" s="1"/>
  <c r="I19" i="1" s="1"/>
  <c r="K62" i="1"/>
  <c r="H62" i="1"/>
  <c r="I62" i="1" s="1"/>
  <c r="K163" i="1"/>
  <c r="H163" i="1"/>
  <c r="I163" i="1" s="1"/>
  <c r="M99" i="1"/>
  <c r="G99" i="1"/>
  <c r="H99" i="1" s="1"/>
  <c r="I99" i="1" s="1"/>
  <c r="M67" i="1"/>
  <c r="G67" i="1"/>
  <c r="H67" i="1" s="1"/>
  <c r="I67" i="1" s="1"/>
  <c r="K140" i="1"/>
  <c r="G78" i="1"/>
  <c r="K165" i="1"/>
  <c r="K4" i="1"/>
  <c r="K93" i="1"/>
  <c r="K154" i="1"/>
  <c r="H33" i="1"/>
  <c r="I33" i="1" s="1"/>
  <c r="K33" i="1"/>
  <c r="M115" i="1"/>
  <c r="G115" i="1"/>
  <c r="H115" i="1" s="1"/>
  <c r="I115" i="1" s="1"/>
  <c r="M94" i="1"/>
  <c r="G94" i="1"/>
  <c r="M51" i="1"/>
  <c r="G51" i="1"/>
  <c r="H51" i="1" s="1"/>
  <c r="I51" i="1" s="1"/>
  <c r="M27" i="1"/>
  <c r="G27" i="1"/>
  <c r="H27" i="1" s="1"/>
  <c r="I27" i="1" s="1"/>
  <c r="M11" i="1"/>
  <c r="G11" i="1"/>
  <c r="H11" i="1" s="1"/>
  <c r="I11" i="1" s="1"/>
  <c r="M171" i="1"/>
  <c r="G171" i="1"/>
  <c r="H171" i="1" s="1"/>
  <c r="I171" i="1" s="1"/>
  <c r="G168" i="1"/>
  <c r="K72" i="1"/>
  <c r="K142" i="1"/>
  <c r="K15" i="1"/>
  <c r="K38" i="1"/>
  <c r="H153" i="1"/>
  <c r="I153" i="1" s="1"/>
  <c r="K153" i="1"/>
  <c r="K35" i="1"/>
  <c r="M139" i="1"/>
  <c r="G139" i="1"/>
  <c r="M120" i="1"/>
  <c r="G120" i="1"/>
  <c r="H120" i="1" s="1"/>
  <c r="I120" i="1" s="1"/>
  <c r="M107" i="1"/>
  <c r="G107" i="1"/>
  <c r="H107" i="1" s="1"/>
  <c r="I107" i="1" s="1"/>
  <c r="M86" i="1"/>
  <c r="G86" i="1"/>
  <c r="H86" i="1" s="1"/>
  <c r="I86" i="1" s="1"/>
  <c r="M75" i="1"/>
  <c r="G75" i="1"/>
  <c r="H75" i="1" s="1"/>
  <c r="I75" i="1" s="1"/>
  <c r="M54" i="1"/>
  <c r="G54" i="1"/>
  <c r="H54" i="1" s="1"/>
  <c r="I54" i="1" s="1"/>
  <c r="M43" i="1"/>
  <c r="G43" i="1"/>
  <c r="M30" i="1"/>
  <c r="G30" i="1"/>
  <c r="H30" i="1" s="1"/>
  <c r="I30" i="1" s="1"/>
  <c r="M14" i="1"/>
  <c r="G14" i="1"/>
  <c r="H14" i="1" s="1"/>
  <c r="I14" i="1" s="1"/>
  <c r="K79" i="1"/>
  <c r="K87" i="1"/>
  <c r="K12" i="1"/>
  <c r="K151" i="1"/>
  <c r="K65" i="1"/>
  <c r="K16" i="1"/>
  <c r="K103" i="1"/>
  <c r="K131" i="1"/>
  <c r="K44" i="1"/>
  <c r="K97" i="1"/>
  <c r="K123" i="1"/>
  <c r="K136" i="1"/>
  <c r="K66" i="1"/>
  <c r="K126" i="1"/>
  <c r="K112" i="1"/>
  <c r="K59" i="1"/>
  <c r="K150" i="1"/>
  <c r="K92" i="1"/>
  <c r="K169" i="1"/>
  <c r="K40" i="1"/>
  <c r="K155" i="1"/>
  <c r="K8" i="1"/>
  <c r="K108" i="1"/>
  <c r="K134" i="1"/>
  <c r="K135" i="1"/>
  <c r="K82" i="1"/>
  <c r="K119" i="1"/>
  <c r="K113" i="1"/>
  <c r="K117" i="1"/>
  <c r="M37" i="1"/>
  <c r="G37" i="1"/>
  <c r="H37" i="1" s="1"/>
  <c r="I37" i="1" s="1"/>
  <c r="M29" i="1"/>
  <c r="G29" i="1"/>
  <c r="H29" i="1" s="1"/>
  <c r="I29" i="1" s="1"/>
  <c r="M5" i="1"/>
  <c r="G5" i="1"/>
  <c r="H5" i="1" s="1"/>
  <c r="I5" i="1" s="1"/>
  <c r="K122" i="1"/>
  <c r="H10" i="1"/>
  <c r="I10" i="1" s="1"/>
  <c r="G85" i="1"/>
  <c r="H85" i="1" s="1"/>
  <c r="I85" i="1" s="1"/>
  <c r="K56" i="1"/>
  <c r="H169" i="1"/>
  <c r="I169" i="1" s="1"/>
  <c r="G53" i="1"/>
  <c r="H53" i="1" s="1"/>
  <c r="I53" i="1" s="1"/>
  <c r="G61" i="1"/>
  <c r="H61" i="1" s="1"/>
  <c r="I61" i="1" s="1"/>
  <c r="K147" i="1"/>
  <c r="K100" i="1"/>
  <c r="M132" i="1"/>
  <c r="G132" i="1"/>
  <c r="H132" i="1" s="1"/>
  <c r="I132" i="1" s="1"/>
  <c r="K13" i="1"/>
  <c r="K124" i="1"/>
  <c r="K98" i="1"/>
  <c r="G45" i="1"/>
  <c r="G21" i="1"/>
  <c r="K11" i="1"/>
  <c r="K6" i="1"/>
  <c r="K86" i="1"/>
  <c r="M77" i="1"/>
  <c r="G77" i="1"/>
  <c r="K170" i="1"/>
  <c r="F172" i="1"/>
  <c r="G172" i="1" s="1"/>
  <c r="G69" i="1"/>
  <c r="M71" i="1"/>
  <c r="G71" i="1"/>
  <c r="H71" i="1" s="1"/>
  <c r="I71" i="1" s="1"/>
  <c r="K116" i="1"/>
  <c r="H167" i="1" l="1"/>
  <c r="I167" i="1" s="1"/>
  <c r="K60" i="1"/>
  <c r="K105" i="1"/>
  <c r="H26" i="1"/>
  <c r="I26" i="1" s="1"/>
  <c r="K26" i="1"/>
  <c r="K91" i="1"/>
  <c r="K70" i="1"/>
  <c r="K46" i="1"/>
  <c r="K144" i="1"/>
  <c r="H81" i="1"/>
  <c r="I81" i="1" s="1"/>
  <c r="K81" i="1"/>
  <c r="K161" i="1"/>
  <c r="K106" i="1"/>
  <c r="K49" i="1"/>
  <c r="K52" i="1"/>
  <c r="K20" i="1"/>
  <c r="K67" i="1"/>
  <c r="H138" i="1"/>
  <c r="I138" i="1" s="1"/>
  <c r="K138" i="1"/>
  <c r="K64" i="1"/>
  <c r="K41" i="1"/>
  <c r="K84" i="1"/>
  <c r="K9" i="1"/>
  <c r="H74" i="1"/>
  <c r="I74" i="1" s="1"/>
  <c r="K74" i="1"/>
  <c r="K132" i="1"/>
  <c r="K120" i="1"/>
  <c r="K28" i="1"/>
  <c r="K107" i="1"/>
  <c r="K129" i="1"/>
  <c r="K75" i="1"/>
  <c r="K23" i="1"/>
  <c r="K63" i="1"/>
  <c r="K109" i="1"/>
  <c r="K145" i="1"/>
  <c r="K73" i="1"/>
  <c r="K5" i="1"/>
  <c r="K54" i="1"/>
  <c r="H168" i="1"/>
  <c r="I168" i="1" s="1"/>
  <c r="K168" i="1"/>
  <c r="K160" i="1"/>
  <c r="H160" i="1"/>
  <c r="I160" i="1" s="1"/>
  <c r="K99" i="1"/>
  <c r="K37" i="1"/>
  <c r="K94" i="1"/>
  <c r="H94" i="1"/>
  <c r="I94" i="1" s="1"/>
  <c r="K171" i="1"/>
  <c r="K14" i="1"/>
  <c r="K27" i="1"/>
  <c r="K110" i="1"/>
  <c r="K115" i="1"/>
  <c r="K51" i="1"/>
  <c r="K43" i="1"/>
  <c r="H43" i="1"/>
  <c r="I43" i="1" s="1"/>
  <c r="H139" i="1"/>
  <c r="I139" i="1" s="1"/>
  <c r="K139" i="1"/>
  <c r="K30" i="1"/>
  <c r="H78" i="1"/>
  <c r="I78" i="1" s="1"/>
  <c r="K78" i="1"/>
  <c r="H128" i="1"/>
  <c r="I128" i="1" s="1"/>
  <c r="K128" i="1"/>
  <c r="K19" i="1"/>
  <c r="H69" i="1"/>
  <c r="I69" i="1" s="1"/>
  <c r="K69" i="1"/>
  <c r="K77" i="1"/>
  <c r="H77" i="1"/>
  <c r="I77" i="1" s="1"/>
  <c r="H21" i="1"/>
  <c r="I21" i="1" s="1"/>
  <c r="K21" i="1"/>
  <c r="K71" i="1"/>
  <c r="K61" i="1"/>
  <c r="K29" i="1"/>
  <c r="K45" i="1"/>
  <c r="H45" i="1"/>
  <c r="I45" i="1" s="1"/>
  <c r="K53" i="1"/>
  <c r="K85" i="1"/>
  <c r="H85" i="3" l="1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82" i="3"/>
  <c r="H83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</calcChain>
</file>

<file path=xl/sharedStrings.xml><?xml version="1.0" encoding="utf-8"?>
<sst xmlns="http://schemas.openxmlformats.org/spreadsheetml/2006/main" count="1191" uniqueCount="202">
  <si>
    <t>ВСЕГО по поставщикам</t>
  </si>
  <si>
    <t>Поставщик 1</t>
  </si>
  <si>
    <t>Поставщик 2</t>
  </si>
  <si>
    <t>Поставщик 3</t>
  </si>
  <si>
    <t>Поставщик 4</t>
  </si>
  <si>
    <t>Поставщик 5</t>
  </si>
  <si>
    <t>Поставщик 6</t>
  </si>
  <si>
    <t>Поставщик 7</t>
  </si>
  <si>
    <t>Поставщик 8</t>
  </si>
  <si>
    <t>Поставщик 9</t>
  </si>
  <si>
    <t>Поставщик 10</t>
  </si>
  <si>
    <t>Поставщик 11</t>
  </si>
  <si>
    <t>Поставщик 12</t>
  </si>
  <si>
    <t>Поставщик 13</t>
  </si>
  <si>
    <t>Поставщик 14</t>
  </si>
  <si>
    <t>Поставщик 15</t>
  </si>
  <si>
    <t>Поставщик 16</t>
  </si>
  <si>
    <t>Поставщик 17</t>
  </si>
  <si>
    <t>Поставщик 18</t>
  </si>
  <si>
    <t>Поставщик 19</t>
  </si>
  <si>
    <t>Поставщик 20</t>
  </si>
  <si>
    <t>Поставщик 21</t>
  </si>
  <si>
    <t>Поставщик 22</t>
  </si>
  <si>
    <t>Поставщик 23</t>
  </si>
  <si>
    <t>Поставщик 24</t>
  </si>
  <si>
    <t>Поставщик 25</t>
  </si>
  <si>
    <t>Поставщик 26</t>
  </si>
  <si>
    <t>Поставщик 27</t>
  </si>
  <si>
    <t>Поставщик 28</t>
  </si>
  <si>
    <t>Поставщик 29</t>
  </si>
  <si>
    <t>Поставщик 30</t>
  </si>
  <si>
    <t>Поставщик 31</t>
  </si>
  <si>
    <t>Поставщик 32</t>
  </si>
  <si>
    <t>Поставщик 33</t>
  </si>
  <si>
    <t>Поставщик 34</t>
  </si>
  <si>
    <t>Поставщик 35</t>
  </si>
  <si>
    <t>Поставщик 36</t>
  </si>
  <si>
    <t>Поставщик 37</t>
  </si>
  <si>
    <t>Поставщик 38</t>
  </si>
  <si>
    <t>Поставщик 39</t>
  </si>
  <si>
    <t>Поставщик 40</t>
  </si>
  <si>
    <t>Поставщик 41</t>
  </si>
  <si>
    <t>Поставщик 42</t>
  </si>
  <si>
    <t>Поставщик 43</t>
  </si>
  <si>
    <t>Поставщик 44</t>
  </si>
  <si>
    <t>Поставщик 45</t>
  </si>
  <si>
    <t>Поставщик 46</t>
  </si>
  <si>
    <t>Поставщик 47</t>
  </si>
  <si>
    <t>Поставщик 48</t>
  </si>
  <si>
    <t>Поставщик 49</t>
  </si>
  <si>
    <t>Поставщик 50</t>
  </si>
  <si>
    <t>Поставщик 51</t>
  </si>
  <si>
    <t>Поставщик 52</t>
  </si>
  <si>
    <t>Поставщик 53</t>
  </si>
  <si>
    <t>Поставщик 54</t>
  </si>
  <si>
    <t>Поставщик 55</t>
  </si>
  <si>
    <t>Поставщик 56</t>
  </si>
  <si>
    <t>Поставщик 57</t>
  </si>
  <si>
    <t>Поставщик 58</t>
  </si>
  <si>
    <t>Поставщик 59</t>
  </si>
  <si>
    <t>Поставщик 60</t>
  </si>
  <si>
    <t>Поставщик 61</t>
  </si>
  <si>
    <t>Поставщик 62</t>
  </si>
  <si>
    <t>Поставщик 63</t>
  </si>
  <si>
    <t>Поставщик 64</t>
  </si>
  <si>
    <t>Поставщик 65</t>
  </si>
  <si>
    <t>Поставщик 66</t>
  </si>
  <si>
    <t>Поставщик 67</t>
  </si>
  <si>
    <t>Поставщик 68</t>
  </si>
  <si>
    <t>Поставщик 69</t>
  </si>
  <si>
    <t>Поставщик 70</t>
  </si>
  <si>
    <t>Поставщик 71</t>
  </si>
  <si>
    <t>Поставщик 72</t>
  </si>
  <si>
    <t>Поставщик 73</t>
  </si>
  <si>
    <t>Поставщик 74</t>
  </si>
  <si>
    <t>Поставщик 75</t>
  </si>
  <si>
    <t>Поставщик 76</t>
  </si>
  <si>
    <t>Поставщик 77</t>
  </si>
  <si>
    <t>Поставщик 78</t>
  </si>
  <si>
    <t>Поставщик 79</t>
  </si>
  <si>
    <t>Поставщик 80</t>
  </si>
  <si>
    <t>Поставщик 81</t>
  </si>
  <si>
    <t>Поставщик 82</t>
  </si>
  <si>
    <t>Поставщик 83</t>
  </si>
  <si>
    <t>Поставщик 84</t>
  </si>
  <si>
    <t>Поставщик 85</t>
  </si>
  <si>
    <t>Поставщик 86</t>
  </si>
  <si>
    <t>Поставщик 87</t>
  </si>
  <si>
    <t>Поставщик 88</t>
  </si>
  <si>
    <t>Поставщик 89</t>
  </si>
  <si>
    <t>Поставщик 90</t>
  </si>
  <si>
    <t>Поставщик 91</t>
  </si>
  <si>
    <t>Поставщик 92</t>
  </si>
  <si>
    <t>Поставщик 93</t>
  </si>
  <si>
    <t>Поставщик 94</t>
  </si>
  <si>
    <t>Поставщик 95</t>
  </si>
  <si>
    <t>Поставщик 96</t>
  </si>
  <si>
    <t>Поставщик 97</t>
  </si>
  <si>
    <t>Поставщик 98</t>
  </si>
  <si>
    <t>Поставщик 99</t>
  </si>
  <si>
    <t>Поставщик 100</t>
  </si>
  <si>
    <t>Поставщик 101</t>
  </si>
  <si>
    <t>Поставщик 102</t>
  </si>
  <si>
    <t>Поставщик 103</t>
  </si>
  <si>
    <t>Поставщик 104</t>
  </si>
  <si>
    <t>Поставщик 105</t>
  </si>
  <si>
    <t>Поставщик 106</t>
  </si>
  <si>
    <t>Поставщик 107</t>
  </si>
  <si>
    <t>Поставщик 108</t>
  </si>
  <si>
    <t>Поставщик 109</t>
  </si>
  <si>
    <t>Поставщик 110</t>
  </si>
  <si>
    <t>Поставщик 111</t>
  </si>
  <si>
    <t>Поставщик 112</t>
  </si>
  <si>
    <t>Поставщик 113</t>
  </si>
  <si>
    <t>Поставщик 114</t>
  </si>
  <si>
    <t>Поставщик 115</t>
  </si>
  <si>
    <t>Поставщик 116</t>
  </si>
  <si>
    <t>Поставщик 117</t>
  </si>
  <si>
    <t>Поставщик 118</t>
  </si>
  <si>
    <t>Поставщик 119</t>
  </si>
  <si>
    <t>Поставщик 120</t>
  </si>
  <si>
    <t>Поставщик 121</t>
  </si>
  <si>
    <t>Поставщик 122</t>
  </si>
  <si>
    <t>Поставщик 123</t>
  </si>
  <si>
    <t>Поставщик 124</t>
  </si>
  <si>
    <t>Поставщик 125</t>
  </si>
  <si>
    <t>Поставщик 126</t>
  </si>
  <si>
    <t>Поставщик 127</t>
  </si>
  <si>
    <t>Поставщик 128</t>
  </si>
  <si>
    <t>Поставщик 129</t>
  </si>
  <si>
    <t>Поставщик 130</t>
  </si>
  <si>
    <t>Поставщик 131</t>
  </si>
  <si>
    <t>Поставщик 132</t>
  </si>
  <si>
    <t>Поставщик 133</t>
  </si>
  <si>
    <t>Поставщик 134</t>
  </si>
  <si>
    <t>Поставщик 135</t>
  </si>
  <si>
    <t>Поставщик 136</t>
  </si>
  <si>
    <t>Поставщик 137</t>
  </si>
  <si>
    <t>Поставщик 138</t>
  </si>
  <si>
    <t>Поставщик 139</t>
  </si>
  <si>
    <t>Поставщик 140</t>
  </si>
  <si>
    <t>Поставщик 141</t>
  </si>
  <si>
    <t>Поставщик 142</t>
  </si>
  <si>
    <t>Поставщик 143</t>
  </si>
  <si>
    <t>Поставщик 144</t>
  </si>
  <si>
    <t>Поставщик 145</t>
  </si>
  <si>
    <t>Поставщик 146</t>
  </si>
  <si>
    <t>Поставщик 147</t>
  </si>
  <si>
    <t>Поставщик 148</t>
  </si>
  <si>
    <t>Поставщик 149</t>
  </si>
  <si>
    <t>Поставщик 150</t>
  </si>
  <si>
    <t>Поставщик 151</t>
  </si>
  <si>
    <t>Поставщик 152</t>
  </si>
  <si>
    <t>Поставщик 153</t>
  </si>
  <si>
    <t>Поставщик 154</t>
  </si>
  <si>
    <t>Поставщик 155</t>
  </si>
  <si>
    <t>Поставщик 156</t>
  </si>
  <si>
    <t>Поставщик 157</t>
  </si>
  <si>
    <t>Поставщик 158</t>
  </si>
  <si>
    <t>Поставщик 159</t>
  </si>
  <si>
    <t>Поставщик 160</t>
  </si>
  <si>
    <t>Поставщик 161</t>
  </si>
  <si>
    <t>Поставщик 162</t>
  </si>
  <si>
    <t>Поставщик 163</t>
  </si>
  <si>
    <t>Поставщик 164</t>
  </si>
  <si>
    <t>Поставщик 165</t>
  </si>
  <si>
    <t>Поставщик 166</t>
  </si>
  <si>
    <t>Поставщик 167</t>
  </si>
  <si>
    <t>Поставщик 168</t>
  </si>
  <si>
    <t>Поставщик 169</t>
  </si>
  <si>
    <t>№ поставщика</t>
  </si>
  <si>
    <t>Наименование поставщика</t>
  </si>
  <si>
    <t>Объем продаж за январь</t>
  </si>
  <si>
    <t>Объем продаж за февраль</t>
  </si>
  <si>
    <t>Объем продаж за март</t>
  </si>
  <si>
    <t>ИТОГО за 1 квартал</t>
  </si>
  <si>
    <t>Среднее значение</t>
  </si>
  <si>
    <t>Значение подкоренного выражаения</t>
  </si>
  <si>
    <t>1 вариант расчета</t>
  </si>
  <si>
    <t>2 вариант</t>
  </si>
  <si>
    <t>3 вариант</t>
  </si>
  <si>
    <t>Коэффициент относительной вариации</t>
  </si>
  <si>
    <t>По скольким периодам проводился расчет</t>
  </si>
  <si>
    <t xml:space="preserve">XYZ группа </t>
  </si>
  <si>
    <t>X</t>
  </si>
  <si>
    <t>Y</t>
  </si>
  <si>
    <t>Z</t>
  </si>
  <si>
    <t>Доля в обороте</t>
  </si>
  <si>
    <t>Доля в обороте с накопительным итогом</t>
  </si>
  <si>
    <t>А</t>
  </si>
  <si>
    <t>В</t>
  </si>
  <si>
    <t>С</t>
  </si>
  <si>
    <t xml:space="preserve">Совмещение </t>
  </si>
  <si>
    <t>АВС группа</t>
  </si>
  <si>
    <t>СY</t>
  </si>
  <si>
    <t>СZ</t>
  </si>
  <si>
    <t>СX</t>
  </si>
  <si>
    <t>АY</t>
  </si>
  <si>
    <t>ВZ</t>
  </si>
  <si>
    <t>ВX</t>
  </si>
  <si>
    <t>ВY</t>
  </si>
  <si>
    <t>АX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</si>
</sst>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color indexed="12"/>
      <name val="Arial Cyr"/>
      <charset val="204"/>
    </font>
    <font>
      <b/>
      <sz val="10"/>
      <color indexed="53"/>
      <name val="Arial Cyr"/>
      <charset val="204"/>
    </font>
    <font>
      <sz val="10"/>
      <color indexed="53"/>
      <name val="Arial Cyr"/>
      <charset val="204"/>
    </font>
    <font>
      <b/>
      <sz val="10"/>
      <color indexed="57"/>
      <name val="Arial Cyr"/>
      <charset val="204"/>
    </font>
    <font>
      <sz val="10"/>
      <color indexed="57"/>
      <name val="Arial Cyr"/>
      <charset val="204"/>
    </font>
    <font>
      <b/>
      <sz val="10"/>
      <color indexed="17"/>
      <name val="Arial Cyr"/>
      <charset val="204"/>
    </font>
    <font>
      <sz val="10"/>
      <color indexed="17"/>
      <name val="Arial Cyr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3" fontId="3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/>
    <xf numFmtId="0" fontId="6" fillId="0" borderId="0" xfId="0" applyFont="1"/>
    <xf numFmtId="3" fontId="1" fillId="0" borderId="0" xfId="0" applyNumberFormat="1" applyFont="1"/>
    <xf numFmtId="0" fontId="1" fillId="0" borderId="0" xfId="0" applyFont="1"/>
    <xf numFmtId="9" fontId="1" fillId="0" borderId="0" xfId="1" applyFont="1" applyAlignment="1">
      <alignment horizontal="center" vertical="center" wrapText="1"/>
    </xf>
    <xf numFmtId="9" fontId="1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/>
    <xf numFmtId="3" fontId="4" fillId="0" borderId="0" xfId="0" applyNumberFormat="1" applyFont="1" applyBorder="1"/>
    <xf numFmtId="9" fontId="4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/>
    <xf numFmtId="3" fontId="5" fillId="0" borderId="0" xfId="0" applyNumberFormat="1" applyFont="1" applyBorder="1"/>
    <xf numFmtId="9" fontId="5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3" fontId="12" fillId="0" borderId="0" xfId="0" applyNumberFormat="1" applyFont="1" applyBorder="1"/>
    <xf numFmtId="3" fontId="12" fillId="0" borderId="0" xfId="0" applyNumberFormat="1" applyFont="1"/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9" fontId="3" fillId="0" borderId="0" xfId="1" applyFont="1" applyBorder="1"/>
    <xf numFmtId="164" fontId="5" fillId="0" borderId="0" xfId="1" applyNumberFormat="1" applyFont="1"/>
    <xf numFmtId="164" fontId="0" fillId="0" borderId="0" xfId="1" applyNumberFormat="1" applyFont="1"/>
    <xf numFmtId="164" fontId="4" fillId="0" borderId="0" xfId="1" applyNumberFormat="1" applyFont="1"/>
    <xf numFmtId="0" fontId="0" fillId="2" borderId="0" xfId="0" applyFill="1" applyBorder="1" applyAlignment="1">
      <alignment horizontal="center" vertical="center" wrapText="1"/>
    </xf>
    <xf numFmtId="10" fontId="4" fillId="0" borderId="0" xfId="1" applyNumberFormat="1" applyFont="1" applyAlignment="1">
      <alignment horizontal="center"/>
    </xf>
    <xf numFmtId="9" fontId="5" fillId="0" borderId="0" xfId="0" applyNumberFormat="1" applyFont="1"/>
    <xf numFmtId="9" fontId="15" fillId="0" borderId="0" xfId="0" applyNumberFormat="1" applyFont="1"/>
    <xf numFmtId="9" fontId="0" fillId="0" borderId="0" xfId="0" applyNumberFormat="1" applyFont="1"/>
    <xf numFmtId="0" fontId="7" fillId="3" borderId="0" xfId="0" applyFont="1" applyFill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5" sqref="J5"/>
    </sheetView>
  </sheetViews>
  <sheetFormatPr defaultRowHeight="12.75"/>
  <cols>
    <col min="1" max="1" width="9.140625" style="46"/>
    <col min="2" max="2" width="23.5703125" style="41" bestFit="1" customWidth="1"/>
    <col min="3" max="3" width="11" style="41" customWidth="1"/>
    <col min="4" max="4" width="10.28515625" style="41" customWidth="1"/>
    <col min="5" max="5" width="10.7109375" style="41" customWidth="1"/>
    <col min="6" max="7" width="11.140625" bestFit="1" customWidth="1"/>
    <col min="8" max="8" width="16" style="44" customWidth="1"/>
    <col min="9" max="9" width="9.140625" style="44"/>
    <col min="10" max="10" width="6.7109375" style="6" bestFit="1" customWidth="1"/>
    <col min="11" max="11" width="14.5703125" style="6" customWidth="1"/>
  </cols>
  <sheetData>
    <row r="1" spans="1:11" s="1" customFormat="1" ht="38.25">
      <c r="A1" s="45" t="s">
        <v>170</v>
      </c>
      <c r="B1" s="35" t="s">
        <v>171</v>
      </c>
      <c r="C1" s="80" t="s">
        <v>172</v>
      </c>
      <c r="D1" s="80" t="s">
        <v>173</v>
      </c>
      <c r="E1" s="80" t="s">
        <v>174</v>
      </c>
      <c r="F1" s="1" t="s">
        <v>175</v>
      </c>
      <c r="G1" s="1" t="s">
        <v>187</v>
      </c>
      <c r="H1" s="1" t="s">
        <v>188</v>
      </c>
      <c r="I1" s="1" t="s">
        <v>193</v>
      </c>
      <c r="J1" s="24" t="s">
        <v>183</v>
      </c>
      <c r="K1" s="24" t="s">
        <v>192</v>
      </c>
    </row>
    <row r="2" spans="1:11" s="4" customFormat="1">
      <c r="A2" s="46"/>
      <c r="B2" s="2" t="s">
        <v>0</v>
      </c>
      <c r="C2" s="3">
        <v>38519083.100000009</v>
      </c>
      <c r="D2" s="3">
        <v>42453247.960000016</v>
      </c>
      <c r="E2" s="3">
        <v>49228309.079999991</v>
      </c>
      <c r="F2" s="3">
        <v>130200640.14000006</v>
      </c>
      <c r="G2" s="76">
        <v>1</v>
      </c>
      <c r="H2" s="6"/>
      <c r="I2" s="6"/>
      <c r="J2" s="6"/>
      <c r="K2" s="6"/>
    </row>
    <row r="3" spans="1:11">
      <c r="A3" s="48">
        <v>12</v>
      </c>
      <c r="B3" s="25" t="s">
        <v>12</v>
      </c>
      <c r="C3" s="26">
        <v>3261838.6</v>
      </c>
      <c r="D3" s="26">
        <v>3935138.2</v>
      </c>
      <c r="E3" s="26">
        <v>5554405.9000000004</v>
      </c>
      <c r="F3" s="7">
        <v>12751382.700000001</v>
      </c>
      <c r="G3" s="79">
        <f t="shared" ref="G3:G34" si="0">F3/$F$2</f>
        <v>9.7936405583635366E-2</v>
      </c>
      <c r="H3" s="43">
        <f t="shared" ref="H3:H34" si="1">H2+G3</f>
        <v>9.7936405583635366E-2</v>
      </c>
      <c r="I3" s="33" t="s">
        <v>189</v>
      </c>
      <c r="J3" s="32" t="s">
        <v>185</v>
      </c>
      <c r="K3" s="6" t="str">
        <f t="shared" ref="K3:K34" si="2">CONCATENATE(I3,J3)</f>
        <v>АY</v>
      </c>
    </row>
    <row r="4" spans="1:11">
      <c r="A4" s="48">
        <v>87</v>
      </c>
      <c r="B4" s="25" t="s">
        <v>87</v>
      </c>
      <c r="C4" s="26">
        <v>1843603.56</v>
      </c>
      <c r="D4" s="26">
        <v>1864588.5</v>
      </c>
      <c r="E4" s="26">
        <v>1684156.02</v>
      </c>
      <c r="F4" s="7">
        <v>5392348.0800000001</v>
      </c>
      <c r="G4" s="79">
        <f t="shared" si="0"/>
        <v>4.1415680247054103E-2</v>
      </c>
      <c r="H4" s="43">
        <f t="shared" si="1"/>
        <v>0.13935208583068948</v>
      </c>
      <c r="I4" s="33" t="s">
        <v>189</v>
      </c>
      <c r="J4" s="28" t="s">
        <v>184</v>
      </c>
      <c r="K4" s="6" t="str">
        <f t="shared" si="2"/>
        <v>АX</v>
      </c>
    </row>
    <row r="5" spans="1:11">
      <c r="A5" s="48">
        <v>169</v>
      </c>
      <c r="B5" s="25" t="s">
        <v>169</v>
      </c>
      <c r="C5" s="26">
        <v>1365044.6</v>
      </c>
      <c r="D5" s="26">
        <v>1434971.4</v>
      </c>
      <c r="E5" s="26">
        <v>1676024.6</v>
      </c>
      <c r="F5" s="7">
        <v>4476040.5999999996</v>
      </c>
      <c r="G5" s="79">
        <f t="shared" si="0"/>
        <v>3.4378022989649468E-2</v>
      </c>
      <c r="H5" s="43">
        <f t="shared" si="1"/>
        <v>0.17373010882033896</v>
      </c>
      <c r="I5" s="33" t="s">
        <v>189</v>
      </c>
      <c r="J5" s="28" t="s">
        <v>184</v>
      </c>
      <c r="K5" s="6" t="str">
        <f t="shared" si="2"/>
        <v>АX</v>
      </c>
    </row>
    <row r="6" spans="1:11">
      <c r="A6" s="48">
        <v>121</v>
      </c>
      <c r="B6" s="25" t="s">
        <v>121</v>
      </c>
      <c r="C6" s="26">
        <v>1304590</v>
      </c>
      <c r="D6" s="26">
        <v>1764005</v>
      </c>
      <c r="E6" s="26">
        <v>1387460</v>
      </c>
      <c r="F6" s="7">
        <v>4456055</v>
      </c>
      <c r="G6" s="79">
        <f t="shared" si="0"/>
        <v>3.4224524512387687E-2</v>
      </c>
      <c r="H6" s="43">
        <f t="shared" si="1"/>
        <v>0.20795463333272665</v>
      </c>
      <c r="I6" s="33" t="s">
        <v>189</v>
      </c>
      <c r="J6" s="32" t="s">
        <v>185</v>
      </c>
      <c r="K6" s="6" t="str">
        <f t="shared" si="2"/>
        <v>АY</v>
      </c>
    </row>
    <row r="7" spans="1:11">
      <c r="A7" s="48">
        <v>129</v>
      </c>
      <c r="B7" s="25" t="s">
        <v>129</v>
      </c>
      <c r="C7" s="26">
        <v>1368636.4</v>
      </c>
      <c r="D7" s="26">
        <v>1321715.2</v>
      </c>
      <c r="E7" s="26">
        <v>1359580.4</v>
      </c>
      <c r="F7" s="7">
        <v>4049932</v>
      </c>
      <c r="G7" s="79">
        <f t="shared" si="0"/>
        <v>3.1105315577905409E-2</v>
      </c>
      <c r="H7" s="43">
        <f t="shared" si="1"/>
        <v>0.23905994891063206</v>
      </c>
      <c r="I7" s="33" t="s">
        <v>189</v>
      </c>
      <c r="J7" s="28" t="s">
        <v>184</v>
      </c>
      <c r="K7" s="6" t="str">
        <f t="shared" si="2"/>
        <v>АX</v>
      </c>
    </row>
    <row r="8" spans="1:11">
      <c r="A8" s="48">
        <v>168</v>
      </c>
      <c r="B8" s="25" t="s">
        <v>168</v>
      </c>
      <c r="C8" s="26">
        <v>1250506.8700000001</v>
      </c>
      <c r="D8" s="26">
        <v>1368457.2</v>
      </c>
      <c r="E8" s="26">
        <v>1256954.3999999999</v>
      </c>
      <c r="F8" s="7">
        <v>3875918.47</v>
      </c>
      <c r="G8" s="79">
        <f t="shared" si="0"/>
        <v>2.9768812701937292E-2</v>
      </c>
      <c r="H8" s="43">
        <f t="shared" si="1"/>
        <v>0.26882876161256936</v>
      </c>
      <c r="I8" s="33" t="s">
        <v>189</v>
      </c>
      <c r="J8" s="28" t="s">
        <v>184</v>
      </c>
      <c r="K8" s="6" t="str">
        <f t="shared" si="2"/>
        <v>АX</v>
      </c>
    </row>
    <row r="9" spans="1:11">
      <c r="A9" s="48">
        <v>145</v>
      </c>
      <c r="B9" s="25" t="s">
        <v>145</v>
      </c>
      <c r="C9" s="26">
        <v>1053931.32</v>
      </c>
      <c r="D9" s="26">
        <v>1171036.01</v>
      </c>
      <c r="E9" s="26">
        <v>1215896.8600000001</v>
      </c>
      <c r="F9" s="7">
        <v>3440864.19</v>
      </c>
      <c r="G9" s="79">
        <f t="shared" si="0"/>
        <v>2.6427398408334725E-2</v>
      </c>
      <c r="H9" s="43">
        <f t="shared" si="1"/>
        <v>0.2952561600209041</v>
      </c>
      <c r="I9" s="33" t="s">
        <v>189</v>
      </c>
      <c r="J9" s="28" t="s">
        <v>184</v>
      </c>
      <c r="K9" s="6" t="str">
        <f t="shared" si="2"/>
        <v>АX</v>
      </c>
    </row>
    <row r="10" spans="1:11">
      <c r="A10" s="48">
        <v>135</v>
      </c>
      <c r="B10" s="25" t="s">
        <v>135</v>
      </c>
      <c r="C10" s="26">
        <v>977070.6</v>
      </c>
      <c r="D10" s="26">
        <v>1066524.1000000001</v>
      </c>
      <c r="E10" s="26">
        <v>1302351.3999999999</v>
      </c>
      <c r="F10" s="7">
        <v>3345946.1</v>
      </c>
      <c r="G10" s="79">
        <f t="shared" si="0"/>
        <v>2.5698384404271937E-2</v>
      </c>
      <c r="H10" s="43">
        <f t="shared" si="1"/>
        <v>0.32095454442517601</v>
      </c>
      <c r="I10" s="33" t="s">
        <v>189</v>
      </c>
      <c r="J10" s="32" t="s">
        <v>185</v>
      </c>
      <c r="K10" s="6" t="str">
        <f t="shared" si="2"/>
        <v>АY</v>
      </c>
    </row>
    <row r="11" spans="1:11">
      <c r="A11" s="48">
        <v>67</v>
      </c>
      <c r="B11" s="25" t="s">
        <v>67</v>
      </c>
      <c r="C11" s="26">
        <v>945410.92</v>
      </c>
      <c r="D11" s="26">
        <v>961148.68</v>
      </c>
      <c r="E11" s="26">
        <v>1036132.97</v>
      </c>
      <c r="F11" s="7">
        <v>2942692.57</v>
      </c>
      <c r="G11" s="79">
        <f t="shared" si="0"/>
        <v>2.2601214301525927E-2</v>
      </c>
      <c r="H11" s="43">
        <f t="shared" si="1"/>
        <v>0.34355575872670197</v>
      </c>
      <c r="I11" s="33" t="s">
        <v>189</v>
      </c>
      <c r="J11" s="28" t="s">
        <v>184</v>
      </c>
      <c r="K11" s="6" t="str">
        <f t="shared" si="2"/>
        <v>АX</v>
      </c>
    </row>
    <row r="12" spans="1:11">
      <c r="A12" s="48">
        <v>102</v>
      </c>
      <c r="B12" s="25" t="s">
        <v>102</v>
      </c>
      <c r="C12" s="26">
        <v>984796</v>
      </c>
      <c r="D12" s="26">
        <v>872978.4</v>
      </c>
      <c r="E12" s="26">
        <v>1047182.1</v>
      </c>
      <c r="F12" s="7">
        <v>2904956.5</v>
      </c>
      <c r="G12" s="79">
        <f t="shared" si="0"/>
        <v>2.2311384159681587E-2</v>
      </c>
      <c r="H12" s="43">
        <f t="shared" si="1"/>
        <v>0.36586714288638356</v>
      </c>
      <c r="I12" s="33" t="s">
        <v>189</v>
      </c>
      <c r="J12" s="28" t="s">
        <v>184</v>
      </c>
      <c r="K12" s="6" t="str">
        <f t="shared" si="2"/>
        <v>АX</v>
      </c>
    </row>
    <row r="13" spans="1:11">
      <c r="A13" s="48">
        <v>123</v>
      </c>
      <c r="B13" s="25" t="s">
        <v>123</v>
      </c>
      <c r="C13" s="26">
        <v>944604.95</v>
      </c>
      <c r="D13" s="26">
        <v>1048792.1100000001</v>
      </c>
      <c r="E13" s="26">
        <v>906087.32</v>
      </c>
      <c r="F13" s="7">
        <v>2899484.38</v>
      </c>
      <c r="G13" s="79">
        <f t="shared" si="0"/>
        <v>2.2269355794889246E-2</v>
      </c>
      <c r="H13" s="43">
        <f t="shared" si="1"/>
        <v>0.38813649868127281</v>
      </c>
      <c r="I13" s="33" t="s">
        <v>189</v>
      </c>
      <c r="J13" s="28" t="s">
        <v>184</v>
      </c>
      <c r="K13" s="6" t="str">
        <f t="shared" si="2"/>
        <v>АX</v>
      </c>
    </row>
    <row r="14" spans="1:11" s="8" customFormat="1">
      <c r="A14" s="48">
        <v>58</v>
      </c>
      <c r="B14" s="25" t="s">
        <v>58</v>
      </c>
      <c r="C14" s="26">
        <v>866785.29</v>
      </c>
      <c r="D14" s="26">
        <v>1042062.57</v>
      </c>
      <c r="E14" s="26">
        <v>937396.89</v>
      </c>
      <c r="F14" s="7">
        <v>2846244.75</v>
      </c>
      <c r="G14" s="79">
        <f t="shared" si="0"/>
        <v>2.1860451276887238E-2</v>
      </c>
      <c r="H14" s="43">
        <f t="shared" si="1"/>
        <v>0.40999694995816005</v>
      </c>
      <c r="I14" s="33" t="s">
        <v>189</v>
      </c>
      <c r="J14" s="28" t="s">
        <v>184</v>
      </c>
      <c r="K14" s="6" t="str">
        <f t="shared" si="2"/>
        <v>АX</v>
      </c>
    </row>
    <row r="15" spans="1:11" s="10" customFormat="1">
      <c r="A15" s="48">
        <v>56</v>
      </c>
      <c r="B15" s="25" t="s">
        <v>56</v>
      </c>
      <c r="C15" s="26">
        <v>821998.1</v>
      </c>
      <c r="D15" s="26">
        <v>942604.80000000005</v>
      </c>
      <c r="E15" s="26">
        <v>1041031.6</v>
      </c>
      <c r="F15" s="7">
        <v>2805634.5</v>
      </c>
      <c r="G15" s="79">
        <f t="shared" si="0"/>
        <v>2.1548546128369279E-2</v>
      </c>
      <c r="H15" s="43">
        <f t="shared" si="1"/>
        <v>0.43154549608652931</v>
      </c>
      <c r="I15" s="33" t="s">
        <v>189</v>
      </c>
      <c r="J15" s="28" t="s">
        <v>184</v>
      </c>
      <c r="K15" s="6" t="str">
        <f t="shared" si="2"/>
        <v>АX</v>
      </c>
    </row>
    <row r="16" spans="1:11">
      <c r="A16" s="48">
        <v>78</v>
      </c>
      <c r="B16" s="25" t="s">
        <v>78</v>
      </c>
      <c r="C16" s="26">
        <v>830358.2</v>
      </c>
      <c r="D16" s="26">
        <v>911174.76</v>
      </c>
      <c r="E16" s="26">
        <v>856087</v>
      </c>
      <c r="F16" s="7">
        <v>2597619.96</v>
      </c>
      <c r="G16" s="79">
        <f t="shared" si="0"/>
        <v>1.995090006628902E-2</v>
      </c>
      <c r="H16" s="43">
        <f t="shared" si="1"/>
        <v>0.45149639615281834</v>
      </c>
      <c r="I16" s="33" t="s">
        <v>189</v>
      </c>
      <c r="J16" s="28" t="s">
        <v>184</v>
      </c>
      <c r="K16" s="6" t="str">
        <f t="shared" si="2"/>
        <v>АX</v>
      </c>
    </row>
    <row r="17" spans="1:11" s="10" customFormat="1">
      <c r="A17" s="48">
        <v>86</v>
      </c>
      <c r="B17" s="25" t="s">
        <v>86</v>
      </c>
      <c r="C17" s="26">
        <v>729068.66</v>
      </c>
      <c r="D17" s="26">
        <v>884821.5</v>
      </c>
      <c r="E17" s="26">
        <v>889985.6</v>
      </c>
      <c r="F17" s="7">
        <v>2503875.7599999998</v>
      </c>
      <c r="G17" s="79">
        <f t="shared" si="0"/>
        <v>1.9230902070125556E-2</v>
      </c>
      <c r="H17" s="43">
        <f t="shared" si="1"/>
        <v>0.4707272982229439</v>
      </c>
      <c r="I17" s="33" t="s">
        <v>189</v>
      </c>
      <c r="J17" s="28" t="s">
        <v>184</v>
      </c>
      <c r="K17" s="6" t="str">
        <f t="shared" si="2"/>
        <v>АX</v>
      </c>
    </row>
    <row r="18" spans="1:11">
      <c r="A18" s="48">
        <v>57</v>
      </c>
      <c r="B18" s="25" t="s">
        <v>57</v>
      </c>
      <c r="C18" s="26">
        <v>736085.73</v>
      </c>
      <c r="D18" s="26">
        <v>826247.79</v>
      </c>
      <c r="E18" s="26">
        <v>921645.9</v>
      </c>
      <c r="F18" s="7">
        <v>2483979.42</v>
      </c>
      <c r="G18" s="79">
        <f t="shared" si="0"/>
        <v>1.907808915016905E-2</v>
      </c>
      <c r="H18" s="43">
        <f t="shared" si="1"/>
        <v>0.48980538737311297</v>
      </c>
      <c r="I18" s="33" t="s">
        <v>189</v>
      </c>
      <c r="J18" s="28" t="s">
        <v>184</v>
      </c>
      <c r="K18" s="6" t="str">
        <f t="shared" si="2"/>
        <v>АX</v>
      </c>
    </row>
    <row r="19" spans="1:11">
      <c r="A19" s="48">
        <v>48</v>
      </c>
      <c r="B19" s="25" t="s">
        <v>48</v>
      </c>
      <c r="C19" s="26">
        <v>691179.9</v>
      </c>
      <c r="D19" s="26">
        <v>595920.1</v>
      </c>
      <c r="E19" s="26">
        <v>1002671.7</v>
      </c>
      <c r="F19" s="7">
        <v>2289771.7000000002</v>
      </c>
      <c r="G19" s="79">
        <f t="shared" si="0"/>
        <v>1.7586485731083127E-2</v>
      </c>
      <c r="H19" s="43">
        <f t="shared" si="1"/>
        <v>0.50739187310419609</v>
      </c>
      <c r="I19" s="33" t="s">
        <v>189</v>
      </c>
      <c r="J19" s="32" t="s">
        <v>185</v>
      </c>
      <c r="K19" s="6" t="str">
        <f t="shared" si="2"/>
        <v>АY</v>
      </c>
    </row>
    <row r="20" spans="1:11">
      <c r="A20" s="47">
        <v>29</v>
      </c>
      <c r="B20" s="29" t="s">
        <v>29</v>
      </c>
      <c r="C20" s="30">
        <v>573217.32999999996</v>
      </c>
      <c r="D20" s="30">
        <v>644363.55000000005</v>
      </c>
      <c r="E20" s="30">
        <v>848370.9</v>
      </c>
      <c r="F20" s="9">
        <v>2065951.78</v>
      </c>
      <c r="G20" s="77">
        <f t="shared" si="0"/>
        <v>1.5867447178282354E-2</v>
      </c>
      <c r="H20" s="43">
        <f t="shared" si="1"/>
        <v>0.52325932028247846</v>
      </c>
      <c r="I20" s="34" t="s">
        <v>190</v>
      </c>
      <c r="J20" s="32" t="s">
        <v>185</v>
      </c>
      <c r="K20" s="6" t="str">
        <f t="shared" si="2"/>
        <v>ВY</v>
      </c>
    </row>
    <row r="21" spans="1:11">
      <c r="A21" s="47">
        <v>61</v>
      </c>
      <c r="B21" s="29" t="s">
        <v>61</v>
      </c>
      <c r="C21" s="30">
        <v>389240.54</v>
      </c>
      <c r="D21" s="30">
        <v>547760.19999999995</v>
      </c>
      <c r="E21" s="30">
        <v>1075447.8</v>
      </c>
      <c r="F21" s="9">
        <v>2012448.54</v>
      </c>
      <c r="G21" s="77">
        <f t="shared" si="0"/>
        <v>1.5456518015856808E-2</v>
      </c>
      <c r="H21" s="43">
        <f t="shared" si="1"/>
        <v>0.53871583829833525</v>
      </c>
      <c r="I21" s="34" t="s">
        <v>190</v>
      </c>
      <c r="J21" s="6" t="s">
        <v>186</v>
      </c>
      <c r="K21" s="6" t="str">
        <f t="shared" si="2"/>
        <v>ВZ</v>
      </c>
    </row>
    <row r="22" spans="1:11">
      <c r="A22" s="47">
        <v>110</v>
      </c>
      <c r="B22" s="29" t="s">
        <v>110</v>
      </c>
      <c r="C22" s="30">
        <v>469487.3</v>
      </c>
      <c r="D22" s="30">
        <v>633494.5</v>
      </c>
      <c r="E22" s="30">
        <v>778062.5</v>
      </c>
      <c r="F22" s="9">
        <v>1881044.3</v>
      </c>
      <c r="G22" s="77">
        <f t="shared" si="0"/>
        <v>1.4447273822750647E-2</v>
      </c>
      <c r="H22" s="43">
        <f t="shared" si="1"/>
        <v>0.55316311212108593</v>
      </c>
      <c r="I22" s="34" t="s">
        <v>190</v>
      </c>
      <c r="J22" s="32" t="s">
        <v>185</v>
      </c>
      <c r="K22" s="6" t="str">
        <f t="shared" si="2"/>
        <v>ВY</v>
      </c>
    </row>
    <row r="23" spans="1:11">
      <c r="A23" s="47">
        <v>76</v>
      </c>
      <c r="B23" s="29" t="s">
        <v>76</v>
      </c>
      <c r="C23" s="30">
        <v>493441.4</v>
      </c>
      <c r="D23" s="30">
        <v>607297.4</v>
      </c>
      <c r="E23" s="30">
        <v>722561.7</v>
      </c>
      <c r="F23" s="9">
        <v>1823300.5</v>
      </c>
      <c r="G23" s="77">
        <f t="shared" si="0"/>
        <v>1.4003775235202151E-2</v>
      </c>
      <c r="H23" s="43">
        <f t="shared" si="1"/>
        <v>0.56716688735628806</v>
      </c>
      <c r="I23" s="34" t="s">
        <v>190</v>
      </c>
      <c r="J23" s="32" t="s">
        <v>185</v>
      </c>
      <c r="K23" s="6" t="str">
        <f t="shared" si="2"/>
        <v>ВY</v>
      </c>
    </row>
    <row r="24" spans="1:11">
      <c r="A24" s="47">
        <v>65</v>
      </c>
      <c r="B24" s="29" t="s">
        <v>65</v>
      </c>
      <c r="C24" s="30">
        <v>429478.6</v>
      </c>
      <c r="D24" s="30">
        <v>741863.4</v>
      </c>
      <c r="E24" s="30">
        <v>572784.69999999995</v>
      </c>
      <c r="F24" s="9">
        <v>1744126.7</v>
      </c>
      <c r="G24" s="77">
        <f t="shared" si="0"/>
        <v>1.3395684522937854E-2</v>
      </c>
      <c r="H24" s="43">
        <f t="shared" si="1"/>
        <v>0.58056257187922589</v>
      </c>
      <c r="I24" s="34" t="s">
        <v>190</v>
      </c>
      <c r="J24" s="32" t="s">
        <v>185</v>
      </c>
      <c r="K24" s="6" t="str">
        <f t="shared" si="2"/>
        <v>ВY</v>
      </c>
    </row>
    <row r="25" spans="1:11">
      <c r="A25" s="47">
        <v>68</v>
      </c>
      <c r="B25" s="29" t="s">
        <v>68</v>
      </c>
      <c r="C25" s="30">
        <v>493860.3</v>
      </c>
      <c r="D25" s="30">
        <v>649020.4</v>
      </c>
      <c r="E25" s="30">
        <v>530318.5</v>
      </c>
      <c r="F25" s="9">
        <v>1673199.2</v>
      </c>
      <c r="G25" s="77">
        <f t="shared" si="0"/>
        <v>1.2850929136760534E-2</v>
      </c>
      <c r="H25" s="43">
        <f t="shared" si="1"/>
        <v>0.59341350101598644</v>
      </c>
      <c r="I25" s="34" t="s">
        <v>190</v>
      </c>
      <c r="J25" s="32" t="s">
        <v>185</v>
      </c>
      <c r="K25" s="6" t="str">
        <f t="shared" si="2"/>
        <v>ВY</v>
      </c>
    </row>
    <row r="26" spans="1:11">
      <c r="A26" s="47">
        <v>90</v>
      </c>
      <c r="B26" s="29" t="s">
        <v>90</v>
      </c>
      <c r="C26" s="30">
        <v>338511.4</v>
      </c>
      <c r="D26" s="30">
        <v>599182.69999999995</v>
      </c>
      <c r="E26" s="30">
        <v>734636.8</v>
      </c>
      <c r="F26" s="9">
        <v>1672330.9</v>
      </c>
      <c r="G26" s="77">
        <f t="shared" si="0"/>
        <v>1.2844260198734836E-2</v>
      </c>
      <c r="H26" s="43">
        <f t="shared" si="1"/>
        <v>0.6062577612147213</v>
      </c>
      <c r="I26" s="34" t="s">
        <v>190</v>
      </c>
      <c r="J26" s="6" t="s">
        <v>186</v>
      </c>
      <c r="K26" s="6" t="str">
        <f t="shared" si="2"/>
        <v>ВZ</v>
      </c>
    </row>
    <row r="27" spans="1:11" s="10" customFormat="1">
      <c r="A27" s="47">
        <v>103</v>
      </c>
      <c r="B27" s="29" t="s">
        <v>103</v>
      </c>
      <c r="C27" s="30">
        <v>441274.69</v>
      </c>
      <c r="D27" s="30">
        <v>607812.93000000005</v>
      </c>
      <c r="E27" s="30">
        <v>623102.74</v>
      </c>
      <c r="F27" s="9">
        <v>1672190.36</v>
      </c>
      <c r="G27" s="77">
        <f t="shared" si="0"/>
        <v>1.2843180787759215E-2</v>
      </c>
      <c r="H27" s="43">
        <f t="shared" si="1"/>
        <v>0.61910094200248056</v>
      </c>
      <c r="I27" s="34" t="s">
        <v>190</v>
      </c>
      <c r="J27" s="32" t="s">
        <v>185</v>
      </c>
      <c r="K27" s="6" t="str">
        <f t="shared" si="2"/>
        <v>ВY</v>
      </c>
    </row>
    <row r="28" spans="1:11">
      <c r="A28" s="47">
        <v>74</v>
      </c>
      <c r="B28" s="29" t="s">
        <v>74</v>
      </c>
      <c r="C28" s="30">
        <v>477330.84</v>
      </c>
      <c r="D28" s="30">
        <v>696157.22</v>
      </c>
      <c r="E28" s="30">
        <v>438818.95</v>
      </c>
      <c r="F28" s="9">
        <v>1612307.01</v>
      </c>
      <c r="G28" s="77">
        <f t="shared" si="0"/>
        <v>1.2383249485304714E-2</v>
      </c>
      <c r="H28" s="43">
        <f t="shared" si="1"/>
        <v>0.63148419148778523</v>
      </c>
      <c r="I28" s="34" t="s">
        <v>190</v>
      </c>
      <c r="J28" s="32" t="s">
        <v>185</v>
      </c>
      <c r="K28" s="6" t="str">
        <f t="shared" si="2"/>
        <v>ВY</v>
      </c>
    </row>
    <row r="29" spans="1:11">
      <c r="A29" s="47">
        <v>160</v>
      </c>
      <c r="B29" s="29" t="s">
        <v>160</v>
      </c>
      <c r="C29" s="30">
        <v>510698.08</v>
      </c>
      <c r="D29" s="30">
        <v>559326.76</v>
      </c>
      <c r="E29" s="30">
        <v>535767.6</v>
      </c>
      <c r="F29" s="9">
        <v>1605792.44</v>
      </c>
      <c r="G29" s="77">
        <f t="shared" si="0"/>
        <v>1.2333214631459179E-2</v>
      </c>
      <c r="H29" s="43">
        <f t="shared" si="1"/>
        <v>0.64381740611924443</v>
      </c>
      <c r="I29" s="34" t="s">
        <v>190</v>
      </c>
      <c r="J29" s="28" t="s">
        <v>184</v>
      </c>
      <c r="K29" s="6" t="str">
        <f t="shared" si="2"/>
        <v>ВX</v>
      </c>
    </row>
    <row r="30" spans="1:11">
      <c r="A30" s="47">
        <v>165</v>
      </c>
      <c r="B30" s="29" t="s">
        <v>165</v>
      </c>
      <c r="C30" s="30">
        <v>574426.4</v>
      </c>
      <c r="D30" s="30">
        <v>416325.7</v>
      </c>
      <c r="E30" s="30">
        <v>593275.6</v>
      </c>
      <c r="F30" s="9">
        <v>1584027.7</v>
      </c>
      <c r="G30" s="77">
        <f t="shared" si="0"/>
        <v>1.2166051551641775E-2</v>
      </c>
      <c r="H30" s="43">
        <f t="shared" si="1"/>
        <v>0.65598345767088617</v>
      </c>
      <c r="I30" s="34" t="s">
        <v>190</v>
      </c>
      <c r="J30" s="32" t="s">
        <v>185</v>
      </c>
      <c r="K30" s="6" t="str">
        <f t="shared" si="2"/>
        <v>ВY</v>
      </c>
    </row>
    <row r="31" spans="1:11" s="10" customFormat="1">
      <c r="A31" s="47">
        <v>98</v>
      </c>
      <c r="B31" s="29" t="s">
        <v>98</v>
      </c>
      <c r="C31" s="30">
        <v>505559.9</v>
      </c>
      <c r="D31" s="30">
        <v>468336.7</v>
      </c>
      <c r="E31" s="30">
        <v>492033.8</v>
      </c>
      <c r="F31" s="9">
        <v>1465930.4</v>
      </c>
      <c r="G31" s="77">
        <f t="shared" si="0"/>
        <v>1.1259010696289495E-2</v>
      </c>
      <c r="H31" s="43">
        <f t="shared" si="1"/>
        <v>0.66724246836717571</v>
      </c>
      <c r="I31" s="34" t="s">
        <v>190</v>
      </c>
      <c r="J31" s="28" t="s">
        <v>184</v>
      </c>
      <c r="K31" s="6" t="str">
        <f t="shared" si="2"/>
        <v>ВX</v>
      </c>
    </row>
    <row r="32" spans="1:11">
      <c r="A32" s="47">
        <v>163</v>
      </c>
      <c r="B32" s="29" t="s">
        <v>163</v>
      </c>
      <c r="C32" s="30">
        <v>434473.2</v>
      </c>
      <c r="D32" s="30">
        <v>392288.8</v>
      </c>
      <c r="E32" s="30">
        <v>587328.4</v>
      </c>
      <c r="F32" s="9">
        <v>1414090.4</v>
      </c>
      <c r="G32" s="77">
        <f t="shared" si="0"/>
        <v>1.0860855971825326E-2</v>
      </c>
      <c r="H32" s="43">
        <f t="shared" si="1"/>
        <v>0.678103324339001</v>
      </c>
      <c r="I32" s="34" t="s">
        <v>190</v>
      </c>
      <c r="J32" s="32" t="s">
        <v>185</v>
      </c>
      <c r="K32" s="6" t="str">
        <f t="shared" si="2"/>
        <v>ВY</v>
      </c>
    </row>
    <row r="33" spans="1:11">
      <c r="A33" s="47">
        <v>25</v>
      </c>
      <c r="B33" s="29" t="s">
        <v>25</v>
      </c>
      <c r="C33" s="30">
        <v>409751.7</v>
      </c>
      <c r="D33" s="30">
        <v>335616.7</v>
      </c>
      <c r="E33" s="30">
        <v>580534</v>
      </c>
      <c r="F33" s="9">
        <v>1325902.3999999999</v>
      </c>
      <c r="G33" s="77">
        <f t="shared" si="0"/>
        <v>1.0183532113008851E-2</v>
      </c>
      <c r="H33" s="43">
        <f t="shared" si="1"/>
        <v>0.68828685645200982</v>
      </c>
      <c r="I33" s="34" t="s">
        <v>190</v>
      </c>
      <c r="J33" s="32" t="s">
        <v>185</v>
      </c>
      <c r="K33" s="6" t="str">
        <f t="shared" si="2"/>
        <v>ВY</v>
      </c>
    </row>
    <row r="34" spans="1:11">
      <c r="A34" s="47">
        <v>72</v>
      </c>
      <c r="B34" s="29" t="s">
        <v>72</v>
      </c>
      <c r="C34" s="30">
        <v>322333.90000000002</v>
      </c>
      <c r="D34" s="30">
        <v>406149.4</v>
      </c>
      <c r="E34" s="30">
        <v>528966.6</v>
      </c>
      <c r="F34" s="9">
        <v>1257449.8999999999</v>
      </c>
      <c r="G34" s="77">
        <f t="shared" si="0"/>
        <v>9.6577858499613308E-3</v>
      </c>
      <c r="H34" s="43">
        <f t="shared" si="1"/>
        <v>0.69794464230197117</v>
      </c>
      <c r="I34" s="34" t="s">
        <v>190</v>
      </c>
      <c r="J34" s="32" t="s">
        <v>185</v>
      </c>
      <c r="K34" s="6" t="str">
        <f t="shared" si="2"/>
        <v>ВY</v>
      </c>
    </row>
    <row r="35" spans="1:11">
      <c r="A35" s="47">
        <v>138</v>
      </c>
      <c r="B35" s="29" t="s">
        <v>138</v>
      </c>
      <c r="C35" s="30">
        <v>383750.85</v>
      </c>
      <c r="D35" s="30">
        <v>421308.79</v>
      </c>
      <c r="E35" s="30">
        <v>440995.34</v>
      </c>
      <c r="F35" s="9">
        <v>1246054.98</v>
      </c>
      <c r="G35" s="77">
        <f t="shared" ref="G35:G66" si="3">F35/$F$2</f>
        <v>9.5702676934626574E-3</v>
      </c>
      <c r="H35" s="43">
        <f t="shared" ref="H35:H66" si="4">H34+G35</f>
        <v>0.70751490999543387</v>
      </c>
      <c r="I35" s="34" t="s">
        <v>190</v>
      </c>
      <c r="J35" s="28" t="s">
        <v>184</v>
      </c>
      <c r="K35" s="6" t="str">
        <f t="shared" ref="K35:K66" si="5">CONCATENATE(I35,J35)</f>
        <v>ВX</v>
      </c>
    </row>
    <row r="36" spans="1:11">
      <c r="A36" s="47">
        <v>13</v>
      </c>
      <c r="B36" s="29" t="s">
        <v>13</v>
      </c>
      <c r="C36" s="30">
        <v>255044.3</v>
      </c>
      <c r="D36" s="30">
        <v>302365.3</v>
      </c>
      <c r="E36" s="30">
        <v>608626.6</v>
      </c>
      <c r="F36" s="9">
        <v>1166036.2</v>
      </c>
      <c r="G36" s="77">
        <f t="shared" si="3"/>
        <v>8.9556871513550417E-3</v>
      </c>
      <c r="H36" s="43">
        <f t="shared" si="4"/>
        <v>0.71647059714678896</v>
      </c>
      <c r="I36" s="34" t="s">
        <v>190</v>
      </c>
      <c r="J36" s="6" t="s">
        <v>186</v>
      </c>
      <c r="K36" s="6" t="str">
        <f t="shared" si="5"/>
        <v>ВZ</v>
      </c>
    </row>
    <row r="37" spans="1:11">
      <c r="A37" s="47">
        <v>79</v>
      </c>
      <c r="B37" s="29" t="s">
        <v>79</v>
      </c>
      <c r="C37" s="30">
        <v>328116</v>
      </c>
      <c r="D37" s="30">
        <v>323171.7</v>
      </c>
      <c r="E37" s="30">
        <v>495736</v>
      </c>
      <c r="F37" s="9">
        <v>1147023.7</v>
      </c>
      <c r="G37" s="77">
        <f t="shared" si="3"/>
        <v>8.8096625236761261E-3</v>
      </c>
      <c r="H37" s="43">
        <f t="shared" si="4"/>
        <v>0.72528025967046506</v>
      </c>
      <c r="I37" s="34" t="s">
        <v>190</v>
      </c>
      <c r="J37" s="32" t="s">
        <v>185</v>
      </c>
      <c r="K37" s="6" t="str">
        <f t="shared" si="5"/>
        <v>ВY</v>
      </c>
    </row>
    <row r="38" spans="1:11">
      <c r="A38" s="47">
        <v>62</v>
      </c>
      <c r="B38" s="29" t="s">
        <v>62</v>
      </c>
      <c r="C38" s="30">
        <v>541881.59999999998</v>
      </c>
      <c r="D38" s="30">
        <v>193549.9</v>
      </c>
      <c r="E38" s="30">
        <v>384810.42</v>
      </c>
      <c r="F38" s="9">
        <v>1120241.92</v>
      </c>
      <c r="G38" s="77">
        <f t="shared" si="3"/>
        <v>8.6039662999770512E-3</v>
      </c>
      <c r="H38" s="43">
        <f t="shared" si="4"/>
        <v>0.73388422597044212</v>
      </c>
      <c r="I38" s="34" t="s">
        <v>190</v>
      </c>
      <c r="J38" s="6" t="s">
        <v>186</v>
      </c>
      <c r="K38" s="6" t="str">
        <f t="shared" si="5"/>
        <v>ВZ</v>
      </c>
    </row>
    <row r="39" spans="1:11">
      <c r="A39" s="47">
        <v>45</v>
      </c>
      <c r="B39" s="29" t="s">
        <v>45</v>
      </c>
      <c r="C39" s="30">
        <v>340932.3</v>
      </c>
      <c r="D39" s="30">
        <v>320879.90000000002</v>
      </c>
      <c r="E39" s="30">
        <v>369122.7</v>
      </c>
      <c r="F39" s="9">
        <v>1030934.9</v>
      </c>
      <c r="G39" s="77">
        <f t="shared" si="3"/>
        <v>7.9180478597606959E-3</v>
      </c>
      <c r="H39" s="43">
        <f t="shared" si="4"/>
        <v>0.74180227383020281</v>
      </c>
      <c r="I39" s="34" t="s">
        <v>190</v>
      </c>
      <c r="J39" s="28" t="s">
        <v>184</v>
      </c>
      <c r="K39" s="6" t="str">
        <f t="shared" si="5"/>
        <v>ВX</v>
      </c>
    </row>
    <row r="40" spans="1:11">
      <c r="A40" s="47">
        <v>15</v>
      </c>
      <c r="B40" s="29" t="s">
        <v>15</v>
      </c>
      <c r="C40" s="30">
        <v>342401.7</v>
      </c>
      <c r="D40" s="30">
        <v>346896.8</v>
      </c>
      <c r="E40" s="30">
        <v>338200.9</v>
      </c>
      <c r="F40" s="9">
        <v>1027499.4</v>
      </c>
      <c r="G40" s="77">
        <f t="shared" si="3"/>
        <v>7.8916616607657766E-3</v>
      </c>
      <c r="H40" s="43">
        <f t="shared" si="4"/>
        <v>0.74969393549096863</v>
      </c>
      <c r="I40" s="34" t="s">
        <v>190</v>
      </c>
      <c r="J40" s="28" t="s">
        <v>184</v>
      </c>
      <c r="K40" s="6" t="str">
        <f t="shared" si="5"/>
        <v>ВX</v>
      </c>
    </row>
    <row r="41" spans="1:11">
      <c r="A41" s="47">
        <v>151</v>
      </c>
      <c r="B41" s="29" t="s">
        <v>151</v>
      </c>
      <c r="C41" s="30">
        <v>319069.2</v>
      </c>
      <c r="D41" s="30">
        <v>331685.90000000002</v>
      </c>
      <c r="E41" s="30">
        <v>357677.4</v>
      </c>
      <c r="F41" s="9">
        <v>1008432.5</v>
      </c>
      <c r="G41" s="77">
        <f t="shared" si="3"/>
        <v>7.7452192164006936E-3</v>
      </c>
      <c r="H41" s="43">
        <f t="shared" si="4"/>
        <v>0.75743915470736933</v>
      </c>
      <c r="I41" s="34" t="s">
        <v>190</v>
      </c>
      <c r="J41" s="28" t="s">
        <v>184</v>
      </c>
      <c r="K41" s="6" t="str">
        <f t="shared" si="5"/>
        <v>ВX</v>
      </c>
    </row>
    <row r="42" spans="1:11">
      <c r="A42" s="47">
        <v>117</v>
      </c>
      <c r="B42" s="29" t="s">
        <v>117</v>
      </c>
      <c r="C42" s="30">
        <v>266367.90000000002</v>
      </c>
      <c r="D42" s="30">
        <v>308825.5</v>
      </c>
      <c r="E42" s="30">
        <v>396373.9</v>
      </c>
      <c r="F42" s="9">
        <v>971567.3</v>
      </c>
      <c r="G42" s="77">
        <f t="shared" si="3"/>
        <v>7.4620777513482936E-3</v>
      </c>
      <c r="H42" s="43">
        <f t="shared" si="4"/>
        <v>0.76490123245871766</v>
      </c>
      <c r="I42" s="34" t="s">
        <v>190</v>
      </c>
      <c r="J42" s="32" t="s">
        <v>185</v>
      </c>
      <c r="K42" s="6" t="str">
        <f t="shared" si="5"/>
        <v>ВY</v>
      </c>
    </row>
    <row r="43" spans="1:11">
      <c r="A43" s="47">
        <v>55</v>
      </c>
      <c r="B43" s="29" t="s">
        <v>55</v>
      </c>
      <c r="C43" s="30">
        <v>278859.7</v>
      </c>
      <c r="D43" s="30">
        <v>296152.90000000002</v>
      </c>
      <c r="E43" s="30">
        <v>388759.8</v>
      </c>
      <c r="F43" s="9">
        <v>963772.4</v>
      </c>
      <c r="G43" s="77">
        <f t="shared" si="3"/>
        <v>7.4022093821020409E-3</v>
      </c>
      <c r="H43" s="43">
        <f t="shared" si="4"/>
        <v>0.77230344184081967</v>
      </c>
      <c r="I43" s="34" t="s">
        <v>190</v>
      </c>
      <c r="J43" s="32" t="s">
        <v>185</v>
      </c>
      <c r="K43" s="6" t="str">
        <f t="shared" si="5"/>
        <v>ВY</v>
      </c>
    </row>
    <row r="44" spans="1:11">
      <c r="A44" s="47">
        <v>141</v>
      </c>
      <c r="B44" s="29" t="s">
        <v>141</v>
      </c>
      <c r="C44" s="30">
        <v>249070.1</v>
      </c>
      <c r="D44" s="30">
        <v>324653.90000000002</v>
      </c>
      <c r="E44" s="30">
        <v>379605.6</v>
      </c>
      <c r="F44" s="9">
        <v>953329.6</v>
      </c>
      <c r="G44" s="77">
        <f t="shared" si="3"/>
        <v>7.3220039392657282E-3</v>
      </c>
      <c r="H44" s="43">
        <f t="shared" si="4"/>
        <v>0.77962544578008541</v>
      </c>
      <c r="I44" s="34" t="s">
        <v>190</v>
      </c>
      <c r="J44" s="32" t="s">
        <v>185</v>
      </c>
      <c r="K44" s="6" t="str">
        <f t="shared" si="5"/>
        <v>ВY</v>
      </c>
    </row>
    <row r="45" spans="1:11">
      <c r="A45" s="47">
        <v>116</v>
      </c>
      <c r="B45" s="29" t="s">
        <v>116</v>
      </c>
      <c r="C45" s="30">
        <v>245050.1</v>
      </c>
      <c r="D45" s="30">
        <v>286836.8</v>
      </c>
      <c r="E45" s="30">
        <v>342432.4</v>
      </c>
      <c r="F45" s="9">
        <v>874319.3</v>
      </c>
      <c r="G45" s="77">
        <f t="shared" si="3"/>
        <v>6.7151689811960676E-3</v>
      </c>
      <c r="H45" s="43">
        <f t="shared" si="4"/>
        <v>0.78634061476128148</v>
      </c>
      <c r="I45" s="34" t="s">
        <v>190</v>
      </c>
      <c r="J45" s="32" t="s">
        <v>185</v>
      </c>
      <c r="K45" s="6" t="str">
        <f t="shared" si="5"/>
        <v>ВY</v>
      </c>
    </row>
    <row r="46" spans="1:11">
      <c r="A46" s="47">
        <v>137</v>
      </c>
      <c r="B46" s="29" t="s">
        <v>137</v>
      </c>
      <c r="C46" s="30">
        <v>220494.4</v>
      </c>
      <c r="D46" s="30">
        <v>339263.7</v>
      </c>
      <c r="E46" s="30">
        <v>282783.7</v>
      </c>
      <c r="F46" s="9">
        <v>842541.8</v>
      </c>
      <c r="G46" s="77">
        <f t="shared" si="3"/>
        <v>6.4711033608901248E-3</v>
      </c>
      <c r="H46" s="43">
        <f t="shared" si="4"/>
        <v>0.79281171812217155</v>
      </c>
      <c r="I46" s="34" t="s">
        <v>190</v>
      </c>
      <c r="J46" s="32" t="s">
        <v>185</v>
      </c>
      <c r="K46" s="6" t="str">
        <f t="shared" si="5"/>
        <v>ВY</v>
      </c>
    </row>
    <row r="47" spans="1:11" s="10" customFormat="1">
      <c r="A47" s="47">
        <v>85</v>
      </c>
      <c r="B47" s="29" t="s">
        <v>85</v>
      </c>
      <c r="C47" s="30">
        <v>254094.5</v>
      </c>
      <c r="D47" s="30">
        <v>234383.4</v>
      </c>
      <c r="E47" s="30">
        <v>316476.40000000002</v>
      </c>
      <c r="F47" s="9">
        <v>804954.3</v>
      </c>
      <c r="G47" s="77">
        <f t="shared" si="3"/>
        <v>6.1824143040653387E-3</v>
      </c>
      <c r="H47" s="43">
        <f t="shared" si="4"/>
        <v>0.79899413242623685</v>
      </c>
      <c r="I47" s="34" t="s">
        <v>190</v>
      </c>
      <c r="J47" s="32" t="s">
        <v>185</v>
      </c>
      <c r="K47" s="6" t="str">
        <f t="shared" si="5"/>
        <v>ВY</v>
      </c>
    </row>
    <row r="48" spans="1:11">
      <c r="A48" s="47">
        <v>136</v>
      </c>
      <c r="B48" s="29" t="s">
        <v>136</v>
      </c>
      <c r="C48" s="30">
        <v>221692.6</v>
      </c>
      <c r="D48" s="30">
        <v>273510.40000000002</v>
      </c>
      <c r="E48" s="30">
        <v>293807.7</v>
      </c>
      <c r="F48" s="9">
        <v>789010.7</v>
      </c>
      <c r="G48" s="77">
        <f t="shared" si="3"/>
        <v>6.0599602210219946E-3</v>
      </c>
      <c r="H48" s="43">
        <f t="shared" si="4"/>
        <v>0.8050540926472588</v>
      </c>
      <c r="I48" s="34" t="s">
        <v>190</v>
      </c>
      <c r="J48" s="32" t="s">
        <v>185</v>
      </c>
      <c r="K48" s="6" t="str">
        <f t="shared" si="5"/>
        <v>ВY</v>
      </c>
    </row>
    <row r="49" spans="1:11">
      <c r="A49" s="46">
        <v>5</v>
      </c>
      <c r="B49" s="41" t="s">
        <v>5</v>
      </c>
      <c r="C49" s="42">
        <v>232124.4</v>
      </c>
      <c r="D49" s="42">
        <v>256134</v>
      </c>
      <c r="E49" s="42">
        <v>298476.3</v>
      </c>
      <c r="F49" s="5">
        <v>786734.7</v>
      </c>
      <c r="G49" s="78">
        <f t="shared" si="3"/>
        <v>6.0424795081963686E-3</v>
      </c>
      <c r="H49" s="43">
        <f t="shared" si="4"/>
        <v>0.81109657215545516</v>
      </c>
      <c r="I49" s="44" t="s">
        <v>191</v>
      </c>
      <c r="J49" s="32" t="s">
        <v>185</v>
      </c>
      <c r="K49" s="6" t="str">
        <f t="shared" si="5"/>
        <v>СY</v>
      </c>
    </row>
    <row r="50" spans="1:11" s="8" customFormat="1">
      <c r="A50" s="46">
        <v>154</v>
      </c>
      <c r="B50" s="41" t="s">
        <v>154</v>
      </c>
      <c r="C50" s="42">
        <v>270328.90000000002</v>
      </c>
      <c r="D50" s="42">
        <v>258592.3</v>
      </c>
      <c r="E50" s="42">
        <v>242263.7</v>
      </c>
      <c r="F50" s="5">
        <v>771184.9</v>
      </c>
      <c r="G50" s="78">
        <f t="shared" si="3"/>
        <v>5.9230499878554568E-3</v>
      </c>
      <c r="H50" s="43">
        <f t="shared" si="4"/>
        <v>0.81701962214331059</v>
      </c>
      <c r="I50" s="44" t="s">
        <v>191</v>
      </c>
      <c r="J50" s="28" t="s">
        <v>184</v>
      </c>
      <c r="K50" s="6" t="str">
        <f t="shared" si="5"/>
        <v>СX</v>
      </c>
    </row>
    <row r="51" spans="1:11">
      <c r="A51" s="46">
        <v>31</v>
      </c>
      <c r="B51" s="41" t="s">
        <v>31</v>
      </c>
      <c r="C51" s="42">
        <v>122437</v>
      </c>
      <c r="D51" s="42">
        <v>206474.1</v>
      </c>
      <c r="E51" s="42">
        <v>423134.3</v>
      </c>
      <c r="F51" s="5">
        <v>752045.4</v>
      </c>
      <c r="G51" s="78">
        <f t="shared" si="3"/>
        <v>5.7760499425452338E-3</v>
      </c>
      <c r="H51" s="43">
        <f t="shared" si="4"/>
        <v>0.8227956720858558</v>
      </c>
      <c r="I51" s="44" t="s">
        <v>191</v>
      </c>
      <c r="J51" s="6" t="s">
        <v>186</v>
      </c>
      <c r="K51" s="6" t="str">
        <f t="shared" si="5"/>
        <v>СZ</v>
      </c>
    </row>
    <row r="52" spans="1:11">
      <c r="A52" s="46">
        <v>39</v>
      </c>
      <c r="B52" s="41" t="s">
        <v>39</v>
      </c>
      <c r="C52" s="42">
        <v>224201.9</v>
      </c>
      <c r="D52" s="42">
        <v>206507.2</v>
      </c>
      <c r="E52" s="42">
        <v>310452.7</v>
      </c>
      <c r="F52" s="5">
        <v>741161.8</v>
      </c>
      <c r="G52" s="78">
        <f t="shared" si="3"/>
        <v>5.6924589556783707E-3</v>
      </c>
      <c r="H52" s="43">
        <f t="shared" si="4"/>
        <v>0.82848813104153418</v>
      </c>
      <c r="I52" s="44" t="s">
        <v>191</v>
      </c>
      <c r="J52" s="32" t="s">
        <v>185</v>
      </c>
      <c r="K52" s="6" t="str">
        <f t="shared" si="5"/>
        <v>СY</v>
      </c>
    </row>
    <row r="53" spans="1:11">
      <c r="A53" s="46">
        <v>97</v>
      </c>
      <c r="B53" s="41" t="s">
        <v>97</v>
      </c>
      <c r="C53" s="42">
        <v>182685.8</v>
      </c>
      <c r="D53" s="42">
        <v>233430.8</v>
      </c>
      <c r="E53" s="42">
        <v>285704.09999999998</v>
      </c>
      <c r="F53" s="5">
        <v>701820.7</v>
      </c>
      <c r="G53" s="78">
        <f t="shared" si="3"/>
        <v>5.3903014550877584E-3</v>
      </c>
      <c r="H53" s="43">
        <f t="shared" si="4"/>
        <v>0.83387843249662197</v>
      </c>
      <c r="I53" s="44" t="s">
        <v>191</v>
      </c>
      <c r="J53" s="32" t="s">
        <v>185</v>
      </c>
      <c r="K53" s="6" t="str">
        <f t="shared" si="5"/>
        <v>СY</v>
      </c>
    </row>
    <row r="54" spans="1:11">
      <c r="A54" s="46">
        <v>16</v>
      </c>
      <c r="B54" s="41" t="s">
        <v>16</v>
      </c>
      <c r="C54" s="42">
        <v>193924.1</v>
      </c>
      <c r="D54" s="42">
        <v>182654.1</v>
      </c>
      <c r="E54" s="42">
        <v>294895.7</v>
      </c>
      <c r="F54" s="5">
        <v>671473.9</v>
      </c>
      <c r="G54" s="78">
        <f t="shared" si="3"/>
        <v>5.1572242600189085E-3</v>
      </c>
      <c r="H54" s="43">
        <f t="shared" si="4"/>
        <v>0.83903565675664082</v>
      </c>
      <c r="I54" s="44" t="s">
        <v>191</v>
      </c>
      <c r="J54" s="32" t="s">
        <v>185</v>
      </c>
      <c r="K54" s="6" t="str">
        <f t="shared" si="5"/>
        <v>СY</v>
      </c>
    </row>
    <row r="55" spans="1:11">
      <c r="A55" s="46">
        <v>36</v>
      </c>
      <c r="B55" s="41" t="s">
        <v>36</v>
      </c>
      <c r="C55" s="42">
        <v>192063.2</v>
      </c>
      <c r="D55" s="42">
        <v>195419.4</v>
      </c>
      <c r="E55" s="42">
        <v>246746.3</v>
      </c>
      <c r="F55" s="5">
        <v>634228.9</v>
      </c>
      <c r="G55" s="78">
        <f t="shared" si="3"/>
        <v>4.8711657586171355E-3</v>
      </c>
      <c r="H55" s="43">
        <f t="shared" si="4"/>
        <v>0.84390682251525795</v>
      </c>
      <c r="I55" s="44" t="s">
        <v>191</v>
      </c>
      <c r="J55" s="32" t="s">
        <v>185</v>
      </c>
      <c r="K55" s="6" t="str">
        <f t="shared" si="5"/>
        <v>СY</v>
      </c>
    </row>
    <row r="56" spans="1:11">
      <c r="A56" s="46">
        <v>161</v>
      </c>
      <c r="B56" s="41" t="s">
        <v>161</v>
      </c>
      <c r="C56" s="42">
        <v>179493.7</v>
      </c>
      <c r="D56" s="42">
        <v>192062.1</v>
      </c>
      <c r="E56" s="42">
        <v>259795.4</v>
      </c>
      <c r="F56" s="5">
        <v>631351.19999999995</v>
      </c>
      <c r="G56" s="78">
        <f t="shared" si="3"/>
        <v>4.8490637167461752E-3</v>
      </c>
      <c r="H56" s="43">
        <f t="shared" si="4"/>
        <v>0.84875588623200415</v>
      </c>
      <c r="I56" s="44" t="s">
        <v>191</v>
      </c>
      <c r="J56" s="32" t="s">
        <v>185</v>
      </c>
      <c r="K56" s="6" t="str">
        <f t="shared" si="5"/>
        <v>СY</v>
      </c>
    </row>
    <row r="57" spans="1:11" s="10" customFormat="1">
      <c r="A57" s="46">
        <v>49</v>
      </c>
      <c r="B57" s="41" t="s">
        <v>49</v>
      </c>
      <c r="C57" s="42">
        <v>189069.1</v>
      </c>
      <c r="D57" s="42">
        <v>175036.5</v>
      </c>
      <c r="E57" s="42">
        <v>203657.9</v>
      </c>
      <c r="F57" s="5">
        <v>567763.5</v>
      </c>
      <c r="G57" s="78">
        <f t="shared" si="3"/>
        <v>4.3606813252953626E-3</v>
      </c>
      <c r="H57" s="43">
        <f t="shared" si="4"/>
        <v>0.85311656755729948</v>
      </c>
      <c r="I57" s="44" t="s">
        <v>191</v>
      </c>
      <c r="J57" s="28" t="s">
        <v>184</v>
      </c>
      <c r="K57" s="6" t="str">
        <f t="shared" si="5"/>
        <v>СX</v>
      </c>
    </row>
    <row r="58" spans="1:11" s="8" customFormat="1">
      <c r="A58" s="46">
        <v>104</v>
      </c>
      <c r="B58" s="41" t="s">
        <v>104</v>
      </c>
      <c r="C58" s="42">
        <v>172143.7</v>
      </c>
      <c r="D58" s="42">
        <v>153479.6</v>
      </c>
      <c r="E58" s="42">
        <v>211204.4</v>
      </c>
      <c r="F58" s="5">
        <v>536827.69999999995</v>
      </c>
      <c r="G58" s="78">
        <f t="shared" si="3"/>
        <v>4.1230803429443087E-3</v>
      </c>
      <c r="H58" s="43">
        <f t="shared" si="4"/>
        <v>0.85723964790024376</v>
      </c>
      <c r="I58" s="44" t="s">
        <v>191</v>
      </c>
      <c r="J58" s="32" t="s">
        <v>185</v>
      </c>
      <c r="K58" s="6" t="str">
        <f t="shared" si="5"/>
        <v>СY</v>
      </c>
    </row>
    <row r="59" spans="1:11" s="8" customFormat="1">
      <c r="A59" s="46">
        <v>71</v>
      </c>
      <c r="B59" s="41" t="s">
        <v>71</v>
      </c>
      <c r="C59" s="42">
        <v>97041.7</v>
      </c>
      <c r="D59" s="42">
        <v>188686.7</v>
      </c>
      <c r="E59" s="42">
        <v>233503.8</v>
      </c>
      <c r="F59" s="5">
        <v>519232.2</v>
      </c>
      <c r="G59" s="78">
        <f t="shared" si="3"/>
        <v>3.9879389182855655E-3</v>
      </c>
      <c r="H59" s="43">
        <f t="shared" si="4"/>
        <v>0.86122758681852929</v>
      </c>
      <c r="I59" s="44" t="s">
        <v>191</v>
      </c>
      <c r="J59" s="6" t="s">
        <v>186</v>
      </c>
      <c r="K59" s="6" t="str">
        <f t="shared" si="5"/>
        <v>СZ</v>
      </c>
    </row>
    <row r="60" spans="1:11" s="8" customFormat="1">
      <c r="A60" s="46">
        <v>106</v>
      </c>
      <c r="B60" s="41" t="s">
        <v>106</v>
      </c>
      <c r="C60" s="42">
        <v>150335.79999999999</v>
      </c>
      <c r="D60" s="42">
        <v>171915.1</v>
      </c>
      <c r="E60" s="42">
        <v>186627.8</v>
      </c>
      <c r="F60" s="5">
        <v>508878.7</v>
      </c>
      <c r="G60" s="78">
        <f t="shared" si="3"/>
        <v>3.9084193399726843E-3</v>
      </c>
      <c r="H60" s="43">
        <f t="shared" si="4"/>
        <v>0.86513600615850195</v>
      </c>
      <c r="I60" s="44" t="s">
        <v>191</v>
      </c>
      <c r="J60" s="28" t="s">
        <v>184</v>
      </c>
      <c r="K60" s="6" t="str">
        <f t="shared" si="5"/>
        <v>СX</v>
      </c>
    </row>
    <row r="61" spans="1:11">
      <c r="A61" s="46">
        <v>21</v>
      </c>
      <c r="B61" s="41" t="s">
        <v>21</v>
      </c>
      <c r="C61" s="42">
        <v>113178.7</v>
      </c>
      <c r="D61" s="42">
        <v>181048.8</v>
      </c>
      <c r="E61" s="42">
        <v>185531.5</v>
      </c>
      <c r="F61" s="5">
        <v>479759</v>
      </c>
      <c r="G61" s="78">
        <f t="shared" si="3"/>
        <v>3.6847668297493195E-3</v>
      </c>
      <c r="H61" s="43">
        <f t="shared" si="4"/>
        <v>0.86882077298825122</v>
      </c>
      <c r="I61" s="44" t="s">
        <v>191</v>
      </c>
      <c r="J61" s="32" t="s">
        <v>185</v>
      </c>
      <c r="K61" s="6" t="str">
        <f t="shared" si="5"/>
        <v>СY</v>
      </c>
    </row>
    <row r="62" spans="1:11">
      <c r="A62" s="46">
        <v>148</v>
      </c>
      <c r="B62" s="41" t="s">
        <v>148</v>
      </c>
      <c r="C62" s="42">
        <v>133141.79999999999</v>
      </c>
      <c r="D62" s="42">
        <v>145801.5</v>
      </c>
      <c r="E62" s="42">
        <v>200472.4</v>
      </c>
      <c r="F62" s="5">
        <v>479415.7</v>
      </c>
      <c r="G62" s="78">
        <f t="shared" si="3"/>
        <v>3.682130129963275E-3</v>
      </c>
      <c r="H62" s="43">
        <f t="shared" si="4"/>
        <v>0.87250290311821455</v>
      </c>
      <c r="I62" s="44" t="s">
        <v>191</v>
      </c>
      <c r="J62" s="32" t="s">
        <v>185</v>
      </c>
      <c r="K62" s="6" t="str">
        <f t="shared" si="5"/>
        <v>СY</v>
      </c>
    </row>
    <row r="63" spans="1:11" s="10" customFormat="1">
      <c r="A63" s="46">
        <v>149</v>
      </c>
      <c r="B63" s="41" t="s">
        <v>149</v>
      </c>
      <c r="C63" s="42">
        <v>56673.5</v>
      </c>
      <c r="D63" s="42">
        <v>76717.399999999994</v>
      </c>
      <c r="E63" s="42">
        <v>342712.1</v>
      </c>
      <c r="F63" s="5">
        <v>476103</v>
      </c>
      <c r="G63" s="78">
        <f t="shared" si="3"/>
        <v>3.6566870906937447E-3</v>
      </c>
      <c r="H63" s="43">
        <f t="shared" si="4"/>
        <v>0.87615959020890832</v>
      </c>
      <c r="I63" s="44" t="s">
        <v>191</v>
      </c>
      <c r="J63" s="6" t="s">
        <v>186</v>
      </c>
      <c r="K63" s="6" t="str">
        <f t="shared" si="5"/>
        <v>СZ</v>
      </c>
    </row>
    <row r="64" spans="1:11" s="10" customFormat="1">
      <c r="A64" s="46">
        <v>156</v>
      </c>
      <c r="B64" s="41" t="s">
        <v>156</v>
      </c>
      <c r="C64" s="42">
        <v>144571</v>
      </c>
      <c r="D64" s="42">
        <v>149901</v>
      </c>
      <c r="E64" s="42">
        <v>170863.5</v>
      </c>
      <c r="F64" s="5">
        <v>465335.5</v>
      </c>
      <c r="G64" s="78">
        <f t="shared" si="3"/>
        <v>3.5739878045118788E-3</v>
      </c>
      <c r="H64" s="43">
        <f t="shared" si="4"/>
        <v>0.87973357801342023</v>
      </c>
      <c r="I64" s="44" t="s">
        <v>191</v>
      </c>
      <c r="J64" s="28" t="s">
        <v>184</v>
      </c>
      <c r="K64" s="6" t="str">
        <f t="shared" si="5"/>
        <v>СX</v>
      </c>
    </row>
    <row r="65" spans="1:11">
      <c r="A65" s="46">
        <v>81</v>
      </c>
      <c r="B65" s="41" t="s">
        <v>81</v>
      </c>
      <c r="C65" s="42">
        <v>148111.79999999999</v>
      </c>
      <c r="D65" s="42">
        <v>147255.79999999999</v>
      </c>
      <c r="E65" s="42">
        <v>163568.20000000001</v>
      </c>
      <c r="F65" s="5">
        <v>458935.8</v>
      </c>
      <c r="G65" s="78">
        <f t="shared" si="3"/>
        <v>3.5248352043931799E-3</v>
      </c>
      <c r="H65" s="43">
        <f t="shared" si="4"/>
        <v>0.8832584132178134</v>
      </c>
      <c r="I65" s="44" t="s">
        <v>191</v>
      </c>
      <c r="J65" s="28" t="s">
        <v>184</v>
      </c>
      <c r="K65" s="6" t="str">
        <f t="shared" si="5"/>
        <v>СX</v>
      </c>
    </row>
    <row r="66" spans="1:11">
      <c r="A66" s="46">
        <v>17</v>
      </c>
      <c r="B66" s="41" t="s">
        <v>17</v>
      </c>
      <c r="C66" s="42">
        <v>138363.9</v>
      </c>
      <c r="D66" s="42">
        <v>139740.29999999999</v>
      </c>
      <c r="E66" s="42">
        <v>171536.6</v>
      </c>
      <c r="F66" s="5">
        <v>449640.8</v>
      </c>
      <c r="G66" s="78">
        <f t="shared" si="3"/>
        <v>3.4534453864168211E-3</v>
      </c>
      <c r="H66" s="43">
        <f t="shared" si="4"/>
        <v>0.88671185860423019</v>
      </c>
      <c r="I66" s="44" t="s">
        <v>191</v>
      </c>
      <c r="J66" s="32" t="s">
        <v>185</v>
      </c>
      <c r="K66" s="6" t="str">
        <f t="shared" si="5"/>
        <v>СY</v>
      </c>
    </row>
    <row r="67" spans="1:11" s="10" customFormat="1">
      <c r="A67" s="46">
        <v>125</v>
      </c>
      <c r="B67" s="41" t="s">
        <v>125</v>
      </c>
      <c r="C67" s="42">
        <v>133373.79999999999</v>
      </c>
      <c r="D67" s="42">
        <v>115637.9</v>
      </c>
      <c r="E67" s="42">
        <v>199034.1</v>
      </c>
      <c r="F67" s="5">
        <v>448045.8</v>
      </c>
      <c r="G67" s="78">
        <f t="shared" ref="G67:G98" si="6">F67/$F$2</f>
        <v>3.4411950626220614E-3</v>
      </c>
      <c r="H67" s="43">
        <f t="shared" ref="H67:H98" si="7">H66+G67</f>
        <v>0.89015305366685227</v>
      </c>
      <c r="I67" s="44" t="s">
        <v>191</v>
      </c>
      <c r="J67" s="32" t="s">
        <v>185</v>
      </c>
      <c r="K67" s="6" t="str">
        <f t="shared" ref="K67:K98" si="8">CONCATENATE(I67,J67)</f>
        <v>СY</v>
      </c>
    </row>
    <row r="68" spans="1:11">
      <c r="A68" s="46">
        <v>40</v>
      </c>
      <c r="B68" s="41" t="s">
        <v>40</v>
      </c>
      <c r="C68" s="42">
        <v>102961.8</v>
      </c>
      <c r="D68" s="42">
        <v>114882.9</v>
      </c>
      <c r="E68" s="42">
        <v>207230.6</v>
      </c>
      <c r="F68" s="5">
        <v>425075.3</v>
      </c>
      <c r="G68" s="78">
        <f t="shared" si="6"/>
        <v>3.2647711988430458E-3</v>
      </c>
      <c r="H68" s="43">
        <f t="shared" si="7"/>
        <v>0.89341782486569532</v>
      </c>
      <c r="I68" s="44" t="s">
        <v>191</v>
      </c>
      <c r="J68" s="6" t="s">
        <v>186</v>
      </c>
      <c r="K68" s="6" t="str">
        <f t="shared" si="8"/>
        <v>СZ</v>
      </c>
    </row>
    <row r="69" spans="1:11" s="8" customFormat="1">
      <c r="A69" s="46">
        <v>7</v>
      </c>
      <c r="B69" s="41" t="s">
        <v>7</v>
      </c>
      <c r="C69" s="42">
        <v>132031.9</v>
      </c>
      <c r="D69" s="42">
        <v>96026.3</v>
      </c>
      <c r="E69" s="42">
        <v>181301.4</v>
      </c>
      <c r="F69" s="5">
        <v>409359.6</v>
      </c>
      <c r="G69" s="78">
        <f t="shared" si="6"/>
        <v>3.1440674912184023E-3</v>
      </c>
      <c r="H69" s="43">
        <f t="shared" si="7"/>
        <v>0.89656189235691375</v>
      </c>
      <c r="I69" s="44" t="s">
        <v>191</v>
      </c>
      <c r="J69" s="6" t="s">
        <v>186</v>
      </c>
      <c r="K69" s="6" t="str">
        <f t="shared" si="8"/>
        <v>СZ</v>
      </c>
    </row>
    <row r="70" spans="1:11" s="10" customFormat="1">
      <c r="A70" s="46">
        <v>54</v>
      </c>
      <c r="B70" s="41" t="s">
        <v>54</v>
      </c>
      <c r="C70" s="42">
        <v>75940.5</v>
      </c>
      <c r="D70" s="42">
        <v>109670.39999999999</v>
      </c>
      <c r="E70" s="42">
        <v>182482.6</v>
      </c>
      <c r="F70" s="5">
        <v>368093.5</v>
      </c>
      <c r="G70" s="78">
        <f t="shared" si="6"/>
        <v>2.8271251170823917E-3</v>
      </c>
      <c r="H70" s="43">
        <f t="shared" si="7"/>
        <v>0.89938901747399613</v>
      </c>
      <c r="I70" s="44" t="s">
        <v>191</v>
      </c>
      <c r="J70" s="6" t="s">
        <v>186</v>
      </c>
      <c r="K70" s="6" t="str">
        <f t="shared" si="8"/>
        <v>СZ</v>
      </c>
    </row>
    <row r="71" spans="1:11">
      <c r="A71" s="46">
        <v>126</v>
      </c>
      <c r="B71" s="41" t="s">
        <v>126</v>
      </c>
      <c r="C71" s="42">
        <v>116397</v>
      </c>
      <c r="D71" s="42">
        <v>99662.1</v>
      </c>
      <c r="E71" s="42">
        <v>136181.20000000001</v>
      </c>
      <c r="F71" s="5">
        <v>352240.3</v>
      </c>
      <c r="G71" s="78">
        <f t="shared" si="6"/>
        <v>2.705365347061648E-3</v>
      </c>
      <c r="H71" s="43">
        <f t="shared" si="7"/>
        <v>0.90209438282105781</v>
      </c>
      <c r="I71" s="44" t="s">
        <v>191</v>
      </c>
      <c r="J71" s="32" t="s">
        <v>185</v>
      </c>
      <c r="K71" s="6" t="str">
        <f t="shared" si="8"/>
        <v>СY</v>
      </c>
    </row>
    <row r="72" spans="1:11">
      <c r="A72" s="46">
        <v>19</v>
      </c>
      <c r="B72" s="41" t="s">
        <v>19</v>
      </c>
      <c r="C72" s="42">
        <v>91357.89</v>
      </c>
      <c r="D72" s="42">
        <v>104979</v>
      </c>
      <c r="E72" s="42">
        <v>146496.1</v>
      </c>
      <c r="F72" s="5">
        <v>342832.99</v>
      </c>
      <c r="G72" s="78">
        <f t="shared" si="6"/>
        <v>2.6331129373201546E-3</v>
      </c>
      <c r="H72" s="43">
        <f t="shared" si="7"/>
        <v>0.90472749575837796</v>
      </c>
      <c r="I72" s="44" t="s">
        <v>191</v>
      </c>
      <c r="J72" s="32" t="s">
        <v>185</v>
      </c>
      <c r="K72" s="6" t="str">
        <f t="shared" si="8"/>
        <v>СY</v>
      </c>
    </row>
    <row r="73" spans="1:11">
      <c r="A73" s="46">
        <v>124</v>
      </c>
      <c r="B73" s="41" t="s">
        <v>124</v>
      </c>
      <c r="C73" s="42">
        <v>130221.7</v>
      </c>
      <c r="D73" s="42">
        <v>108017.2</v>
      </c>
      <c r="E73" s="42">
        <v>102732.3</v>
      </c>
      <c r="F73" s="5">
        <v>340971.2</v>
      </c>
      <c r="G73" s="78">
        <f t="shared" si="6"/>
        <v>2.6188135452588097E-3</v>
      </c>
      <c r="H73" s="43">
        <f t="shared" si="7"/>
        <v>0.9073463093036368</v>
      </c>
      <c r="I73" s="44" t="s">
        <v>191</v>
      </c>
      <c r="J73" s="32" t="s">
        <v>185</v>
      </c>
      <c r="K73" s="6" t="str">
        <f t="shared" si="8"/>
        <v>СY</v>
      </c>
    </row>
    <row r="74" spans="1:11" s="10" customFormat="1">
      <c r="A74" s="46">
        <v>143</v>
      </c>
      <c r="B74" s="41" t="s">
        <v>143</v>
      </c>
      <c r="C74" s="42">
        <v>96295.6</v>
      </c>
      <c r="D74" s="42">
        <v>112453.1</v>
      </c>
      <c r="E74" s="42">
        <v>131515.5</v>
      </c>
      <c r="F74" s="5">
        <v>340264.2</v>
      </c>
      <c r="G74" s="78">
        <f t="shared" si="6"/>
        <v>2.6133834644294081E-3</v>
      </c>
      <c r="H74" s="43">
        <f t="shared" si="7"/>
        <v>0.90995969276806621</v>
      </c>
      <c r="I74" s="44" t="s">
        <v>191</v>
      </c>
      <c r="J74" s="32" t="s">
        <v>185</v>
      </c>
      <c r="K74" s="6" t="str">
        <f t="shared" si="8"/>
        <v>СY</v>
      </c>
    </row>
    <row r="75" spans="1:11">
      <c r="A75" s="46">
        <v>127</v>
      </c>
      <c r="B75" s="41" t="s">
        <v>127</v>
      </c>
      <c r="C75" s="42">
        <v>123461.8</v>
      </c>
      <c r="D75" s="42">
        <v>89634</v>
      </c>
      <c r="E75" s="42">
        <v>118418</v>
      </c>
      <c r="F75" s="5">
        <v>331513.8</v>
      </c>
      <c r="G75" s="78">
        <f t="shared" si="6"/>
        <v>2.5461764215869839E-3</v>
      </c>
      <c r="H75" s="43">
        <f t="shared" si="7"/>
        <v>0.91250586918965315</v>
      </c>
      <c r="I75" s="44" t="s">
        <v>191</v>
      </c>
      <c r="J75" s="32" t="s">
        <v>185</v>
      </c>
      <c r="K75" s="6" t="str">
        <f t="shared" si="8"/>
        <v>СY</v>
      </c>
    </row>
    <row r="76" spans="1:11" s="10" customFormat="1">
      <c r="A76" s="46">
        <v>51</v>
      </c>
      <c r="B76" s="41" t="s">
        <v>51</v>
      </c>
      <c r="C76" s="42">
        <v>95032.44</v>
      </c>
      <c r="D76" s="42">
        <v>85423.45</v>
      </c>
      <c r="E76" s="42">
        <v>143622.07</v>
      </c>
      <c r="F76" s="5">
        <v>324077.96000000002</v>
      </c>
      <c r="G76" s="78">
        <f t="shared" si="6"/>
        <v>2.4890657960785034E-3</v>
      </c>
      <c r="H76" s="43">
        <f t="shared" si="7"/>
        <v>0.9149949349857317</v>
      </c>
      <c r="I76" s="44" t="s">
        <v>191</v>
      </c>
      <c r="J76" s="32" t="s">
        <v>185</v>
      </c>
      <c r="K76" s="6" t="str">
        <f t="shared" si="8"/>
        <v>СY</v>
      </c>
    </row>
    <row r="77" spans="1:11">
      <c r="A77" s="46">
        <v>128</v>
      </c>
      <c r="B77" s="41" t="s">
        <v>128</v>
      </c>
      <c r="C77" s="42">
        <v>125956.9</v>
      </c>
      <c r="D77" s="42">
        <v>100912.5</v>
      </c>
      <c r="E77" s="42">
        <v>96206.2</v>
      </c>
      <c r="F77" s="5">
        <v>323075.59999999998</v>
      </c>
      <c r="G77" s="78">
        <f t="shared" si="6"/>
        <v>2.4813672164177413E-3</v>
      </c>
      <c r="H77" s="43">
        <f t="shared" si="7"/>
        <v>0.91747630220214949</v>
      </c>
      <c r="I77" s="44" t="s">
        <v>191</v>
      </c>
      <c r="J77" s="32" t="s">
        <v>185</v>
      </c>
      <c r="K77" s="6" t="str">
        <f t="shared" si="8"/>
        <v>СY</v>
      </c>
    </row>
    <row r="78" spans="1:11" s="10" customFormat="1">
      <c r="A78" s="46">
        <v>111</v>
      </c>
      <c r="B78" s="41" t="s">
        <v>111</v>
      </c>
      <c r="C78" s="42">
        <v>75371.38</v>
      </c>
      <c r="D78" s="42">
        <v>125700.6</v>
      </c>
      <c r="E78" s="42">
        <v>121977.4</v>
      </c>
      <c r="F78" s="5">
        <v>323049.38</v>
      </c>
      <c r="G78" s="78">
        <f t="shared" si="6"/>
        <v>2.4811658349193724E-3</v>
      </c>
      <c r="H78" s="43">
        <f t="shared" si="7"/>
        <v>0.9199574680370689</v>
      </c>
      <c r="I78" s="44" t="s">
        <v>191</v>
      </c>
      <c r="J78" s="32" t="s">
        <v>185</v>
      </c>
      <c r="K78" s="6" t="str">
        <f t="shared" si="8"/>
        <v>СY</v>
      </c>
    </row>
    <row r="79" spans="1:11">
      <c r="A79" s="46">
        <v>144</v>
      </c>
      <c r="B79" s="41" t="s">
        <v>144</v>
      </c>
      <c r="C79" s="42">
        <v>78028.7</v>
      </c>
      <c r="D79" s="42">
        <v>109153.86</v>
      </c>
      <c r="E79" s="42">
        <v>121735.03999999999</v>
      </c>
      <c r="F79" s="5">
        <v>308917.59999999998</v>
      </c>
      <c r="G79" s="78">
        <f t="shared" si="6"/>
        <v>2.3726273516614972E-3</v>
      </c>
      <c r="H79" s="43">
        <f t="shared" si="7"/>
        <v>0.92233009538873045</v>
      </c>
      <c r="I79" s="44" t="s">
        <v>191</v>
      </c>
      <c r="J79" s="32" t="s">
        <v>185</v>
      </c>
      <c r="K79" s="6" t="str">
        <f t="shared" si="8"/>
        <v>СY</v>
      </c>
    </row>
    <row r="80" spans="1:11" s="8" customFormat="1">
      <c r="A80" s="46">
        <v>44</v>
      </c>
      <c r="B80" s="41" t="s">
        <v>44</v>
      </c>
      <c r="C80" s="42">
        <v>84358.7</v>
      </c>
      <c r="D80" s="42">
        <v>98207.9</v>
      </c>
      <c r="E80" s="42">
        <v>115689.8</v>
      </c>
      <c r="F80" s="5">
        <v>298256.40000000002</v>
      </c>
      <c r="G80" s="78">
        <f t="shared" si="6"/>
        <v>2.2907444977174896E-3</v>
      </c>
      <c r="H80" s="43">
        <f t="shared" si="7"/>
        <v>0.92462083988644794</v>
      </c>
      <c r="I80" s="44" t="s">
        <v>191</v>
      </c>
      <c r="J80" s="32" t="s">
        <v>185</v>
      </c>
      <c r="K80" s="6" t="str">
        <f t="shared" si="8"/>
        <v>СY</v>
      </c>
    </row>
    <row r="81" spans="1:11" s="10" customFormat="1">
      <c r="A81" s="46">
        <v>4</v>
      </c>
      <c r="B81" s="41" t="s">
        <v>4</v>
      </c>
      <c r="C81" s="42">
        <v>93629.7</v>
      </c>
      <c r="D81" s="42">
        <v>79715.3</v>
      </c>
      <c r="E81" s="42">
        <v>123497.1</v>
      </c>
      <c r="F81" s="5">
        <v>296842.09999999998</v>
      </c>
      <c r="G81" s="78">
        <f t="shared" si="6"/>
        <v>2.2798820319225492E-3</v>
      </c>
      <c r="H81" s="43">
        <f t="shared" si="7"/>
        <v>0.92690072191837047</v>
      </c>
      <c r="I81" s="44" t="s">
        <v>191</v>
      </c>
      <c r="J81" s="32" t="s">
        <v>185</v>
      </c>
      <c r="K81" s="6" t="str">
        <f t="shared" si="8"/>
        <v>СY</v>
      </c>
    </row>
    <row r="82" spans="1:11">
      <c r="A82" s="46">
        <v>120</v>
      </c>
      <c r="B82" s="41" t="s">
        <v>120</v>
      </c>
      <c r="C82" s="42">
        <v>97843.199999999997</v>
      </c>
      <c r="D82" s="42">
        <v>87926</v>
      </c>
      <c r="E82" s="42">
        <v>105786.9</v>
      </c>
      <c r="F82" s="5">
        <v>291556.09999999998</v>
      </c>
      <c r="G82" s="78">
        <f t="shared" si="6"/>
        <v>2.2392831531895712E-3</v>
      </c>
      <c r="H82" s="43">
        <f t="shared" si="7"/>
        <v>0.92914000507156003</v>
      </c>
      <c r="I82" s="44" t="s">
        <v>191</v>
      </c>
      <c r="J82" s="28" t="s">
        <v>184</v>
      </c>
      <c r="K82" s="6" t="str">
        <f t="shared" si="8"/>
        <v>СX</v>
      </c>
    </row>
    <row r="83" spans="1:11">
      <c r="A83" s="46">
        <v>22</v>
      </c>
      <c r="B83" s="41" t="s">
        <v>22</v>
      </c>
      <c r="C83" s="42">
        <v>90019.31</v>
      </c>
      <c r="D83" s="42">
        <v>100111.8</v>
      </c>
      <c r="E83" s="42">
        <v>97672.3</v>
      </c>
      <c r="F83" s="5">
        <v>287803.40999999997</v>
      </c>
      <c r="G83" s="78">
        <f t="shared" si="6"/>
        <v>2.2104607910570589E-3</v>
      </c>
      <c r="H83" s="43">
        <f t="shared" si="7"/>
        <v>0.93135046586261705</v>
      </c>
      <c r="I83" s="44" t="s">
        <v>191</v>
      </c>
      <c r="J83" s="28" t="s">
        <v>184</v>
      </c>
      <c r="K83" s="6" t="str">
        <f t="shared" si="8"/>
        <v>СX</v>
      </c>
    </row>
    <row r="84" spans="1:11">
      <c r="A84" s="46">
        <v>1</v>
      </c>
      <c r="B84" s="41" t="s">
        <v>1</v>
      </c>
      <c r="C84" s="42">
        <v>76385.8</v>
      </c>
      <c r="D84" s="42">
        <v>113454</v>
      </c>
      <c r="E84" s="42">
        <v>97262.3</v>
      </c>
      <c r="F84" s="5">
        <v>287102.09999999998</v>
      </c>
      <c r="G84" s="78">
        <f t="shared" si="6"/>
        <v>2.2050744120097215E-3</v>
      </c>
      <c r="H84" s="43">
        <f>G84</f>
        <v>2.2050744120097215E-3</v>
      </c>
      <c r="I84" s="44" t="s">
        <v>191</v>
      </c>
      <c r="J84" s="32" t="s">
        <v>185</v>
      </c>
      <c r="K84" s="6" t="str">
        <f t="shared" si="8"/>
        <v>СY</v>
      </c>
    </row>
    <row r="85" spans="1:11">
      <c r="A85" s="46">
        <v>108</v>
      </c>
      <c r="B85" s="41" t="s">
        <v>108</v>
      </c>
      <c r="C85" s="42">
        <v>94947.199999999997</v>
      </c>
      <c r="D85" s="42">
        <v>87607.5</v>
      </c>
      <c r="E85" s="42">
        <v>102383.4</v>
      </c>
      <c r="F85" s="5">
        <v>284938.09999999998</v>
      </c>
      <c r="G85" s="78">
        <f t="shared" si="6"/>
        <v>2.1884539100085554E-3</v>
      </c>
      <c r="H85" s="43">
        <f t="shared" ref="H85:H116" si="9">H84+G85</f>
        <v>4.3935283220182773E-3</v>
      </c>
      <c r="I85" s="44" t="s">
        <v>191</v>
      </c>
      <c r="J85" s="28" t="s">
        <v>184</v>
      </c>
      <c r="K85" s="6" t="str">
        <f t="shared" si="8"/>
        <v>СX</v>
      </c>
    </row>
    <row r="86" spans="1:11">
      <c r="A86" s="46">
        <v>152</v>
      </c>
      <c r="B86" s="41" t="s">
        <v>152</v>
      </c>
      <c r="C86" s="42">
        <v>80243</v>
      </c>
      <c r="D86" s="42">
        <v>76934.7</v>
      </c>
      <c r="E86" s="42">
        <v>123270.1</v>
      </c>
      <c r="F86" s="5">
        <v>280447.8</v>
      </c>
      <c r="G86" s="78">
        <f t="shared" si="6"/>
        <v>2.1539663683561353E-3</v>
      </c>
      <c r="H86" s="43">
        <f t="shared" si="9"/>
        <v>6.5474946903744131E-3</v>
      </c>
      <c r="I86" s="44" t="s">
        <v>191</v>
      </c>
      <c r="J86" s="32" t="s">
        <v>185</v>
      </c>
      <c r="K86" s="6" t="str">
        <f t="shared" si="8"/>
        <v>СY</v>
      </c>
    </row>
    <row r="87" spans="1:11" s="10" customFormat="1">
      <c r="A87" s="46">
        <v>41</v>
      </c>
      <c r="B87" s="41" t="s">
        <v>41</v>
      </c>
      <c r="C87" s="42">
        <v>76099.789999999994</v>
      </c>
      <c r="D87" s="42">
        <v>80494.45</v>
      </c>
      <c r="E87" s="42">
        <v>122039.75</v>
      </c>
      <c r="F87" s="5">
        <v>278633.99</v>
      </c>
      <c r="G87" s="78">
        <f t="shared" si="6"/>
        <v>2.1400354844676255E-3</v>
      </c>
      <c r="H87" s="43">
        <f t="shared" si="9"/>
        <v>8.687530174842039E-3</v>
      </c>
      <c r="I87" s="44" t="s">
        <v>191</v>
      </c>
      <c r="J87" s="32" t="s">
        <v>185</v>
      </c>
      <c r="K87" s="6" t="str">
        <f t="shared" si="8"/>
        <v>СY</v>
      </c>
    </row>
    <row r="88" spans="1:11" s="8" customFormat="1">
      <c r="A88" s="46">
        <v>93</v>
      </c>
      <c r="B88" s="41" t="s">
        <v>93</v>
      </c>
      <c r="C88" s="42">
        <v>73710.2</v>
      </c>
      <c r="D88" s="42">
        <v>88125.1</v>
      </c>
      <c r="E88" s="42">
        <v>109416.9</v>
      </c>
      <c r="F88" s="5">
        <v>271252.2</v>
      </c>
      <c r="G88" s="78">
        <f t="shared" si="6"/>
        <v>2.0833399874864845E-3</v>
      </c>
      <c r="H88" s="43">
        <f t="shared" si="9"/>
        <v>1.0770870162328524E-2</v>
      </c>
      <c r="I88" s="44" t="s">
        <v>191</v>
      </c>
      <c r="J88" s="32" t="s">
        <v>185</v>
      </c>
      <c r="K88" s="6" t="str">
        <f t="shared" si="8"/>
        <v>СY</v>
      </c>
    </row>
    <row r="89" spans="1:11" s="8" customFormat="1">
      <c r="A89" s="46">
        <v>59</v>
      </c>
      <c r="B89" s="41" t="s">
        <v>59</v>
      </c>
      <c r="C89" s="42">
        <v>98105.74</v>
      </c>
      <c r="D89" s="42">
        <v>64227.5</v>
      </c>
      <c r="E89" s="42">
        <v>97584.1</v>
      </c>
      <c r="F89" s="5">
        <v>259917.34</v>
      </c>
      <c r="G89" s="78">
        <f t="shared" si="6"/>
        <v>1.9962831190424276E-3</v>
      </c>
      <c r="H89" s="43">
        <f t="shared" si="9"/>
        <v>1.2767153281370951E-2</v>
      </c>
      <c r="I89" s="44" t="s">
        <v>191</v>
      </c>
      <c r="J89" s="32" t="s">
        <v>185</v>
      </c>
      <c r="K89" s="6" t="str">
        <f t="shared" si="8"/>
        <v>СY</v>
      </c>
    </row>
    <row r="90" spans="1:11">
      <c r="A90" s="46">
        <v>95</v>
      </c>
      <c r="B90" s="41" t="s">
        <v>95</v>
      </c>
      <c r="C90" s="42">
        <v>95873.2</v>
      </c>
      <c r="D90" s="42">
        <v>86649.2</v>
      </c>
      <c r="E90" s="42">
        <v>72924.3</v>
      </c>
      <c r="F90" s="5">
        <v>255446.7</v>
      </c>
      <c r="G90" s="78">
        <f t="shared" si="6"/>
        <v>1.9619465751115153E-3</v>
      </c>
      <c r="H90" s="43">
        <f t="shared" si="9"/>
        <v>1.4729099856482466E-2</v>
      </c>
      <c r="I90" s="44" t="s">
        <v>191</v>
      </c>
      <c r="J90" s="32" t="s">
        <v>185</v>
      </c>
      <c r="K90" s="6" t="str">
        <f t="shared" si="8"/>
        <v>СY</v>
      </c>
    </row>
    <row r="91" spans="1:11">
      <c r="A91" s="46">
        <v>155</v>
      </c>
      <c r="B91" s="41" t="s">
        <v>155</v>
      </c>
      <c r="C91" s="42">
        <v>70021.7</v>
      </c>
      <c r="D91" s="42">
        <v>74067.8</v>
      </c>
      <c r="E91" s="42">
        <v>108537</v>
      </c>
      <c r="F91" s="5">
        <v>252626.5</v>
      </c>
      <c r="G91" s="78">
        <f t="shared" si="6"/>
        <v>1.9402861593334705E-3</v>
      </c>
      <c r="H91" s="43">
        <f t="shared" si="9"/>
        <v>1.6669386015815937E-2</v>
      </c>
      <c r="I91" s="44" t="s">
        <v>191</v>
      </c>
      <c r="J91" s="32" t="s">
        <v>185</v>
      </c>
      <c r="K91" s="6" t="str">
        <f t="shared" si="8"/>
        <v>СY</v>
      </c>
    </row>
    <row r="92" spans="1:11" s="10" customFormat="1">
      <c r="A92" s="46">
        <v>114</v>
      </c>
      <c r="B92" s="41" t="s">
        <v>114</v>
      </c>
      <c r="C92" s="42">
        <v>99889</v>
      </c>
      <c r="D92" s="42">
        <v>73210</v>
      </c>
      <c r="E92" s="42">
        <v>70424</v>
      </c>
      <c r="F92" s="5">
        <v>243523</v>
      </c>
      <c r="G92" s="78">
        <f t="shared" si="6"/>
        <v>1.8703671482578617E-3</v>
      </c>
      <c r="H92" s="43">
        <f t="shared" si="9"/>
        <v>1.8539753164073799E-2</v>
      </c>
      <c r="I92" s="44" t="s">
        <v>191</v>
      </c>
      <c r="J92" s="32" t="s">
        <v>185</v>
      </c>
      <c r="K92" s="6" t="str">
        <f t="shared" si="8"/>
        <v>СY</v>
      </c>
    </row>
    <row r="93" spans="1:11">
      <c r="A93" s="46">
        <v>157</v>
      </c>
      <c r="B93" s="41" t="s">
        <v>157</v>
      </c>
      <c r="C93" s="42">
        <v>50533.79</v>
      </c>
      <c r="D93" s="42">
        <v>86322.97</v>
      </c>
      <c r="E93" s="42">
        <v>100743.8</v>
      </c>
      <c r="F93" s="5">
        <v>237600.56</v>
      </c>
      <c r="G93" s="78">
        <f t="shared" si="6"/>
        <v>1.8248801215148918E-3</v>
      </c>
      <c r="H93" s="43">
        <f t="shared" si="9"/>
        <v>2.0364633285588692E-2</v>
      </c>
      <c r="I93" s="44" t="s">
        <v>191</v>
      </c>
      <c r="J93" s="6" t="s">
        <v>186</v>
      </c>
      <c r="K93" s="6" t="str">
        <f t="shared" si="8"/>
        <v>СZ</v>
      </c>
    </row>
    <row r="94" spans="1:11">
      <c r="A94" s="46">
        <v>46</v>
      </c>
      <c r="B94" s="41" t="s">
        <v>46</v>
      </c>
      <c r="C94" s="42">
        <v>83849.7</v>
      </c>
      <c r="D94" s="42">
        <v>81707.7</v>
      </c>
      <c r="E94" s="42">
        <v>71840</v>
      </c>
      <c r="F94" s="5">
        <v>237397.4</v>
      </c>
      <c r="G94" s="78">
        <f t="shared" si="6"/>
        <v>1.8233197605229522E-3</v>
      </c>
      <c r="H94" s="43">
        <f t="shared" si="9"/>
        <v>2.2187953046111646E-2</v>
      </c>
      <c r="I94" s="44" t="s">
        <v>191</v>
      </c>
      <c r="J94" s="28" t="s">
        <v>184</v>
      </c>
      <c r="K94" s="6" t="str">
        <f t="shared" si="8"/>
        <v>СX</v>
      </c>
    </row>
    <row r="95" spans="1:11">
      <c r="A95" s="46">
        <v>119</v>
      </c>
      <c r="B95" s="41" t="s">
        <v>119</v>
      </c>
      <c r="C95" s="42">
        <v>77799.86</v>
      </c>
      <c r="D95" s="42">
        <v>53492.34</v>
      </c>
      <c r="E95" s="42">
        <v>84894.52</v>
      </c>
      <c r="F95" s="5">
        <v>216186.72</v>
      </c>
      <c r="G95" s="78">
        <f t="shared" si="6"/>
        <v>1.6604121129323343E-3</v>
      </c>
      <c r="H95" s="43">
        <f t="shared" si="9"/>
        <v>2.3848365159043979E-2</v>
      </c>
      <c r="I95" s="44" t="s">
        <v>191</v>
      </c>
      <c r="J95" s="32" t="s">
        <v>185</v>
      </c>
      <c r="K95" s="6" t="str">
        <f t="shared" si="8"/>
        <v>СY</v>
      </c>
    </row>
    <row r="96" spans="1:11">
      <c r="A96" s="46">
        <v>147</v>
      </c>
      <c r="B96" s="41" t="s">
        <v>147</v>
      </c>
      <c r="C96" s="42">
        <v>66593.399999999994</v>
      </c>
      <c r="D96" s="42">
        <v>58772.4</v>
      </c>
      <c r="E96" s="42">
        <v>72759.8</v>
      </c>
      <c r="F96" s="5">
        <v>198125.6</v>
      </c>
      <c r="G96" s="78">
        <f t="shared" si="6"/>
        <v>1.5216945153799758E-3</v>
      </c>
      <c r="H96" s="43">
        <f t="shared" si="9"/>
        <v>2.5370059674423955E-2</v>
      </c>
      <c r="I96" s="44" t="s">
        <v>191</v>
      </c>
      <c r="J96" s="28" t="s">
        <v>184</v>
      </c>
      <c r="K96" s="6" t="str">
        <f t="shared" si="8"/>
        <v>СX</v>
      </c>
    </row>
    <row r="97" spans="1:11">
      <c r="A97" s="46">
        <v>64</v>
      </c>
      <c r="B97" s="41" t="s">
        <v>64</v>
      </c>
      <c r="C97" s="42">
        <v>80140</v>
      </c>
      <c r="D97" s="42">
        <v>33625</v>
      </c>
      <c r="E97" s="42">
        <v>81965</v>
      </c>
      <c r="F97" s="5">
        <v>195730</v>
      </c>
      <c r="G97" s="78">
        <f t="shared" si="6"/>
        <v>1.5032952202810876E-3</v>
      </c>
      <c r="H97" s="43">
        <f t="shared" si="9"/>
        <v>2.6873354894705041E-2</v>
      </c>
      <c r="I97" s="44" t="s">
        <v>191</v>
      </c>
      <c r="J97" s="6" t="s">
        <v>186</v>
      </c>
      <c r="K97" s="6" t="str">
        <f t="shared" si="8"/>
        <v>СZ</v>
      </c>
    </row>
    <row r="98" spans="1:11">
      <c r="A98" s="46">
        <v>80</v>
      </c>
      <c r="B98" s="41" t="s">
        <v>80</v>
      </c>
      <c r="C98" s="42">
        <v>67877.8</v>
      </c>
      <c r="D98" s="42">
        <v>51977.5</v>
      </c>
      <c r="E98" s="42">
        <v>74797.399999999994</v>
      </c>
      <c r="F98" s="5">
        <v>194652.7</v>
      </c>
      <c r="G98" s="78">
        <f t="shared" si="6"/>
        <v>1.4950210674133167E-3</v>
      </c>
      <c r="H98" s="43">
        <f t="shared" si="9"/>
        <v>2.8368375962118358E-2</v>
      </c>
      <c r="I98" s="44" t="s">
        <v>191</v>
      </c>
      <c r="J98" s="32" t="s">
        <v>185</v>
      </c>
      <c r="K98" s="6" t="str">
        <f t="shared" si="8"/>
        <v>СY</v>
      </c>
    </row>
    <row r="99" spans="1:11">
      <c r="A99" s="46">
        <v>84</v>
      </c>
      <c r="B99" s="41" t="s">
        <v>84</v>
      </c>
      <c r="C99" s="42">
        <v>47074.5</v>
      </c>
      <c r="D99" s="42">
        <v>77490.5</v>
      </c>
      <c r="E99" s="42">
        <v>69123.600000000006</v>
      </c>
      <c r="F99" s="5">
        <v>193688.6</v>
      </c>
      <c r="G99" s="78">
        <f t="shared" ref="G99:G130" si="10">F99/$F$2</f>
        <v>1.4876163419145531E-3</v>
      </c>
      <c r="H99" s="43">
        <f t="shared" si="9"/>
        <v>2.9855992304032911E-2</v>
      </c>
      <c r="I99" s="44" t="s">
        <v>191</v>
      </c>
      <c r="J99" s="32" t="s">
        <v>185</v>
      </c>
      <c r="K99" s="6" t="str">
        <f t="shared" ref="K99:K130" si="11">CONCATENATE(I99,J99)</f>
        <v>СY</v>
      </c>
    </row>
    <row r="100" spans="1:11" s="10" customFormat="1">
      <c r="A100" s="46">
        <v>11</v>
      </c>
      <c r="B100" s="41" t="s">
        <v>11</v>
      </c>
      <c r="C100" s="42">
        <v>71144.3</v>
      </c>
      <c r="D100" s="42">
        <v>70394.399999999994</v>
      </c>
      <c r="E100" s="42">
        <v>48845.1</v>
      </c>
      <c r="F100" s="5">
        <v>190383.8</v>
      </c>
      <c r="G100" s="78">
        <f t="shared" si="10"/>
        <v>1.4622339782299622E-3</v>
      </c>
      <c r="H100" s="43">
        <f t="shared" si="9"/>
        <v>3.131822628226287E-2</v>
      </c>
      <c r="I100" s="44" t="s">
        <v>191</v>
      </c>
      <c r="J100" s="32" t="s">
        <v>185</v>
      </c>
      <c r="K100" s="6" t="str">
        <f t="shared" si="11"/>
        <v>СY</v>
      </c>
    </row>
    <row r="101" spans="1:11">
      <c r="A101" s="46">
        <v>43</v>
      </c>
      <c r="B101" s="41" t="s">
        <v>43</v>
      </c>
      <c r="C101" s="42">
        <v>72071.399999999994</v>
      </c>
      <c r="D101" s="42">
        <v>51087.8</v>
      </c>
      <c r="E101" s="42">
        <v>66062.5</v>
      </c>
      <c r="F101" s="5">
        <v>189221.7</v>
      </c>
      <c r="G101" s="78">
        <f t="shared" si="10"/>
        <v>1.4533085228808148E-3</v>
      </c>
      <c r="H101" s="43">
        <f t="shared" si="9"/>
        <v>3.2771534805143686E-2</v>
      </c>
      <c r="I101" s="44" t="s">
        <v>191</v>
      </c>
      <c r="J101" s="32" t="s">
        <v>185</v>
      </c>
      <c r="K101" s="6" t="str">
        <f t="shared" si="11"/>
        <v>СY</v>
      </c>
    </row>
    <row r="102" spans="1:11">
      <c r="A102" s="46">
        <v>94</v>
      </c>
      <c r="B102" s="41" t="s">
        <v>94</v>
      </c>
      <c r="C102" s="42">
        <v>47830.2</v>
      </c>
      <c r="D102" s="42">
        <v>61253.599999999999</v>
      </c>
      <c r="E102" s="42">
        <v>79434</v>
      </c>
      <c r="F102" s="5">
        <v>188517.8</v>
      </c>
      <c r="G102" s="78">
        <f t="shared" si="10"/>
        <v>1.4479022514581616E-3</v>
      </c>
      <c r="H102" s="43">
        <f t="shared" si="9"/>
        <v>3.4219437056601847E-2</v>
      </c>
      <c r="I102" s="44" t="s">
        <v>191</v>
      </c>
      <c r="J102" s="32" t="s">
        <v>185</v>
      </c>
      <c r="K102" s="6" t="str">
        <f t="shared" si="11"/>
        <v>СY</v>
      </c>
    </row>
    <row r="103" spans="1:11">
      <c r="A103" s="46">
        <v>159</v>
      </c>
      <c r="B103" s="41" t="s">
        <v>159</v>
      </c>
      <c r="C103" s="42">
        <v>64960.4</v>
      </c>
      <c r="D103" s="42">
        <v>49402.6</v>
      </c>
      <c r="E103" s="42">
        <v>66120.600000000006</v>
      </c>
      <c r="F103" s="5">
        <v>180483.6</v>
      </c>
      <c r="G103" s="78">
        <f t="shared" si="10"/>
        <v>1.3861959496200057E-3</v>
      </c>
      <c r="H103" s="43">
        <f t="shared" si="9"/>
        <v>3.5605633006221854E-2</v>
      </c>
      <c r="I103" s="44" t="s">
        <v>191</v>
      </c>
      <c r="J103" s="32" t="s">
        <v>185</v>
      </c>
      <c r="K103" s="6" t="str">
        <f t="shared" si="11"/>
        <v>СY</v>
      </c>
    </row>
    <row r="104" spans="1:11" s="8" customFormat="1">
      <c r="A104" s="46">
        <v>6</v>
      </c>
      <c r="B104" s="41" t="s">
        <v>6</v>
      </c>
      <c r="C104" s="42">
        <v>58170</v>
      </c>
      <c r="D104" s="42">
        <v>52784.6</v>
      </c>
      <c r="E104" s="42">
        <v>63288.4</v>
      </c>
      <c r="F104" s="5">
        <v>174243</v>
      </c>
      <c r="G104" s="78">
        <f t="shared" si="10"/>
        <v>1.338265309699267E-3</v>
      </c>
      <c r="H104" s="43">
        <f t="shared" si="9"/>
        <v>3.6943898315921118E-2</v>
      </c>
      <c r="I104" s="44" t="s">
        <v>191</v>
      </c>
      <c r="J104" s="28" t="s">
        <v>184</v>
      </c>
      <c r="K104" s="6" t="str">
        <f t="shared" si="11"/>
        <v>СX</v>
      </c>
    </row>
    <row r="105" spans="1:11" s="10" customFormat="1">
      <c r="A105" s="46">
        <v>2</v>
      </c>
      <c r="B105" s="41" t="s">
        <v>2</v>
      </c>
      <c r="C105" s="42">
        <v>40666.199999999997</v>
      </c>
      <c r="D105" s="42">
        <v>53960.2</v>
      </c>
      <c r="E105" s="42">
        <v>68855</v>
      </c>
      <c r="F105" s="5">
        <v>163481.4</v>
      </c>
      <c r="G105" s="78">
        <f t="shared" si="10"/>
        <v>1.2556113381947611E-3</v>
      </c>
      <c r="H105" s="43">
        <f t="shared" si="9"/>
        <v>3.8199509654115879E-2</v>
      </c>
      <c r="I105" s="44" t="s">
        <v>191</v>
      </c>
      <c r="J105" s="32" t="s">
        <v>185</v>
      </c>
      <c r="K105" s="6" t="str">
        <f t="shared" si="11"/>
        <v>СY</v>
      </c>
    </row>
    <row r="106" spans="1:11">
      <c r="A106" s="46">
        <v>9</v>
      </c>
      <c r="B106" s="41" t="s">
        <v>9</v>
      </c>
      <c r="C106" s="42">
        <v>32963.5</v>
      </c>
      <c r="D106" s="42">
        <v>66624.100000000006</v>
      </c>
      <c r="E106" s="42">
        <v>61495.4</v>
      </c>
      <c r="F106" s="5">
        <v>161083</v>
      </c>
      <c r="G106" s="78">
        <f t="shared" si="10"/>
        <v>1.2371905378252615E-3</v>
      </c>
      <c r="H106" s="43">
        <f t="shared" si="9"/>
        <v>3.9436700191941142E-2</v>
      </c>
      <c r="I106" s="44" t="s">
        <v>191</v>
      </c>
      <c r="J106" s="6" t="s">
        <v>186</v>
      </c>
      <c r="K106" s="6" t="str">
        <f t="shared" si="11"/>
        <v>СZ</v>
      </c>
    </row>
    <row r="107" spans="1:11">
      <c r="A107" s="46">
        <v>63</v>
      </c>
      <c r="B107" s="41" t="s">
        <v>63</v>
      </c>
      <c r="C107" s="42">
        <v>61660</v>
      </c>
      <c r="D107" s="42">
        <v>45546.1</v>
      </c>
      <c r="E107" s="42">
        <v>49920.800000000003</v>
      </c>
      <c r="F107" s="5">
        <v>157126.9</v>
      </c>
      <c r="G107" s="78">
        <f t="shared" si="10"/>
        <v>1.2068058945873621E-3</v>
      </c>
      <c r="H107" s="43">
        <f t="shared" si="9"/>
        <v>4.0643506086528502E-2</v>
      </c>
      <c r="I107" s="44" t="s">
        <v>191</v>
      </c>
      <c r="J107" s="32" t="s">
        <v>185</v>
      </c>
      <c r="K107" s="6" t="str">
        <f t="shared" si="11"/>
        <v>СY</v>
      </c>
    </row>
    <row r="108" spans="1:11">
      <c r="A108" s="46">
        <v>47</v>
      </c>
      <c r="B108" s="41" t="s">
        <v>47</v>
      </c>
      <c r="C108" s="42">
        <v>49576.75</v>
      </c>
      <c r="D108" s="42">
        <v>43710.04</v>
      </c>
      <c r="E108" s="42">
        <v>51072.15</v>
      </c>
      <c r="F108" s="5">
        <v>144358.94</v>
      </c>
      <c r="G108" s="78">
        <f t="shared" si="10"/>
        <v>1.108742167817117E-3</v>
      </c>
      <c r="H108" s="43">
        <f t="shared" si="9"/>
        <v>4.175224825434562E-2</v>
      </c>
      <c r="I108" s="44" t="s">
        <v>191</v>
      </c>
      <c r="J108" s="28" t="s">
        <v>184</v>
      </c>
      <c r="K108" s="6" t="str">
        <f t="shared" si="11"/>
        <v>СX</v>
      </c>
    </row>
    <row r="109" spans="1:11">
      <c r="A109" s="46">
        <v>20</v>
      </c>
      <c r="B109" s="41" t="s">
        <v>20</v>
      </c>
      <c r="C109" s="42">
        <v>44638.400000000001</v>
      </c>
      <c r="D109" s="42">
        <v>37561.199999999997</v>
      </c>
      <c r="E109" s="42">
        <v>54244.7</v>
      </c>
      <c r="F109" s="5">
        <v>136444.29999999999</v>
      </c>
      <c r="G109" s="78">
        <f t="shared" si="10"/>
        <v>1.0479541410340714E-3</v>
      </c>
      <c r="H109" s="43">
        <f t="shared" si="9"/>
        <v>4.280020239537969E-2</v>
      </c>
      <c r="I109" s="44" t="s">
        <v>191</v>
      </c>
      <c r="J109" s="32" t="s">
        <v>185</v>
      </c>
      <c r="K109" s="6" t="str">
        <f t="shared" si="11"/>
        <v>СY</v>
      </c>
    </row>
    <row r="110" spans="1:11">
      <c r="A110" s="46">
        <v>101</v>
      </c>
      <c r="B110" s="41" t="s">
        <v>101</v>
      </c>
      <c r="C110" s="42">
        <v>36767.800000000003</v>
      </c>
      <c r="D110" s="42">
        <v>54652</v>
      </c>
      <c r="E110" s="42">
        <v>45018.8</v>
      </c>
      <c r="F110" s="5">
        <v>136438.6</v>
      </c>
      <c r="G110" s="78">
        <f t="shared" si="10"/>
        <v>1.0479103624474694E-3</v>
      </c>
      <c r="H110" s="43">
        <f t="shared" si="9"/>
        <v>4.3848112757827157E-2</v>
      </c>
      <c r="I110" s="44" t="s">
        <v>191</v>
      </c>
      <c r="J110" s="32" t="s">
        <v>185</v>
      </c>
      <c r="K110" s="6" t="str">
        <f t="shared" si="11"/>
        <v>СY</v>
      </c>
    </row>
    <row r="111" spans="1:11">
      <c r="A111" s="46">
        <v>109</v>
      </c>
      <c r="B111" s="41" t="s">
        <v>109</v>
      </c>
      <c r="C111" s="42">
        <v>41260.9</v>
      </c>
      <c r="D111" s="42">
        <v>53079.7</v>
      </c>
      <c r="E111" s="42">
        <v>40138.199999999997</v>
      </c>
      <c r="F111" s="5">
        <v>134478.79999999999</v>
      </c>
      <c r="G111" s="78">
        <f t="shared" si="10"/>
        <v>1.032858209110184E-3</v>
      </c>
      <c r="H111" s="43">
        <f t="shared" si="9"/>
        <v>4.4880970966937342E-2</v>
      </c>
      <c r="I111" s="44" t="s">
        <v>191</v>
      </c>
      <c r="J111" s="32" t="s">
        <v>185</v>
      </c>
      <c r="K111" s="6" t="str">
        <f t="shared" si="11"/>
        <v>СY</v>
      </c>
    </row>
    <row r="112" spans="1:11" s="10" customFormat="1">
      <c r="A112" s="46">
        <v>37</v>
      </c>
      <c r="B112" s="41" t="s">
        <v>37</v>
      </c>
      <c r="C112" s="42">
        <v>43222</v>
      </c>
      <c r="D112" s="42">
        <v>38226.400000000001</v>
      </c>
      <c r="E112" s="42">
        <v>33380.300000000003</v>
      </c>
      <c r="F112" s="5">
        <v>114828.7</v>
      </c>
      <c r="G112" s="78">
        <f t="shared" si="10"/>
        <v>8.8193652409488028E-4</v>
      </c>
      <c r="H112" s="43">
        <f t="shared" si="9"/>
        <v>4.576290749103222E-2</v>
      </c>
      <c r="I112" s="44" t="s">
        <v>191</v>
      </c>
      <c r="J112" s="32" t="s">
        <v>185</v>
      </c>
      <c r="K112" s="6" t="str">
        <f t="shared" si="11"/>
        <v>СY</v>
      </c>
    </row>
    <row r="113" spans="1:11">
      <c r="A113" s="46">
        <v>27</v>
      </c>
      <c r="B113" s="41" t="s">
        <v>27</v>
      </c>
      <c r="C113" s="42">
        <v>23083.200000000001</v>
      </c>
      <c r="D113" s="42">
        <v>31631</v>
      </c>
      <c r="E113" s="42">
        <v>55186.1</v>
      </c>
      <c r="F113" s="5">
        <v>109900.3</v>
      </c>
      <c r="G113" s="78">
        <f t="shared" si="10"/>
        <v>8.4408417563714105E-4</v>
      </c>
      <c r="H113" s="43">
        <f t="shared" si="9"/>
        <v>4.6606991666669359E-2</v>
      </c>
      <c r="I113" s="44" t="s">
        <v>191</v>
      </c>
      <c r="J113" s="6" t="s">
        <v>186</v>
      </c>
      <c r="K113" s="6" t="str">
        <f t="shared" si="11"/>
        <v>СZ</v>
      </c>
    </row>
    <row r="114" spans="1:11">
      <c r="A114" s="46">
        <v>66</v>
      </c>
      <c r="B114" s="41" t="s">
        <v>66</v>
      </c>
      <c r="C114" s="42">
        <v>21226.62</v>
      </c>
      <c r="D114" s="42">
        <v>34745.519999999997</v>
      </c>
      <c r="E114" s="42">
        <v>53520.26</v>
      </c>
      <c r="F114" s="5">
        <v>109492.4</v>
      </c>
      <c r="G114" s="78">
        <f t="shared" si="10"/>
        <v>8.4095131853627412E-4</v>
      </c>
      <c r="H114" s="43">
        <f t="shared" si="9"/>
        <v>4.7447942985205632E-2</v>
      </c>
      <c r="I114" s="44" t="s">
        <v>191</v>
      </c>
      <c r="J114" s="6" t="s">
        <v>186</v>
      </c>
      <c r="K114" s="6" t="str">
        <f t="shared" si="11"/>
        <v>СZ</v>
      </c>
    </row>
    <row r="115" spans="1:11">
      <c r="A115" s="46">
        <v>158</v>
      </c>
      <c r="B115" s="41" t="s">
        <v>158</v>
      </c>
      <c r="C115" s="42">
        <v>29551.200000000001</v>
      </c>
      <c r="D115" s="42">
        <v>38772.6</v>
      </c>
      <c r="E115" s="42">
        <v>40255</v>
      </c>
      <c r="F115" s="5">
        <v>108578.8</v>
      </c>
      <c r="G115" s="78">
        <f t="shared" si="10"/>
        <v>8.3393445595389643E-4</v>
      </c>
      <c r="H115" s="43">
        <f t="shared" si="9"/>
        <v>4.8281877441159526E-2</v>
      </c>
      <c r="I115" s="44" t="s">
        <v>191</v>
      </c>
      <c r="J115" s="32" t="s">
        <v>185</v>
      </c>
      <c r="K115" s="6" t="str">
        <f t="shared" si="11"/>
        <v>СY</v>
      </c>
    </row>
    <row r="116" spans="1:11">
      <c r="A116" s="46">
        <v>162</v>
      </c>
      <c r="B116" s="41" t="s">
        <v>162</v>
      </c>
      <c r="C116" s="42">
        <v>45471</v>
      </c>
      <c r="D116" s="42">
        <v>23730.1</v>
      </c>
      <c r="E116" s="42">
        <v>36175.800000000003</v>
      </c>
      <c r="F116" s="5">
        <v>105376.9</v>
      </c>
      <c r="G116" s="78">
        <f t="shared" si="10"/>
        <v>8.0934241096427791E-4</v>
      </c>
      <c r="H116" s="43">
        <f t="shared" si="9"/>
        <v>4.9091219852123807E-2</v>
      </c>
      <c r="I116" s="44" t="s">
        <v>191</v>
      </c>
      <c r="J116" s="6" t="s">
        <v>186</v>
      </c>
      <c r="K116" s="6" t="str">
        <f t="shared" si="11"/>
        <v>СZ</v>
      </c>
    </row>
    <row r="117" spans="1:11">
      <c r="A117" s="46">
        <v>3</v>
      </c>
      <c r="B117" s="41" t="s">
        <v>3</v>
      </c>
      <c r="C117" s="42">
        <v>20661.7</v>
      </c>
      <c r="D117" s="42">
        <v>21614.400000000001</v>
      </c>
      <c r="E117" s="42">
        <v>60892.32</v>
      </c>
      <c r="F117" s="5">
        <v>103168.42</v>
      </c>
      <c r="G117" s="78">
        <f t="shared" si="10"/>
        <v>7.9238028237854066E-4</v>
      </c>
      <c r="H117" s="43">
        <f t="shared" ref="H117:H148" si="12">H116+G117</f>
        <v>4.9883600134502347E-2</v>
      </c>
      <c r="I117" s="44" t="s">
        <v>191</v>
      </c>
      <c r="J117" s="6" t="s">
        <v>186</v>
      </c>
      <c r="K117" s="6" t="str">
        <f t="shared" si="11"/>
        <v>СZ</v>
      </c>
    </row>
    <row r="118" spans="1:11" s="10" customFormat="1">
      <c r="A118" s="46">
        <v>107</v>
      </c>
      <c r="B118" s="41" t="s">
        <v>107</v>
      </c>
      <c r="C118" s="42">
        <v>28237.599999999999</v>
      </c>
      <c r="D118" s="42">
        <v>41770.699999999997</v>
      </c>
      <c r="E118" s="42">
        <v>31542.9</v>
      </c>
      <c r="F118" s="5">
        <v>101551.2</v>
      </c>
      <c r="G118" s="78">
        <f t="shared" si="10"/>
        <v>7.7995929890057106E-4</v>
      </c>
      <c r="H118" s="43">
        <f t="shared" si="12"/>
        <v>5.0663559433402915E-2</v>
      </c>
      <c r="I118" s="44" t="s">
        <v>191</v>
      </c>
      <c r="J118" s="32" t="s">
        <v>185</v>
      </c>
      <c r="K118" s="6" t="str">
        <f t="shared" si="11"/>
        <v>СY</v>
      </c>
    </row>
    <row r="119" spans="1:11" s="10" customFormat="1">
      <c r="A119" s="46">
        <v>23</v>
      </c>
      <c r="B119" s="41" t="s">
        <v>23</v>
      </c>
      <c r="C119" s="42">
        <v>30270</v>
      </c>
      <c r="D119" s="42">
        <v>25180</v>
      </c>
      <c r="E119" s="42">
        <v>45059</v>
      </c>
      <c r="F119" s="5">
        <v>100509</v>
      </c>
      <c r="G119" s="78">
        <f t="shared" si="10"/>
        <v>7.7195472996082273E-4</v>
      </c>
      <c r="H119" s="43">
        <f t="shared" si="12"/>
        <v>5.1435514163363741E-2</v>
      </c>
      <c r="I119" s="44" t="s">
        <v>191</v>
      </c>
      <c r="J119" s="6" t="s">
        <v>186</v>
      </c>
      <c r="K119" s="6" t="str">
        <f t="shared" si="11"/>
        <v>СZ</v>
      </c>
    </row>
    <row r="120" spans="1:11">
      <c r="A120" s="46">
        <v>164</v>
      </c>
      <c r="B120" s="41" t="s">
        <v>164</v>
      </c>
      <c r="C120" s="42">
        <v>24127.200000000001</v>
      </c>
      <c r="D120" s="42">
        <v>42861.1</v>
      </c>
      <c r="E120" s="42">
        <v>30943.599999999999</v>
      </c>
      <c r="F120" s="5">
        <v>97931.9</v>
      </c>
      <c r="G120" s="78">
        <f t="shared" si="10"/>
        <v>7.5216143249908255E-4</v>
      </c>
      <c r="H120" s="43">
        <f t="shared" si="12"/>
        <v>5.218767559586282E-2</v>
      </c>
      <c r="I120" s="44" t="s">
        <v>191</v>
      </c>
      <c r="J120" s="32" t="s">
        <v>185</v>
      </c>
      <c r="K120" s="6" t="str">
        <f t="shared" si="11"/>
        <v>СY</v>
      </c>
    </row>
    <row r="121" spans="1:11">
      <c r="A121" s="46">
        <v>166</v>
      </c>
      <c r="B121" s="41" t="s">
        <v>166</v>
      </c>
      <c r="C121" s="42">
        <v>19851.2</v>
      </c>
      <c r="D121" s="42">
        <v>25913.5</v>
      </c>
      <c r="E121" s="42">
        <v>47816.7</v>
      </c>
      <c r="F121" s="5">
        <v>93581.4</v>
      </c>
      <c r="G121" s="78">
        <f t="shared" si="10"/>
        <v>7.1874761828647914E-4</v>
      </c>
      <c r="H121" s="43">
        <f t="shared" si="12"/>
        <v>5.2906423214149297E-2</v>
      </c>
      <c r="I121" s="44" t="s">
        <v>191</v>
      </c>
      <c r="J121" s="6" t="s">
        <v>186</v>
      </c>
      <c r="K121" s="6" t="str">
        <f t="shared" si="11"/>
        <v>СZ</v>
      </c>
    </row>
    <row r="122" spans="1:11">
      <c r="A122" s="46">
        <v>115</v>
      </c>
      <c r="B122" s="41" t="s">
        <v>115</v>
      </c>
      <c r="C122" s="42">
        <v>8268</v>
      </c>
      <c r="D122" s="42">
        <v>28620</v>
      </c>
      <c r="E122" s="42">
        <v>56588.1</v>
      </c>
      <c r="F122" s="5">
        <v>93476.1</v>
      </c>
      <c r="G122" s="78">
        <f t="shared" si="10"/>
        <v>7.1793886650241138E-4</v>
      </c>
      <c r="H122" s="43">
        <f t="shared" si="12"/>
        <v>5.3624362080651709E-2</v>
      </c>
      <c r="I122" s="44" t="s">
        <v>191</v>
      </c>
      <c r="J122" s="6" t="s">
        <v>186</v>
      </c>
      <c r="K122" s="6" t="str">
        <f t="shared" si="11"/>
        <v>СZ</v>
      </c>
    </row>
    <row r="123" spans="1:11" s="8" customFormat="1">
      <c r="A123" s="46">
        <v>33</v>
      </c>
      <c r="B123" s="41" t="s">
        <v>33</v>
      </c>
      <c r="C123" s="42">
        <v>42183.199999999997</v>
      </c>
      <c r="D123" s="42">
        <v>23151.7</v>
      </c>
      <c r="E123" s="42">
        <v>27679.8</v>
      </c>
      <c r="F123" s="5">
        <v>93014.7</v>
      </c>
      <c r="G123" s="78">
        <f t="shared" si="10"/>
        <v>7.1439510512378928E-4</v>
      </c>
      <c r="H123" s="43">
        <f t="shared" si="12"/>
        <v>5.4338757185775501E-2</v>
      </c>
      <c r="I123" s="44" t="s">
        <v>191</v>
      </c>
      <c r="J123" s="6" t="s">
        <v>186</v>
      </c>
      <c r="K123" s="6" t="str">
        <f t="shared" si="11"/>
        <v>СZ</v>
      </c>
    </row>
    <row r="124" spans="1:11">
      <c r="A124" s="46">
        <v>50</v>
      </c>
      <c r="B124" s="41" t="s">
        <v>50</v>
      </c>
      <c r="C124" s="42">
        <v>22828.6</v>
      </c>
      <c r="D124" s="42">
        <v>34063.199999999997</v>
      </c>
      <c r="E124" s="42">
        <v>29361.599999999999</v>
      </c>
      <c r="F124" s="5">
        <v>86253.4</v>
      </c>
      <c r="G124" s="78">
        <f t="shared" si="10"/>
        <v>6.6246525291469244E-4</v>
      </c>
      <c r="H124" s="43">
        <f t="shared" si="12"/>
        <v>5.5001222438690191E-2</v>
      </c>
      <c r="I124" s="44" t="s">
        <v>191</v>
      </c>
      <c r="J124" s="32" t="s">
        <v>185</v>
      </c>
      <c r="K124" s="6" t="str">
        <f t="shared" si="11"/>
        <v>СY</v>
      </c>
    </row>
    <row r="125" spans="1:11" s="8" customFormat="1">
      <c r="A125" s="46">
        <v>69</v>
      </c>
      <c r="B125" s="41" t="s">
        <v>69</v>
      </c>
      <c r="C125" s="42">
        <v>29003</v>
      </c>
      <c r="D125" s="42">
        <v>30664</v>
      </c>
      <c r="E125" s="42">
        <v>24602</v>
      </c>
      <c r="F125" s="5">
        <v>84269</v>
      </c>
      <c r="G125" s="78">
        <f t="shared" si="10"/>
        <v>6.4722416041417756E-4</v>
      </c>
      <c r="H125" s="43">
        <f t="shared" si="12"/>
        <v>5.5648446599104368E-2</v>
      </c>
      <c r="I125" s="44" t="s">
        <v>191</v>
      </c>
      <c r="J125" s="28" t="s">
        <v>184</v>
      </c>
      <c r="K125" s="6" t="str">
        <f t="shared" si="11"/>
        <v>СX</v>
      </c>
    </row>
    <row r="126" spans="1:11">
      <c r="A126" s="46">
        <v>28</v>
      </c>
      <c r="B126" s="41" t="s">
        <v>28</v>
      </c>
      <c r="C126" s="42">
        <v>21293.5</v>
      </c>
      <c r="D126" s="42">
        <v>23018.1</v>
      </c>
      <c r="E126" s="42">
        <v>38620.1</v>
      </c>
      <c r="F126" s="5">
        <v>82931.7</v>
      </c>
      <c r="G126" s="78">
        <f t="shared" si="10"/>
        <v>6.3695308956105378E-4</v>
      </c>
      <c r="H126" s="43">
        <f t="shared" si="12"/>
        <v>5.6285399688665423E-2</v>
      </c>
      <c r="I126" s="44" t="s">
        <v>191</v>
      </c>
      <c r="J126" s="6" t="s">
        <v>186</v>
      </c>
      <c r="K126" s="6" t="str">
        <f t="shared" si="11"/>
        <v>СZ</v>
      </c>
    </row>
    <row r="127" spans="1:11">
      <c r="A127" s="46">
        <v>75</v>
      </c>
      <c r="B127" s="41" t="s">
        <v>75</v>
      </c>
      <c r="C127" s="42">
        <v>9035</v>
      </c>
      <c r="D127" s="42">
        <v>26035</v>
      </c>
      <c r="E127" s="42">
        <v>46259</v>
      </c>
      <c r="F127" s="5">
        <v>81329</v>
      </c>
      <c r="G127" s="78">
        <f t="shared" si="10"/>
        <v>6.2464362627211243E-4</v>
      </c>
      <c r="H127" s="43">
        <f t="shared" si="12"/>
        <v>5.6910043314937535E-2</v>
      </c>
      <c r="I127" s="44" t="s">
        <v>191</v>
      </c>
      <c r="J127" s="6" t="s">
        <v>186</v>
      </c>
      <c r="K127" s="6" t="str">
        <f t="shared" si="11"/>
        <v>СZ</v>
      </c>
    </row>
    <row r="128" spans="1:11">
      <c r="A128" s="46">
        <v>105</v>
      </c>
      <c r="B128" s="41" t="s">
        <v>105</v>
      </c>
      <c r="C128" s="42">
        <v>23118.799999999999</v>
      </c>
      <c r="D128" s="42">
        <v>20423.900000000001</v>
      </c>
      <c r="E128" s="42">
        <v>33831</v>
      </c>
      <c r="F128" s="5">
        <v>77373.7</v>
      </c>
      <c r="G128" s="78">
        <f t="shared" si="10"/>
        <v>5.9426512739724506E-4</v>
      </c>
      <c r="H128" s="43">
        <f t="shared" si="12"/>
        <v>5.7504308442334777E-2</v>
      </c>
      <c r="I128" s="44" t="s">
        <v>191</v>
      </c>
      <c r="J128" s="32" t="s">
        <v>185</v>
      </c>
      <c r="K128" s="6" t="str">
        <f t="shared" si="11"/>
        <v>СY</v>
      </c>
    </row>
    <row r="129" spans="1:11">
      <c r="A129" s="46">
        <v>133</v>
      </c>
      <c r="B129" s="41" t="s">
        <v>133</v>
      </c>
      <c r="C129" s="42">
        <v>30359.599999999999</v>
      </c>
      <c r="D129" s="42">
        <v>12062</v>
      </c>
      <c r="E129" s="42">
        <v>34686.800000000003</v>
      </c>
      <c r="F129" s="5">
        <v>77108.399999999994</v>
      </c>
      <c r="G129" s="78">
        <f t="shared" si="10"/>
        <v>5.9222750300680631E-4</v>
      </c>
      <c r="H129" s="43">
        <f t="shared" si="12"/>
        <v>5.8096535945341581E-2</v>
      </c>
      <c r="I129" s="44" t="s">
        <v>191</v>
      </c>
      <c r="J129" s="6" t="s">
        <v>186</v>
      </c>
      <c r="K129" s="6" t="str">
        <f t="shared" si="11"/>
        <v>СZ</v>
      </c>
    </row>
    <row r="130" spans="1:11">
      <c r="A130" s="46">
        <v>153</v>
      </c>
      <c r="B130" s="41" t="s">
        <v>153</v>
      </c>
      <c r="C130" s="42">
        <v>18649.8</v>
      </c>
      <c r="D130" s="42">
        <v>27139.200000000001</v>
      </c>
      <c r="E130" s="42">
        <v>24870.6</v>
      </c>
      <c r="F130" s="5">
        <v>70659.600000000006</v>
      </c>
      <c r="G130" s="78">
        <f t="shared" si="10"/>
        <v>5.4269779260702772E-4</v>
      </c>
      <c r="H130" s="43">
        <f t="shared" si="12"/>
        <v>5.8639233737948611E-2</v>
      </c>
      <c r="I130" s="44" t="s">
        <v>191</v>
      </c>
      <c r="J130" s="32" t="s">
        <v>185</v>
      </c>
      <c r="K130" s="6" t="str">
        <f t="shared" si="11"/>
        <v>СY</v>
      </c>
    </row>
    <row r="131" spans="1:11" s="8" customFormat="1">
      <c r="A131" s="46">
        <v>99</v>
      </c>
      <c r="B131" s="41" t="s">
        <v>99</v>
      </c>
      <c r="C131" s="42">
        <v>21420</v>
      </c>
      <c r="D131" s="42">
        <v>28070</v>
      </c>
      <c r="E131" s="42">
        <v>20125</v>
      </c>
      <c r="F131" s="5">
        <v>69615</v>
      </c>
      <c r="G131" s="78">
        <f t="shared" ref="G131:G162" si="13">F131/$F$2</f>
        <v>5.3467479057818382E-4</v>
      </c>
      <c r="H131" s="43">
        <f t="shared" si="12"/>
        <v>5.9173908528526796E-2</v>
      </c>
      <c r="I131" s="44" t="s">
        <v>191</v>
      </c>
      <c r="J131" s="32" t="s">
        <v>185</v>
      </c>
      <c r="K131" s="6" t="str">
        <f t="shared" ref="K131:K162" si="14">CONCATENATE(I131,J131)</f>
        <v>СY</v>
      </c>
    </row>
    <row r="132" spans="1:11">
      <c r="A132" s="46">
        <v>42</v>
      </c>
      <c r="B132" s="41" t="s">
        <v>42</v>
      </c>
      <c r="C132" s="42">
        <v>27136.400000000001</v>
      </c>
      <c r="D132" s="42">
        <v>28720.9</v>
      </c>
      <c r="E132" s="42">
        <v>11424.5</v>
      </c>
      <c r="F132" s="5">
        <v>67281.8</v>
      </c>
      <c r="G132" s="78">
        <f t="shared" si="13"/>
        <v>5.1675475579578036E-4</v>
      </c>
      <c r="H132" s="43">
        <f t="shared" si="12"/>
        <v>5.9690663284322577E-2</v>
      </c>
      <c r="I132" s="44" t="s">
        <v>191</v>
      </c>
      <c r="J132" s="6" t="s">
        <v>186</v>
      </c>
      <c r="K132" s="6" t="str">
        <f t="shared" si="14"/>
        <v>СZ</v>
      </c>
    </row>
    <row r="133" spans="1:11">
      <c r="A133" s="46">
        <v>118</v>
      </c>
      <c r="B133" s="41" t="s">
        <v>118</v>
      </c>
      <c r="C133" s="42">
        <v>25019.5</v>
      </c>
      <c r="D133" s="42">
        <v>18040.8</v>
      </c>
      <c r="E133" s="42">
        <v>23617.3</v>
      </c>
      <c r="F133" s="5">
        <v>66677.600000000006</v>
      </c>
      <c r="G133" s="78">
        <f t="shared" si="13"/>
        <v>5.1211422561597223E-4</v>
      </c>
      <c r="H133" s="43">
        <f t="shared" si="12"/>
        <v>6.0202777509938549E-2</v>
      </c>
      <c r="I133" s="44" t="s">
        <v>191</v>
      </c>
      <c r="J133" s="32" t="s">
        <v>185</v>
      </c>
      <c r="K133" s="6" t="str">
        <f t="shared" si="14"/>
        <v>СY</v>
      </c>
    </row>
    <row r="134" spans="1:11">
      <c r="A134" s="46">
        <v>53</v>
      </c>
      <c r="B134" s="41" t="s">
        <v>53</v>
      </c>
      <c r="C134" s="42">
        <v>17256.8</v>
      </c>
      <c r="D134" s="42">
        <v>19582</v>
      </c>
      <c r="E134" s="42">
        <v>28008.2</v>
      </c>
      <c r="F134" s="5">
        <v>64847</v>
      </c>
      <c r="G134" s="78">
        <f t="shared" si="13"/>
        <v>4.9805438690833127E-4</v>
      </c>
      <c r="H134" s="43">
        <f t="shared" si="12"/>
        <v>6.0700831896846878E-2</v>
      </c>
      <c r="I134" s="44" t="s">
        <v>191</v>
      </c>
      <c r="J134" s="32" t="s">
        <v>185</v>
      </c>
      <c r="K134" s="6" t="str">
        <f t="shared" si="14"/>
        <v>СY</v>
      </c>
    </row>
    <row r="135" spans="1:11">
      <c r="A135" s="46">
        <v>35</v>
      </c>
      <c r="B135" s="41" t="s">
        <v>35</v>
      </c>
      <c r="C135" s="42">
        <v>19545.900000000001</v>
      </c>
      <c r="D135" s="42">
        <v>16924.3</v>
      </c>
      <c r="E135" s="42">
        <v>27726.799999999999</v>
      </c>
      <c r="F135" s="5">
        <v>64197</v>
      </c>
      <c r="G135" s="78">
        <f t="shared" si="13"/>
        <v>4.9306209194494954E-4</v>
      </c>
      <c r="H135" s="43">
        <f t="shared" si="12"/>
        <v>6.1193893988791825E-2</v>
      </c>
      <c r="I135" s="44" t="s">
        <v>191</v>
      </c>
      <c r="J135" s="32" t="s">
        <v>185</v>
      </c>
      <c r="K135" s="6" t="str">
        <f t="shared" si="14"/>
        <v>СY</v>
      </c>
    </row>
    <row r="136" spans="1:11">
      <c r="A136" s="46">
        <v>130</v>
      </c>
      <c r="B136" s="41" t="s">
        <v>130</v>
      </c>
      <c r="C136" s="42">
        <v>30423.5</v>
      </c>
      <c r="D136" s="42"/>
      <c r="E136" s="42">
        <v>33175.5</v>
      </c>
      <c r="F136" s="5">
        <v>63599</v>
      </c>
      <c r="G136" s="78">
        <f t="shared" si="13"/>
        <v>4.8846918057863836E-4</v>
      </c>
      <c r="H136" s="43">
        <f t="shared" si="12"/>
        <v>6.1682363169370466E-2</v>
      </c>
      <c r="I136" s="44" t="s">
        <v>191</v>
      </c>
      <c r="J136" s="6" t="s">
        <v>186</v>
      </c>
      <c r="K136" s="6" t="str">
        <f t="shared" si="14"/>
        <v>СZ</v>
      </c>
    </row>
    <row r="137" spans="1:11" s="8" customFormat="1">
      <c r="A137" s="46">
        <v>92</v>
      </c>
      <c r="B137" s="41" t="s">
        <v>92</v>
      </c>
      <c r="C137" s="42">
        <v>7200</v>
      </c>
      <c r="D137" s="42">
        <v>27440</v>
      </c>
      <c r="E137" s="42">
        <v>28185</v>
      </c>
      <c r="F137" s="5">
        <v>62825</v>
      </c>
      <c r="G137" s="78">
        <f t="shared" si="13"/>
        <v>4.8252450934531919E-4</v>
      </c>
      <c r="H137" s="43">
        <f t="shared" si="12"/>
        <v>6.2164887678715787E-2</v>
      </c>
      <c r="I137" s="44" t="s">
        <v>191</v>
      </c>
      <c r="J137" s="6" t="s">
        <v>186</v>
      </c>
      <c r="K137" s="6" t="str">
        <f t="shared" si="14"/>
        <v>СZ</v>
      </c>
    </row>
    <row r="138" spans="1:11" s="10" customFormat="1">
      <c r="A138" s="46">
        <v>32</v>
      </c>
      <c r="B138" s="41" t="s">
        <v>32</v>
      </c>
      <c r="C138" s="42">
        <v>15425.5</v>
      </c>
      <c r="D138" s="42">
        <v>18860.099999999999</v>
      </c>
      <c r="E138" s="42">
        <v>27875</v>
      </c>
      <c r="F138" s="5">
        <v>62160.6</v>
      </c>
      <c r="G138" s="78">
        <f t="shared" si="13"/>
        <v>4.7742161584736405E-4</v>
      </c>
      <c r="H138" s="43">
        <f t="shared" si="12"/>
        <v>6.2642309294563145E-2</v>
      </c>
      <c r="I138" s="44" t="s">
        <v>191</v>
      </c>
      <c r="J138" s="6" t="s">
        <v>186</v>
      </c>
      <c r="K138" s="6" t="str">
        <f t="shared" si="14"/>
        <v>СZ</v>
      </c>
    </row>
    <row r="139" spans="1:11" s="10" customFormat="1">
      <c r="A139" s="46">
        <v>73</v>
      </c>
      <c r="B139" s="41" t="s">
        <v>73</v>
      </c>
      <c r="C139" s="42"/>
      <c r="D139" s="42">
        <v>30895.599999999999</v>
      </c>
      <c r="E139" s="42">
        <v>29973.599999999999</v>
      </c>
      <c r="F139" s="5">
        <v>60869.2</v>
      </c>
      <c r="G139" s="78">
        <f t="shared" si="13"/>
        <v>4.6750307782319301E-4</v>
      </c>
      <c r="H139" s="43">
        <f t="shared" si="12"/>
        <v>6.3109812372386331E-2</v>
      </c>
      <c r="I139" s="44" t="s">
        <v>191</v>
      </c>
      <c r="J139" s="6" t="s">
        <v>186</v>
      </c>
      <c r="K139" s="6" t="str">
        <f t="shared" si="14"/>
        <v>СZ</v>
      </c>
    </row>
    <row r="140" spans="1:11" s="10" customFormat="1">
      <c r="A140" s="46">
        <v>14</v>
      </c>
      <c r="B140" s="41" t="s">
        <v>14</v>
      </c>
      <c r="C140" s="42">
        <v>23337.200000000001</v>
      </c>
      <c r="D140" s="42">
        <v>17756.5</v>
      </c>
      <c r="E140" s="42">
        <v>16531.7</v>
      </c>
      <c r="F140" s="5">
        <v>57625.4</v>
      </c>
      <c r="G140" s="78">
        <f t="shared" si="13"/>
        <v>4.4258922181978125E-4</v>
      </c>
      <c r="H140" s="43">
        <f t="shared" si="12"/>
        <v>6.3552401594206109E-2</v>
      </c>
      <c r="I140" s="44" t="s">
        <v>191</v>
      </c>
      <c r="J140" s="32" t="s">
        <v>185</v>
      </c>
      <c r="K140" s="6" t="str">
        <f t="shared" si="14"/>
        <v>СY</v>
      </c>
    </row>
    <row r="141" spans="1:11">
      <c r="A141" s="46">
        <v>131</v>
      </c>
      <c r="B141" s="41" t="s">
        <v>131</v>
      </c>
      <c r="C141" s="42">
        <v>30720</v>
      </c>
      <c r="D141" s="42">
        <v>16070</v>
      </c>
      <c r="E141" s="42">
        <v>10280</v>
      </c>
      <c r="F141" s="5">
        <v>57070</v>
      </c>
      <c r="G141" s="78">
        <f t="shared" si="13"/>
        <v>4.3832349778491627E-4</v>
      </c>
      <c r="H141" s="43">
        <f t="shared" si="12"/>
        <v>6.3990725091991024E-2</v>
      </c>
      <c r="I141" s="44" t="s">
        <v>191</v>
      </c>
      <c r="J141" s="6" t="s">
        <v>186</v>
      </c>
      <c r="K141" s="6" t="str">
        <f t="shared" si="14"/>
        <v>СZ</v>
      </c>
    </row>
    <row r="142" spans="1:11">
      <c r="A142" s="46">
        <v>167</v>
      </c>
      <c r="B142" s="41" t="s">
        <v>167</v>
      </c>
      <c r="C142" s="42">
        <v>10141.4</v>
      </c>
      <c r="D142" s="42">
        <v>25912.7</v>
      </c>
      <c r="E142" s="42">
        <v>18864.099999999999</v>
      </c>
      <c r="F142" s="5">
        <v>54918.2</v>
      </c>
      <c r="G142" s="78">
        <f t="shared" si="13"/>
        <v>4.2179669731998577E-4</v>
      </c>
      <c r="H142" s="43">
        <f t="shared" si="12"/>
        <v>6.4412521789311006E-2</v>
      </c>
      <c r="I142" s="44" t="s">
        <v>191</v>
      </c>
      <c r="J142" s="6" t="s">
        <v>186</v>
      </c>
      <c r="K142" s="6" t="str">
        <f t="shared" si="14"/>
        <v>СZ</v>
      </c>
    </row>
    <row r="143" spans="1:11" s="10" customFormat="1">
      <c r="A143" s="46">
        <v>82</v>
      </c>
      <c r="B143" s="41" t="s">
        <v>82</v>
      </c>
      <c r="C143" s="42">
        <v>24250.799999999999</v>
      </c>
      <c r="D143" s="42">
        <v>14526.2</v>
      </c>
      <c r="E143" s="42">
        <v>14671.4</v>
      </c>
      <c r="F143" s="5">
        <v>53448.4</v>
      </c>
      <c r="G143" s="78">
        <f t="shared" si="13"/>
        <v>4.1050796633971122E-4</v>
      </c>
      <c r="H143" s="43">
        <f t="shared" si="12"/>
        <v>6.4823029755650713E-2</v>
      </c>
      <c r="I143" s="44" t="s">
        <v>191</v>
      </c>
      <c r="J143" s="6" t="s">
        <v>186</v>
      </c>
      <c r="K143" s="6" t="str">
        <f t="shared" si="14"/>
        <v>СZ</v>
      </c>
    </row>
    <row r="144" spans="1:11">
      <c r="A144" s="46">
        <v>89</v>
      </c>
      <c r="B144" s="41" t="s">
        <v>89</v>
      </c>
      <c r="C144" s="42"/>
      <c r="D144" s="42">
        <v>21371.26</v>
      </c>
      <c r="E144" s="42">
        <v>25208.560000000001</v>
      </c>
      <c r="F144" s="5">
        <v>46579.82</v>
      </c>
      <c r="G144" s="78">
        <f t="shared" si="13"/>
        <v>3.5775415504804277E-4</v>
      </c>
      <c r="H144" s="43">
        <f t="shared" si="12"/>
        <v>6.5180783910698759E-2</v>
      </c>
      <c r="I144" s="44" t="s">
        <v>191</v>
      </c>
      <c r="J144" s="6" t="s">
        <v>186</v>
      </c>
      <c r="K144" s="6" t="str">
        <f t="shared" si="14"/>
        <v>СZ</v>
      </c>
    </row>
    <row r="145" spans="1:11">
      <c r="A145" s="46">
        <v>88</v>
      </c>
      <c r="B145" s="41" t="s">
        <v>88</v>
      </c>
      <c r="C145" s="42">
        <v>24373</v>
      </c>
      <c r="D145" s="42">
        <v>20925</v>
      </c>
      <c r="E145" s="42"/>
      <c r="F145" s="5">
        <v>45298</v>
      </c>
      <c r="G145" s="78">
        <f t="shared" si="13"/>
        <v>3.4790919577117816E-4</v>
      </c>
      <c r="H145" s="43">
        <f t="shared" si="12"/>
        <v>6.5528693106469943E-2</v>
      </c>
      <c r="I145" s="44" t="s">
        <v>191</v>
      </c>
      <c r="J145" s="6" t="s">
        <v>186</v>
      </c>
      <c r="K145" s="6" t="str">
        <f t="shared" si="14"/>
        <v>СZ</v>
      </c>
    </row>
    <row r="146" spans="1:11">
      <c r="A146" s="46">
        <v>139</v>
      </c>
      <c r="B146" s="41" t="s">
        <v>139</v>
      </c>
      <c r="C146" s="42">
        <v>11408.8</v>
      </c>
      <c r="D146" s="42">
        <v>11999.2</v>
      </c>
      <c r="E146" s="42">
        <v>14156.8</v>
      </c>
      <c r="F146" s="5">
        <v>37564.800000000003</v>
      </c>
      <c r="G146" s="78">
        <f t="shared" si="13"/>
        <v>2.885147105237572E-4</v>
      </c>
      <c r="H146" s="43">
        <f t="shared" si="12"/>
        <v>6.5817207816993697E-2</v>
      </c>
      <c r="I146" s="44" t="s">
        <v>191</v>
      </c>
      <c r="J146" s="28" t="s">
        <v>184</v>
      </c>
      <c r="K146" s="6" t="str">
        <f t="shared" si="14"/>
        <v>СX</v>
      </c>
    </row>
    <row r="147" spans="1:11" s="8" customFormat="1">
      <c r="A147" s="46">
        <v>18</v>
      </c>
      <c r="B147" s="41" t="s">
        <v>18</v>
      </c>
      <c r="C147" s="42">
        <v>10150</v>
      </c>
      <c r="D147" s="42">
        <v>24850</v>
      </c>
      <c r="E147" s="42"/>
      <c r="F147" s="5">
        <v>35000</v>
      </c>
      <c r="G147" s="78">
        <f t="shared" si="13"/>
        <v>2.6881588264363184E-4</v>
      </c>
      <c r="H147" s="43">
        <f t="shared" si="12"/>
        <v>6.6086023699637328E-2</v>
      </c>
      <c r="I147" s="44" t="s">
        <v>191</v>
      </c>
      <c r="J147" s="6" t="s">
        <v>186</v>
      </c>
      <c r="K147" s="6" t="str">
        <f t="shared" si="14"/>
        <v>СZ</v>
      </c>
    </row>
    <row r="148" spans="1:11">
      <c r="A148" s="46">
        <v>8</v>
      </c>
      <c r="B148" s="41" t="s">
        <v>8</v>
      </c>
      <c r="C148" s="42">
        <v>12545.5</v>
      </c>
      <c r="D148" s="42">
        <v>12606</v>
      </c>
      <c r="E148" s="42">
        <v>9779.9</v>
      </c>
      <c r="F148" s="5">
        <v>34931.4</v>
      </c>
      <c r="G148" s="78">
        <f t="shared" si="13"/>
        <v>2.6828900351365037E-4</v>
      </c>
      <c r="H148" s="43">
        <f t="shared" si="12"/>
        <v>6.6354312703150981E-2</v>
      </c>
      <c r="I148" s="44" t="s">
        <v>191</v>
      </c>
      <c r="J148" s="32" t="s">
        <v>185</v>
      </c>
      <c r="K148" s="6" t="str">
        <f t="shared" si="14"/>
        <v>СY</v>
      </c>
    </row>
    <row r="149" spans="1:11">
      <c r="A149" s="46">
        <v>30</v>
      </c>
      <c r="B149" s="41" t="s">
        <v>30</v>
      </c>
      <c r="C149" s="42">
        <v>9030</v>
      </c>
      <c r="D149" s="42">
        <v>11950</v>
      </c>
      <c r="E149" s="42">
        <v>6230</v>
      </c>
      <c r="F149" s="5">
        <v>27210</v>
      </c>
      <c r="G149" s="78">
        <f t="shared" si="13"/>
        <v>2.0898514762094923E-4</v>
      </c>
      <c r="H149" s="43">
        <f t="shared" ref="H149:H180" si="15">H148+G149</f>
        <v>6.6563297850771933E-2</v>
      </c>
      <c r="I149" s="44" t="s">
        <v>191</v>
      </c>
      <c r="J149" s="6" t="s">
        <v>186</v>
      </c>
      <c r="K149" s="6" t="str">
        <f t="shared" si="14"/>
        <v>СZ</v>
      </c>
    </row>
    <row r="150" spans="1:11">
      <c r="A150" s="46">
        <v>83</v>
      </c>
      <c r="B150" s="41" t="s">
        <v>83</v>
      </c>
      <c r="C150" s="42">
        <v>12904.2</v>
      </c>
      <c r="D150" s="42">
        <v>5611.2</v>
      </c>
      <c r="E150" s="42">
        <v>8556.6</v>
      </c>
      <c r="F150" s="5">
        <v>27072</v>
      </c>
      <c r="G150" s="78">
        <f t="shared" si="13"/>
        <v>2.0792524499795432E-4</v>
      </c>
      <c r="H150" s="43">
        <f t="shared" si="15"/>
        <v>6.6771223095769883E-2</v>
      </c>
      <c r="I150" s="44" t="s">
        <v>191</v>
      </c>
      <c r="J150" s="6" t="s">
        <v>186</v>
      </c>
      <c r="K150" s="6" t="str">
        <f t="shared" si="14"/>
        <v>СZ</v>
      </c>
    </row>
    <row r="151" spans="1:11">
      <c r="A151" s="46">
        <v>122</v>
      </c>
      <c r="B151" s="41" t="s">
        <v>122</v>
      </c>
      <c r="C151" s="42">
        <v>7095</v>
      </c>
      <c r="D151" s="42">
        <v>8600</v>
      </c>
      <c r="E151" s="42">
        <v>9681.5</v>
      </c>
      <c r="F151" s="5">
        <v>25376.5</v>
      </c>
      <c r="G151" s="78">
        <f t="shared" si="13"/>
        <v>1.9490303559731783E-4</v>
      </c>
      <c r="H151" s="43">
        <f t="shared" si="15"/>
        <v>6.6966126131367196E-2</v>
      </c>
      <c r="I151" s="44" t="s">
        <v>191</v>
      </c>
      <c r="J151" s="32" t="s">
        <v>185</v>
      </c>
      <c r="K151" s="6" t="str">
        <f t="shared" si="14"/>
        <v>СY</v>
      </c>
    </row>
    <row r="152" spans="1:11">
      <c r="A152" s="46">
        <v>34</v>
      </c>
      <c r="B152" s="41" t="s">
        <v>34</v>
      </c>
      <c r="C152" s="42">
        <v>5772</v>
      </c>
      <c r="D152" s="42">
        <v>9003.7999999999993</v>
      </c>
      <c r="E152" s="42">
        <v>9729.2000000000007</v>
      </c>
      <c r="F152" s="5">
        <v>24505</v>
      </c>
      <c r="G152" s="78">
        <f t="shared" si="13"/>
        <v>1.8820952011949139E-4</v>
      </c>
      <c r="H152" s="43">
        <f t="shared" si="15"/>
        <v>6.7154335651486693E-2</v>
      </c>
      <c r="I152" s="44" t="s">
        <v>191</v>
      </c>
      <c r="J152" s="32" t="s">
        <v>185</v>
      </c>
      <c r="K152" s="6" t="str">
        <f t="shared" si="14"/>
        <v>СY</v>
      </c>
    </row>
    <row r="153" spans="1:11" s="10" customFormat="1">
      <c r="A153" s="46">
        <v>134</v>
      </c>
      <c r="B153" s="41" t="s">
        <v>134</v>
      </c>
      <c r="C153" s="42">
        <v>19837.599999999999</v>
      </c>
      <c r="D153" s="42">
        <v>3109.5</v>
      </c>
      <c r="E153" s="42">
        <v>319</v>
      </c>
      <c r="F153" s="5">
        <v>23266.1</v>
      </c>
      <c r="G153" s="78">
        <f t="shared" si="13"/>
        <v>1.7869420591928579E-4</v>
      </c>
      <c r="H153" s="43">
        <f t="shared" si="15"/>
        <v>6.7333029857405982E-2</v>
      </c>
      <c r="I153" s="44" t="s">
        <v>191</v>
      </c>
      <c r="J153" s="6" t="s">
        <v>186</v>
      </c>
      <c r="K153" s="6" t="str">
        <f t="shared" si="14"/>
        <v>СZ</v>
      </c>
    </row>
    <row r="154" spans="1:11">
      <c r="A154" s="46">
        <v>112</v>
      </c>
      <c r="B154" s="41" t="s">
        <v>112</v>
      </c>
      <c r="C154" s="42">
        <v>191.2</v>
      </c>
      <c r="D154" s="42">
        <v>17783.099999999999</v>
      </c>
      <c r="E154" s="42">
        <v>3286.4</v>
      </c>
      <c r="F154" s="5">
        <v>21260.7</v>
      </c>
      <c r="G154" s="78">
        <f t="shared" si="13"/>
        <v>1.6329182388918469E-4</v>
      </c>
      <c r="H154" s="43">
        <f t="shared" si="15"/>
        <v>6.7496321681295171E-2</v>
      </c>
      <c r="I154" s="44" t="s">
        <v>191</v>
      </c>
      <c r="J154" s="6" t="s">
        <v>186</v>
      </c>
      <c r="K154" s="6" t="str">
        <f t="shared" si="14"/>
        <v>СZ</v>
      </c>
    </row>
    <row r="155" spans="1:11">
      <c r="A155" s="46">
        <v>10</v>
      </c>
      <c r="B155" s="41" t="s">
        <v>10</v>
      </c>
      <c r="C155" s="42">
        <v>4725.8999999999996</v>
      </c>
      <c r="D155" s="42">
        <v>6390.4</v>
      </c>
      <c r="E155" s="42">
        <v>6983.1</v>
      </c>
      <c r="F155" s="5">
        <v>18099.400000000001</v>
      </c>
      <c r="G155" s="78">
        <f t="shared" si="13"/>
        <v>1.3901160532343287E-4</v>
      </c>
      <c r="H155" s="43">
        <f t="shared" si="15"/>
        <v>6.763533328661861E-2</v>
      </c>
      <c r="I155" s="44" t="s">
        <v>191</v>
      </c>
      <c r="J155" s="32" t="s">
        <v>185</v>
      </c>
      <c r="K155" s="6" t="str">
        <f t="shared" si="14"/>
        <v>СY</v>
      </c>
    </row>
    <row r="156" spans="1:11">
      <c r="A156" s="46">
        <v>146</v>
      </c>
      <c r="B156" s="41" t="s">
        <v>146</v>
      </c>
      <c r="C156" s="42">
        <v>6680</v>
      </c>
      <c r="D156" s="42">
        <v>4595</v>
      </c>
      <c r="E156" s="42">
        <v>5185</v>
      </c>
      <c r="F156" s="5">
        <v>16460</v>
      </c>
      <c r="G156" s="78">
        <f t="shared" si="13"/>
        <v>1.2642026938040516E-4</v>
      </c>
      <c r="H156" s="43">
        <f t="shared" si="15"/>
        <v>6.7761753555999019E-2</v>
      </c>
      <c r="I156" s="44" t="s">
        <v>191</v>
      </c>
      <c r="J156" s="32" t="s">
        <v>185</v>
      </c>
      <c r="K156" s="6" t="str">
        <f t="shared" si="14"/>
        <v>СY</v>
      </c>
    </row>
    <row r="157" spans="1:11">
      <c r="A157" s="46">
        <v>113</v>
      </c>
      <c r="B157" s="41" t="s">
        <v>113</v>
      </c>
      <c r="C157" s="42">
        <v>6225</v>
      </c>
      <c r="D157" s="42">
        <v>3930</v>
      </c>
      <c r="E157" s="42">
        <v>5710</v>
      </c>
      <c r="F157" s="5">
        <v>15865</v>
      </c>
      <c r="G157" s="78">
        <f t="shared" si="13"/>
        <v>1.2185039937546341E-4</v>
      </c>
      <c r="H157" s="43">
        <f t="shared" si="15"/>
        <v>6.7883603955374489E-2</v>
      </c>
      <c r="I157" s="44" t="s">
        <v>191</v>
      </c>
      <c r="J157" s="32" t="s">
        <v>185</v>
      </c>
      <c r="K157" s="6" t="str">
        <f t="shared" si="14"/>
        <v>СY</v>
      </c>
    </row>
    <row r="158" spans="1:11">
      <c r="A158" s="46">
        <v>24</v>
      </c>
      <c r="B158" s="41" t="s">
        <v>24</v>
      </c>
      <c r="C158" s="42">
        <v>1765</v>
      </c>
      <c r="D158" s="42">
        <v>1645</v>
      </c>
      <c r="E158" s="42">
        <v>10340</v>
      </c>
      <c r="F158" s="5">
        <v>13750</v>
      </c>
      <c r="G158" s="78">
        <f t="shared" si="13"/>
        <v>1.0560623960999823E-4</v>
      </c>
      <c r="H158" s="43">
        <f t="shared" si="15"/>
        <v>6.7989210194984481E-2</v>
      </c>
      <c r="I158" s="44" t="s">
        <v>191</v>
      </c>
      <c r="J158" s="6" t="s">
        <v>186</v>
      </c>
      <c r="K158" s="6" t="str">
        <f t="shared" si="14"/>
        <v>СZ</v>
      </c>
    </row>
    <row r="159" spans="1:11">
      <c r="A159" s="46">
        <v>38</v>
      </c>
      <c r="B159" s="41" t="s">
        <v>38</v>
      </c>
      <c r="C159" s="42"/>
      <c r="D159" s="42">
        <v>8886</v>
      </c>
      <c r="E159" s="42">
        <v>4284</v>
      </c>
      <c r="F159" s="5">
        <v>13170</v>
      </c>
      <c r="G159" s="78">
        <f t="shared" si="13"/>
        <v>1.0115157641190376E-4</v>
      </c>
      <c r="H159" s="43">
        <f t="shared" si="15"/>
        <v>6.8090361771396379E-2</v>
      </c>
      <c r="I159" s="44" t="s">
        <v>191</v>
      </c>
      <c r="J159" s="6" t="s">
        <v>186</v>
      </c>
      <c r="K159" s="6" t="str">
        <f t="shared" si="14"/>
        <v>СZ</v>
      </c>
    </row>
    <row r="160" spans="1:11">
      <c r="A160" s="46">
        <v>77</v>
      </c>
      <c r="B160" s="41" t="s">
        <v>77</v>
      </c>
      <c r="C160" s="42"/>
      <c r="D160" s="42">
        <v>5970.6</v>
      </c>
      <c r="E160" s="42">
        <v>6834.6</v>
      </c>
      <c r="F160" s="5">
        <v>12805.2</v>
      </c>
      <c r="G160" s="78">
        <f t="shared" si="13"/>
        <v>9.8349746869378141E-5</v>
      </c>
      <c r="H160" s="43">
        <f t="shared" si="15"/>
        <v>6.8188711518265763E-2</v>
      </c>
      <c r="I160" s="44" t="s">
        <v>191</v>
      </c>
      <c r="J160" s="6" t="s">
        <v>186</v>
      </c>
      <c r="K160" s="6" t="str">
        <f t="shared" si="14"/>
        <v>СZ</v>
      </c>
    </row>
    <row r="161" spans="1:11">
      <c r="A161" s="46">
        <v>140</v>
      </c>
      <c r="B161" s="41" t="s">
        <v>140</v>
      </c>
      <c r="C161" s="42">
        <v>2619.6</v>
      </c>
      <c r="D161" s="42">
        <v>7837.4</v>
      </c>
      <c r="E161" s="42">
        <v>28.8</v>
      </c>
      <c r="F161" s="5">
        <v>10485.8</v>
      </c>
      <c r="G161" s="78">
        <f t="shared" si="13"/>
        <v>8.0535702349274132E-5</v>
      </c>
      <c r="H161" s="43">
        <f t="shared" si="15"/>
        <v>6.8269247220615031E-2</v>
      </c>
      <c r="I161" s="44" t="s">
        <v>191</v>
      </c>
      <c r="J161" s="6" t="s">
        <v>186</v>
      </c>
      <c r="K161" s="6" t="str">
        <f t="shared" si="14"/>
        <v>СZ</v>
      </c>
    </row>
    <row r="162" spans="1:11" s="10" customFormat="1">
      <c r="A162" s="46">
        <v>96</v>
      </c>
      <c r="B162" s="41" t="s">
        <v>96</v>
      </c>
      <c r="C162" s="42">
        <v>7761.6</v>
      </c>
      <c r="D162" s="42">
        <v>1735.2</v>
      </c>
      <c r="E162" s="42">
        <v>646.79999999999995</v>
      </c>
      <c r="F162" s="5">
        <v>10143.6</v>
      </c>
      <c r="G162" s="78">
        <f t="shared" si="13"/>
        <v>7.7907451062398408E-5</v>
      </c>
      <c r="H162" s="43">
        <f t="shared" si="15"/>
        <v>6.8347154671677429E-2</v>
      </c>
      <c r="I162" s="44" t="s">
        <v>191</v>
      </c>
      <c r="J162" s="6" t="s">
        <v>186</v>
      </c>
      <c r="K162" s="6" t="str">
        <f t="shared" si="14"/>
        <v>СZ</v>
      </c>
    </row>
    <row r="163" spans="1:11">
      <c r="A163" s="46">
        <v>52</v>
      </c>
      <c r="B163" s="41" t="s">
        <v>52</v>
      </c>
      <c r="C163" s="42"/>
      <c r="D163" s="42">
        <v>525.1</v>
      </c>
      <c r="E163" s="42">
        <v>8635.7000000000007</v>
      </c>
      <c r="F163" s="5">
        <v>9160.7999999999993</v>
      </c>
      <c r="G163" s="78">
        <f t="shared" ref="G163:G194" si="16">F163/$F$2</f>
        <v>7.0359101077765212E-5</v>
      </c>
      <c r="H163" s="43">
        <f t="shared" si="15"/>
        <v>6.8417513772755192E-2</v>
      </c>
      <c r="I163" s="44" t="s">
        <v>191</v>
      </c>
      <c r="J163" s="6" t="s">
        <v>186</v>
      </c>
      <c r="K163" s="6" t="str">
        <f t="shared" ref="K163:K194" si="17">CONCATENATE(I163,J163)</f>
        <v>СZ</v>
      </c>
    </row>
    <row r="164" spans="1:11">
      <c r="A164" s="46">
        <v>150</v>
      </c>
      <c r="B164" s="41" t="s">
        <v>150</v>
      </c>
      <c r="C164" s="42">
        <v>16</v>
      </c>
      <c r="D164" s="42">
        <v>516.79999999999995</v>
      </c>
      <c r="E164" s="42">
        <v>8321.5</v>
      </c>
      <c r="F164" s="5">
        <v>8854.2999999999993</v>
      </c>
      <c r="G164" s="78">
        <f t="shared" si="16"/>
        <v>6.8005041991185984E-5</v>
      </c>
      <c r="H164" s="43">
        <f t="shared" si="15"/>
        <v>6.8485518814746377E-2</v>
      </c>
      <c r="I164" s="44" t="s">
        <v>191</v>
      </c>
      <c r="J164" s="6" t="s">
        <v>186</v>
      </c>
      <c r="K164" s="6" t="str">
        <f t="shared" si="17"/>
        <v>СZ</v>
      </c>
    </row>
    <row r="165" spans="1:11" s="10" customFormat="1">
      <c r="A165" s="46">
        <v>91</v>
      </c>
      <c r="B165" s="41" t="s">
        <v>91</v>
      </c>
      <c r="C165" s="42">
        <v>2772</v>
      </c>
      <c r="D165" s="42">
        <v>1864.8</v>
      </c>
      <c r="E165" s="42">
        <v>4158</v>
      </c>
      <c r="F165" s="5">
        <v>8794.7999999999993</v>
      </c>
      <c r="G165" s="78">
        <f t="shared" si="16"/>
        <v>6.7548054990691807E-5</v>
      </c>
      <c r="H165" s="43">
        <f t="shared" si="15"/>
        <v>6.855306686973707E-2</v>
      </c>
      <c r="I165" s="44" t="s">
        <v>191</v>
      </c>
      <c r="J165" s="6" t="s">
        <v>186</v>
      </c>
      <c r="K165" s="6" t="str">
        <f t="shared" si="17"/>
        <v>СZ</v>
      </c>
    </row>
    <row r="166" spans="1:11">
      <c r="A166" s="46">
        <v>100</v>
      </c>
      <c r="B166" s="41" t="s">
        <v>100</v>
      </c>
      <c r="C166" s="42"/>
      <c r="D166" s="42"/>
      <c r="E166" s="42">
        <v>7258.5</v>
      </c>
      <c r="F166" s="5">
        <v>7258.5</v>
      </c>
      <c r="G166" s="78">
        <f t="shared" si="16"/>
        <v>5.5748573833394337E-5</v>
      </c>
      <c r="H166" s="43">
        <f t="shared" si="15"/>
        <v>6.8608815443570462E-2</v>
      </c>
      <c r="I166" s="44" t="s">
        <v>191</v>
      </c>
      <c r="J166" s="6" t="s">
        <v>186</v>
      </c>
      <c r="K166" s="6" t="str">
        <f t="shared" si="17"/>
        <v>СZ</v>
      </c>
    </row>
    <row r="167" spans="1:11" s="10" customFormat="1">
      <c r="A167" s="46">
        <v>60</v>
      </c>
      <c r="B167" s="41" t="s">
        <v>60</v>
      </c>
      <c r="C167" s="42">
        <v>1682.4</v>
      </c>
      <c r="D167" s="42">
        <v>253.5</v>
      </c>
      <c r="E167" s="42">
        <v>156</v>
      </c>
      <c r="F167" s="5">
        <v>2091.9</v>
      </c>
      <c r="G167" s="78">
        <f t="shared" si="16"/>
        <v>1.6066741282920387E-5</v>
      </c>
      <c r="H167" s="43">
        <f t="shared" si="15"/>
        <v>6.8624882184853381E-2</v>
      </c>
      <c r="I167" s="44" t="s">
        <v>191</v>
      </c>
      <c r="J167" s="6" t="s">
        <v>186</v>
      </c>
      <c r="K167" s="6" t="str">
        <f t="shared" si="17"/>
        <v>СZ</v>
      </c>
    </row>
    <row r="168" spans="1:11">
      <c r="A168" s="46">
        <v>132</v>
      </c>
      <c r="B168" s="41" t="s">
        <v>132</v>
      </c>
      <c r="C168" s="42">
        <v>676</v>
      </c>
      <c r="D168" s="42">
        <v>1014</v>
      </c>
      <c r="E168" s="42"/>
      <c r="F168" s="5">
        <v>1690</v>
      </c>
      <c r="G168" s="78">
        <f t="shared" si="16"/>
        <v>1.297996690479251E-5</v>
      </c>
      <c r="H168" s="43">
        <f t="shared" si="15"/>
        <v>6.8637862151758169E-2</v>
      </c>
      <c r="I168" s="44" t="s">
        <v>191</v>
      </c>
      <c r="J168" s="6" t="s">
        <v>186</v>
      </c>
      <c r="K168" s="6" t="str">
        <f t="shared" si="17"/>
        <v>СZ</v>
      </c>
    </row>
    <row r="169" spans="1:11">
      <c r="A169" s="46">
        <v>142</v>
      </c>
      <c r="B169" s="41" t="s">
        <v>142</v>
      </c>
      <c r="C169" s="42"/>
      <c r="D169" s="42"/>
      <c r="E169" s="42">
        <v>878</v>
      </c>
      <c r="F169" s="5">
        <v>878</v>
      </c>
      <c r="G169" s="78">
        <f t="shared" si="16"/>
        <v>6.7434384274602509E-6</v>
      </c>
      <c r="H169" s="43">
        <f t="shared" si="15"/>
        <v>6.8644605590185634E-2</v>
      </c>
      <c r="I169" s="44" t="s">
        <v>191</v>
      </c>
      <c r="J169" s="6" t="s">
        <v>186</v>
      </c>
      <c r="K169" s="6" t="str">
        <f t="shared" si="17"/>
        <v>СZ</v>
      </c>
    </row>
    <row r="170" spans="1:11" s="8" customFormat="1">
      <c r="A170" s="46">
        <v>26</v>
      </c>
      <c r="B170" s="41" t="s">
        <v>26</v>
      </c>
      <c r="C170" s="42"/>
      <c r="D170" s="42"/>
      <c r="E170" s="42">
        <v>555</v>
      </c>
      <c r="F170" s="5">
        <v>555</v>
      </c>
      <c r="G170" s="78">
        <f t="shared" si="16"/>
        <v>4.2626518533490195E-6</v>
      </c>
      <c r="H170" s="43">
        <f t="shared" si="15"/>
        <v>6.8648868242038988E-2</v>
      </c>
      <c r="I170" s="44" t="s">
        <v>191</v>
      </c>
      <c r="J170" s="6" t="s">
        <v>186</v>
      </c>
      <c r="K170" s="6" t="str">
        <f t="shared" si="17"/>
        <v>СZ</v>
      </c>
    </row>
    <row r="171" spans="1:11" s="8" customFormat="1">
      <c r="A171" s="46">
        <v>70</v>
      </c>
      <c r="B171" s="41" t="s">
        <v>70</v>
      </c>
      <c r="C171" s="42">
        <v>86.7</v>
      </c>
      <c r="D171" s="42"/>
      <c r="E171" s="42"/>
      <c r="F171" s="5">
        <v>86.7</v>
      </c>
      <c r="G171" s="78">
        <f t="shared" si="16"/>
        <v>6.6589534357722521E-7</v>
      </c>
      <c r="H171" s="43">
        <f t="shared" si="15"/>
        <v>6.8649534137382562E-2</v>
      </c>
      <c r="I171" s="44" t="s">
        <v>191</v>
      </c>
      <c r="J171" s="6" t="s">
        <v>186</v>
      </c>
      <c r="K171" s="6" t="str">
        <f t="shared" si="17"/>
        <v>СZ</v>
      </c>
    </row>
  </sheetData>
  <autoFilter ref="A1:K171">
    <sortState ref="A2:K171">
      <sortCondition descending="1" ref="G1:G171"/>
    </sortState>
  </autoFilter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fitToHeight="32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R172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O4" sqref="O4"/>
    </sheetView>
  </sheetViews>
  <sheetFormatPr defaultRowHeight="12.75"/>
  <cols>
    <col min="1" max="1" width="8.42578125" style="46" bestFit="1" customWidth="1"/>
    <col min="2" max="2" width="25.5703125" style="14" customWidth="1"/>
    <col min="3" max="3" width="11" style="14" customWidth="1"/>
    <col min="4" max="4" width="10.28515625" style="14" customWidth="1"/>
    <col min="5" max="5" width="10.7109375" style="14" customWidth="1"/>
    <col min="6" max="6" width="11.140625" style="17" bestFit="1" customWidth="1"/>
    <col min="7" max="7" width="10.140625" style="17" bestFit="1" customWidth="1"/>
    <col min="8" max="8" width="14.85546875" style="17" customWidth="1"/>
    <col min="9" max="9" width="13.5703125" style="22" bestFit="1" customWidth="1"/>
    <col min="10" max="10" width="12.7109375" style="17" bestFit="1" customWidth="1"/>
    <col min="11" max="11" width="13.5703125" style="22" bestFit="1" customWidth="1"/>
    <col min="12" max="12" width="12.42578125" style="22" bestFit="1" customWidth="1"/>
    <col min="13" max="13" width="12.85546875" style="6" bestFit="1" customWidth="1"/>
    <col min="14" max="14" width="6.7109375" style="6" bestFit="1" customWidth="1"/>
    <col min="15" max="16384" width="9.140625" style="17"/>
  </cols>
  <sheetData>
    <row r="1" spans="1:18">
      <c r="H1" s="87" t="s">
        <v>178</v>
      </c>
      <c r="I1" s="87"/>
      <c r="J1" s="87" t="s">
        <v>179</v>
      </c>
      <c r="K1" s="87"/>
      <c r="L1" s="23" t="s">
        <v>180</v>
      </c>
    </row>
    <row r="2" spans="1:18" s="13" customFormat="1" ht="51">
      <c r="A2" s="45" t="s">
        <v>170</v>
      </c>
      <c r="B2" s="12" t="s">
        <v>171</v>
      </c>
      <c r="C2" s="12" t="s">
        <v>172</v>
      </c>
      <c r="D2" s="12" t="s">
        <v>173</v>
      </c>
      <c r="E2" s="12" t="s">
        <v>174</v>
      </c>
      <c r="F2" s="13" t="s">
        <v>175</v>
      </c>
      <c r="G2" s="13" t="s">
        <v>176</v>
      </c>
      <c r="H2" s="13" t="s">
        <v>177</v>
      </c>
      <c r="I2" s="20" t="s">
        <v>181</v>
      </c>
      <c r="J2" s="13" t="s">
        <v>177</v>
      </c>
      <c r="K2" s="20" t="s">
        <v>181</v>
      </c>
      <c r="L2" s="20" t="s">
        <v>181</v>
      </c>
      <c r="M2" s="24" t="s">
        <v>182</v>
      </c>
      <c r="N2" s="24" t="s">
        <v>183</v>
      </c>
    </row>
    <row r="3" spans="1:18" s="4" customFormat="1">
      <c r="A3" s="48">
        <v>15</v>
      </c>
      <c r="B3" s="25" t="s">
        <v>15</v>
      </c>
      <c r="C3" s="26">
        <v>342401.7</v>
      </c>
      <c r="D3" s="26">
        <v>346896.8</v>
      </c>
      <c r="E3" s="26">
        <v>338200.9</v>
      </c>
      <c r="F3" s="7">
        <f t="shared" ref="F3:F34" si="0">SUM(C3:E3)</f>
        <v>1027499.4</v>
      </c>
      <c r="G3" s="7">
        <f t="shared" ref="G3:G34" si="1">F3/3</f>
        <v>342499.8</v>
      </c>
      <c r="H3" s="8">
        <f t="shared" ref="H3:H34" si="2">((C3-G3)^2+(D3-G3)^2+(E3-G3)^2)/3</f>
        <v>12607924.606666565</v>
      </c>
      <c r="I3" s="81">
        <f t="shared" ref="I3:I34" si="3">H3^0.5/G3</f>
        <v>1.0367200059412263E-2</v>
      </c>
      <c r="J3" s="8">
        <f t="shared" ref="J3:J34" si="4">DEVSQ(C3:E3)/3</f>
        <v>12607924.606666565</v>
      </c>
      <c r="K3" s="27">
        <f t="shared" ref="K3:K34" si="5">J3^0.5/G3</f>
        <v>1.0367200059412263E-2</v>
      </c>
      <c r="L3" s="27">
        <f t="shared" ref="L3:L34" si="6">VARP(C3:E3)^0.5/AVERAGE(C3:E3)</f>
        <v>1.0367200059412263E-2</v>
      </c>
      <c r="M3" s="28">
        <f t="shared" ref="M3:M34" si="7">COUNT(D3:F3)</f>
        <v>3</v>
      </c>
      <c r="N3" s="85" t="str">
        <f>IF(I3&lt;$R$8,$P$8,IF(I3&gt;$Q$9&lt;$R$9,$P$9,IF(I3&gt;$Q$10&lt;$R$10,$P$10)))</f>
        <v>X</v>
      </c>
      <c r="O3" s="86" t="str">
        <f>LOOKUP(I3,Q$8:Q$10,P$8:P$10)</f>
        <v>X</v>
      </c>
    </row>
    <row r="4" spans="1:18" s="10" customFormat="1">
      <c r="A4" s="48">
        <v>129</v>
      </c>
      <c r="B4" s="25" t="s">
        <v>129</v>
      </c>
      <c r="C4" s="26">
        <v>1368636.4</v>
      </c>
      <c r="D4" s="26">
        <v>1321715.2</v>
      </c>
      <c r="E4" s="26">
        <v>1359580.4</v>
      </c>
      <c r="F4" s="7">
        <f t="shared" si="0"/>
        <v>4049931.9999999995</v>
      </c>
      <c r="G4" s="7">
        <f t="shared" si="1"/>
        <v>1349977.3333333333</v>
      </c>
      <c r="H4" s="8">
        <f t="shared" si="2"/>
        <v>413042612.94222134</v>
      </c>
      <c r="I4" s="81">
        <f t="shared" si="3"/>
        <v>1.5054660050165564E-2</v>
      </c>
      <c r="J4" s="8">
        <f t="shared" si="4"/>
        <v>413042612.94222134</v>
      </c>
      <c r="K4" s="27">
        <f t="shared" si="5"/>
        <v>1.5054660050165564E-2</v>
      </c>
      <c r="L4" s="27">
        <f t="shared" si="6"/>
        <v>1.5054660050165564E-2</v>
      </c>
      <c r="M4" s="28">
        <f t="shared" si="7"/>
        <v>3</v>
      </c>
      <c r="N4" s="28" t="str">
        <f t="shared" ref="N4:N37" si="8">IF(I4&lt;$R$8,$P$8,IF(I4&gt;$Q$9&lt;$R$9,$P$9,IF(I4&gt;$Q$10&lt;$R$10,$P$10)))</f>
        <v>X</v>
      </c>
      <c r="O4" s="86" t="str">
        <f t="shared" ref="O4:O67" si="9">LOOKUP(I4,Q$8:Q$10,P$8:P$10)</f>
        <v>X</v>
      </c>
    </row>
    <row r="5" spans="1:18" s="10" customFormat="1">
      <c r="A5" s="48">
        <v>98</v>
      </c>
      <c r="B5" s="25" t="s">
        <v>98</v>
      </c>
      <c r="C5" s="26">
        <v>505559.9</v>
      </c>
      <c r="D5" s="26">
        <v>468336.7</v>
      </c>
      <c r="E5" s="26">
        <v>492033.8</v>
      </c>
      <c r="F5" s="7">
        <f t="shared" si="0"/>
        <v>1465930.4000000001</v>
      </c>
      <c r="G5" s="7">
        <f t="shared" si="1"/>
        <v>488643.46666666673</v>
      </c>
      <c r="H5" s="8">
        <f t="shared" si="2"/>
        <v>236674949.76222232</v>
      </c>
      <c r="I5" s="81">
        <f t="shared" si="3"/>
        <v>3.148357566311448E-2</v>
      </c>
      <c r="J5" s="8">
        <f t="shared" si="4"/>
        <v>236674949.76222232</v>
      </c>
      <c r="K5" s="27">
        <f t="shared" si="5"/>
        <v>3.148357566311448E-2</v>
      </c>
      <c r="L5" s="27">
        <f t="shared" si="6"/>
        <v>3.148357566311448E-2</v>
      </c>
      <c r="M5" s="28">
        <f t="shared" si="7"/>
        <v>3</v>
      </c>
      <c r="N5" s="28" t="str">
        <f t="shared" si="8"/>
        <v>X</v>
      </c>
      <c r="O5" s="86" t="str">
        <f t="shared" si="9"/>
        <v>X</v>
      </c>
    </row>
    <row r="6" spans="1:18">
      <c r="A6" s="48">
        <v>160</v>
      </c>
      <c r="B6" s="25" t="s">
        <v>160</v>
      </c>
      <c r="C6" s="26">
        <v>510698.08</v>
      </c>
      <c r="D6" s="26">
        <v>559326.76</v>
      </c>
      <c r="E6" s="26">
        <v>535767.6</v>
      </c>
      <c r="F6" s="7">
        <f t="shared" si="0"/>
        <v>1605792.44</v>
      </c>
      <c r="G6" s="7">
        <f t="shared" si="1"/>
        <v>535264.14666666661</v>
      </c>
      <c r="H6" s="8">
        <f t="shared" si="2"/>
        <v>394251485.71982211</v>
      </c>
      <c r="I6" s="81">
        <f t="shared" si="3"/>
        <v>3.7095268173955608E-2</v>
      </c>
      <c r="J6" s="8">
        <f t="shared" si="4"/>
        <v>394251485.71982211</v>
      </c>
      <c r="K6" s="27">
        <f t="shared" si="5"/>
        <v>3.7095268173955608E-2</v>
      </c>
      <c r="L6" s="27">
        <f t="shared" si="6"/>
        <v>3.7095268173955608E-2</v>
      </c>
      <c r="M6" s="28">
        <f t="shared" si="7"/>
        <v>3</v>
      </c>
      <c r="N6" s="28" t="str">
        <f t="shared" si="8"/>
        <v>X</v>
      </c>
      <c r="O6" s="86" t="str">
        <f t="shared" si="9"/>
        <v>X</v>
      </c>
    </row>
    <row r="7" spans="1:18" s="10" customFormat="1">
      <c r="A7" s="48">
        <v>78</v>
      </c>
      <c r="B7" s="25" t="s">
        <v>78</v>
      </c>
      <c r="C7" s="26">
        <v>830358.2</v>
      </c>
      <c r="D7" s="26">
        <v>911174.76</v>
      </c>
      <c r="E7" s="26">
        <v>856087</v>
      </c>
      <c r="F7" s="7">
        <f t="shared" si="0"/>
        <v>2597619.96</v>
      </c>
      <c r="G7" s="7">
        <f t="shared" si="1"/>
        <v>865873.32</v>
      </c>
      <c r="H7" s="8">
        <f t="shared" si="2"/>
        <v>1136438757.9434681</v>
      </c>
      <c r="I7" s="81">
        <f t="shared" si="3"/>
        <v>3.8933070876743796E-2</v>
      </c>
      <c r="J7" s="8">
        <f t="shared" si="4"/>
        <v>1136438757.9434681</v>
      </c>
      <c r="K7" s="27">
        <f t="shared" si="5"/>
        <v>3.8933070876743796E-2</v>
      </c>
      <c r="L7" s="27">
        <f t="shared" si="6"/>
        <v>3.8933070876743796E-2</v>
      </c>
      <c r="M7" s="28">
        <f t="shared" si="7"/>
        <v>3</v>
      </c>
      <c r="N7" s="28" t="str">
        <f t="shared" si="8"/>
        <v>X</v>
      </c>
      <c r="O7" s="86" t="str">
        <f t="shared" si="9"/>
        <v>X</v>
      </c>
    </row>
    <row r="8" spans="1:18" s="10" customFormat="1">
      <c r="A8" s="48">
        <v>67</v>
      </c>
      <c r="B8" s="25" t="s">
        <v>67</v>
      </c>
      <c r="C8" s="26">
        <v>945410.92</v>
      </c>
      <c r="D8" s="26">
        <v>961148.68</v>
      </c>
      <c r="E8" s="26">
        <v>1036132.97</v>
      </c>
      <c r="F8" s="7">
        <f t="shared" si="0"/>
        <v>2942692.5700000003</v>
      </c>
      <c r="G8" s="7">
        <f t="shared" si="1"/>
        <v>980897.52333333343</v>
      </c>
      <c r="H8" s="8">
        <f t="shared" si="2"/>
        <v>1566756799.2026863</v>
      </c>
      <c r="I8" s="81">
        <f t="shared" si="3"/>
        <v>4.0353123452249964E-2</v>
      </c>
      <c r="J8" s="8">
        <f t="shared" si="4"/>
        <v>1566756799.2026863</v>
      </c>
      <c r="K8" s="27">
        <f t="shared" si="5"/>
        <v>4.0353123452249964E-2</v>
      </c>
      <c r="L8" s="27">
        <f t="shared" si="6"/>
        <v>4.0353123452249964E-2</v>
      </c>
      <c r="M8" s="28">
        <f t="shared" si="7"/>
        <v>3</v>
      </c>
      <c r="N8" s="28" t="str">
        <f t="shared" si="8"/>
        <v>X</v>
      </c>
      <c r="O8" s="86" t="str">
        <f t="shared" si="9"/>
        <v>X</v>
      </c>
      <c r="P8" s="28" t="s">
        <v>184</v>
      </c>
      <c r="Q8" s="83">
        <v>0</v>
      </c>
      <c r="R8" s="83">
        <v>0.1</v>
      </c>
    </row>
    <row r="9" spans="1:18" s="8" customFormat="1">
      <c r="A9" s="48">
        <v>168</v>
      </c>
      <c r="B9" s="25" t="s">
        <v>168</v>
      </c>
      <c r="C9" s="26">
        <v>1250506.8700000001</v>
      </c>
      <c r="D9" s="26">
        <v>1368457.2</v>
      </c>
      <c r="E9" s="26">
        <v>1256954.3999999999</v>
      </c>
      <c r="F9" s="7">
        <f t="shared" si="0"/>
        <v>3875918.47</v>
      </c>
      <c r="G9" s="7">
        <f t="shared" si="1"/>
        <v>1291972.8233333335</v>
      </c>
      <c r="H9" s="8">
        <f t="shared" si="2"/>
        <v>2931858377.5610862</v>
      </c>
      <c r="I9" s="81">
        <f t="shared" si="3"/>
        <v>4.1910043890240396E-2</v>
      </c>
      <c r="J9" s="8">
        <f t="shared" si="4"/>
        <v>2931858377.5610862</v>
      </c>
      <c r="K9" s="27">
        <f t="shared" si="5"/>
        <v>4.1910043890240396E-2</v>
      </c>
      <c r="L9" s="27">
        <f t="shared" si="6"/>
        <v>4.1910043890240396E-2</v>
      </c>
      <c r="M9" s="28">
        <f t="shared" si="7"/>
        <v>3</v>
      </c>
      <c r="N9" s="28" t="str">
        <f t="shared" si="8"/>
        <v>X</v>
      </c>
      <c r="O9" s="86" t="str">
        <f t="shared" si="9"/>
        <v>X</v>
      </c>
      <c r="P9" s="32" t="s">
        <v>185</v>
      </c>
      <c r="Q9" s="82">
        <v>0.1</v>
      </c>
      <c r="R9" s="82">
        <v>0.25</v>
      </c>
    </row>
    <row r="10" spans="1:18">
      <c r="A10" s="48">
        <v>154</v>
      </c>
      <c r="B10" s="25" t="s">
        <v>154</v>
      </c>
      <c r="C10" s="26">
        <v>270328.90000000002</v>
      </c>
      <c r="D10" s="26">
        <v>258592.3</v>
      </c>
      <c r="E10" s="26">
        <v>242263.7</v>
      </c>
      <c r="F10" s="7">
        <f t="shared" si="0"/>
        <v>771184.89999999991</v>
      </c>
      <c r="G10" s="7">
        <f t="shared" si="1"/>
        <v>257061.6333333333</v>
      </c>
      <c r="H10" s="8">
        <f t="shared" si="2"/>
        <v>132447378.72888897</v>
      </c>
      <c r="I10" s="81">
        <f t="shared" si="3"/>
        <v>4.4769724423866911E-2</v>
      </c>
      <c r="J10" s="8">
        <f t="shared" si="4"/>
        <v>132447378.72888897</v>
      </c>
      <c r="K10" s="27">
        <f t="shared" si="5"/>
        <v>4.4769724423866911E-2</v>
      </c>
      <c r="L10" s="27">
        <f t="shared" si="6"/>
        <v>4.4769724423866911E-2</v>
      </c>
      <c r="M10" s="28">
        <f t="shared" si="7"/>
        <v>3</v>
      </c>
      <c r="N10" s="28" t="str">
        <f t="shared" si="8"/>
        <v>X</v>
      </c>
      <c r="O10" s="86" t="str">
        <f t="shared" si="9"/>
        <v>X</v>
      </c>
      <c r="P10" s="6" t="s">
        <v>186</v>
      </c>
      <c r="Q10" s="84">
        <v>0.25</v>
      </c>
      <c r="R10" s="84">
        <v>1</v>
      </c>
    </row>
    <row r="11" spans="1:18" s="10" customFormat="1">
      <c r="A11" s="48">
        <v>22</v>
      </c>
      <c r="B11" s="25" t="s">
        <v>22</v>
      </c>
      <c r="C11" s="26">
        <v>90019.31</v>
      </c>
      <c r="D11" s="26">
        <v>100111.8</v>
      </c>
      <c r="E11" s="26">
        <v>97672.3</v>
      </c>
      <c r="F11" s="7">
        <f t="shared" si="0"/>
        <v>287803.40999999997</v>
      </c>
      <c r="G11" s="7">
        <f t="shared" si="1"/>
        <v>95934.469999999987</v>
      </c>
      <c r="H11" s="8">
        <f t="shared" si="2"/>
        <v>18486418.954466689</v>
      </c>
      <c r="I11" s="81">
        <f t="shared" si="3"/>
        <v>4.4817921850124051E-2</v>
      </c>
      <c r="J11" s="8">
        <f t="shared" si="4"/>
        <v>18486418.954466689</v>
      </c>
      <c r="K11" s="27">
        <f t="shared" si="5"/>
        <v>4.4817921850124051E-2</v>
      </c>
      <c r="L11" s="27">
        <f t="shared" si="6"/>
        <v>4.4817921850124051E-2</v>
      </c>
      <c r="M11" s="28">
        <f t="shared" si="7"/>
        <v>3</v>
      </c>
      <c r="N11" s="28" t="str">
        <f t="shared" si="8"/>
        <v>X</v>
      </c>
      <c r="O11" s="86" t="str">
        <f t="shared" si="9"/>
        <v>X</v>
      </c>
    </row>
    <row r="12" spans="1:18">
      <c r="A12" s="48">
        <v>87</v>
      </c>
      <c r="B12" s="25" t="s">
        <v>87</v>
      </c>
      <c r="C12" s="26">
        <v>1843603.56</v>
      </c>
      <c r="D12" s="26">
        <v>1864588.5</v>
      </c>
      <c r="E12" s="26">
        <v>1684156.02</v>
      </c>
      <c r="F12" s="7">
        <f t="shared" si="0"/>
        <v>5392348.0800000001</v>
      </c>
      <c r="G12" s="7">
        <f t="shared" si="1"/>
        <v>1797449.36</v>
      </c>
      <c r="H12" s="8">
        <f t="shared" si="2"/>
        <v>6491085061.9784012</v>
      </c>
      <c r="I12" s="81">
        <f t="shared" si="3"/>
        <v>4.4823110017462781E-2</v>
      </c>
      <c r="J12" s="8">
        <f t="shared" si="4"/>
        <v>6491085061.9784012</v>
      </c>
      <c r="K12" s="27">
        <f t="shared" si="5"/>
        <v>4.4823110017462781E-2</v>
      </c>
      <c r="L12" s="27">
        <f t="shared" si="6"/>
        <v>4.4823110017462781E-2</v>
      </c>
      <c r="M12" s="28">
        <f t="shared" si="7"/>
        <v>3</v>
      </c>
      <c r="N12" s="28" t="str">
        <f t="shared" si="8"/>
        <v>X</v>
      </c>
      <c r="O12" s="86" t="str">
        <f t="shared" si="9"/>
        <v>X</v>
      </c>
    </row>
    <row r="13" spans="1:18" s="10" customFormat="1">
      <c r="A13" s="48">
        <v>151</v>
      </c>
      <c r="B13" s="25" t="s">
        <v>151</v>
      </c>
      <c r="C13" s="26">
        <v>319069.2</v>
      </c>
      <c r="D13" s="26">
        <v>331685.90000000002</v>
      </c>
      <c r="E13" s="26">
        <v>357677.4</v>
      </c>
      <c r="F13" s="7">
        <f t="shared" si="0"/>
        <v>1008432.5000000001</v>
      </c>
      <c r="G13" s="7">
        <f t="shared" si="1"/>
        <v>336144.16666666669</v>
      </c>
      <c r="H13" s="8">
        <f t="shared" si="2"/>
        <v>258370255.37555566</v>
      </c>
      <c r="I13" s="81">
        <f t="shared" si="3"/>
        <v>4.7818470205527472E-2</v>
      </c>
      <c r="J13" s="8">
        <f t="shared" si="4"/>
        <v>258370255.37555566</v>
      </c>
      <c r="K13" s="27">
        <f t="shared" si="5"/>
        <v>4.7818470205527472E-2</v>
      </c>
      <c r="L13" s="27">
        <f t="shared" si="6"/>
        <v>4.7818470205527472E-2</v>
      </c>
      <c r="M13" s="28">
        <f t="shared" si="7"/>
        <v>3</v>
      </c>
      <c r="N13" s="28" t="str">
        <f t="shared" si="8"/>
        <v>X</v>
      </c>
      <c r="O13" s="86" t="str">
        <f t="shared" si="9"/>
        <v>X</v>
      </c>
    </row>
    <row r="14" spans="1:18" s="10" customFormat="1">
      <c r="A14" s="48">
        <v>81</v>
      </c>
      <c r="B14" s="25" t="s">
        <v>81</v>
      </c>
      <c r="C14" s="26">
        <v>148111.79999999999</v>
      </c>
      <c r="D14" s="26">
        <v>147255.79999999999</v>
      </c>
      <c r="E14" s="26">
        <v>163568.20000000001</v>
      </c>
      <c r="F14" s="7">
        <f t="shared" si="0"/>
        <v>458935.8</v>
      </c>
      <c r="G14" s="7">
        <f t="shared" si="1"/>
        <v>152978.6</v>
      </c>
      <c r="H14" s="8">
        <f t="shared" si="2"/>
        <v>56191936.746666826</v>
      </c>
      <c r="I14" s="81">
        <f t="shared" si="3"/>
        <v>4.9001155174727688E-2</v>
      </c>
      <c r="J14" s="8">
        <f t="shared" si="4"/>
        <v>56191936.746666826</v>
      </c>
      <c r="K14" s="27">
        <f t="shared" si="5"/>
        <v>4.9001155174727688E-2</v>
      </c>
      <c r="L14" s="27">
        <f t="shared" si="6"/>
        <v>4.9001155174727688E-2</v>
      </c>
      <c r="M14" s="28">
        <f t="shared" si="7"/>
        <v>3</v>
      </c>
      <c r="N14" s="28" t="str">
        <f t="shared" si="8"/>
        <v>X</v>
      </c>
      <c r="O14" s="86" t="str">
        <f t="shared" si="9"/>
        <v>X</v>
      </c>
    </row>
    <row r="15" spans="1:18" s="10" customFormat="1">
      <c r="A15" s="48">
        <v>138</v>
      </c>
      <c r="B15" s="25" t="s">
        <v>138</v>
      </c>
      <c r="C15" s="26">
        <v>383750.85</v>
      </c>
      <c r="D15" s="26">
        <v>421308.79</v>
      </c>
      <c r="E15" s="26">
        <v>440995.34</v>
      </c>
      <c r="F15" s="7">
        <f t="shared" si="0"/>
        <v>1246054.98</v>
      </c>
      <c r="G15" s="7">
        <f t="shared" si="1"/>
        <v>415351.66</v>
      </c>
      <c r="H15" s="8">
        <f t="shared" si="2"/>
        <v>563898971.47846746</v>
      </c>
      <c r="I15" s="81">
        <f t="shared" si="3"/>
        <v>5.7172173200720745E-2</v>
      </c>
      <c r="J15" s="8">
        <f t="shared" si="4"/>
        <v>563898971.47846746</v>
      </c>
      <c r="K15" s="27">
        <f t="shared" si="5"/>
        <v>5.7172173200720745E-2</v>
      </c>
      <c r="L15" s="27">
        <f t="shared" si="6"/>
        <v>5.7172173200720745E-2</v>
      </c>
      <c r="M15" s="28">
        <f t="shared" si="7"/>
        <v>3</v>
      </c>
      <c r="N15" s="28" t="str">
        <f t="shared" si="8"/>
        <v>X</v>
      </c>
      <c r="O15" s="86" t="str">
        <f t="shared" si="9"/>
        <v>X</v>
      </c>
    </row>
    <row r="16" spans="1:18">
      <c r="A16" s="48">
        <v>45</v>
      </c>
      <c r="B16" s="25" t="s">
        <v>45</v>
      </c>
      <c r="C16" s="26">
        <v>340932.3</v>
      </c>
      <c r="D16" s="26">
        <v>320879.90000000002</v>
      </c>
      <c r="E16" s="26">
        <v>369122.7</v>
      </c>
      <c r="F16" s="7">
        <f t="shared" si="0"/>
        <v>1030934.8999999999</v>
      </c>
      <c r="G16" s="7">
        <f t="shared" si="1"/>
        <v>343644.96666666662</v>
      </c>
      <c r="H16" s="8">
        <f t="shared" si="2"/>
        <v>391573905.52888876</v>
      </c>
      <c r="I16" s="81">
        <f t="shared" si="3"/>
        <v>5.7583344313519004E-2</v>
      </c>
      <c r="J16" s="8">
        <f t="shared" si="4"/>
        <v>391573905.52888876</v>
      </c>
      <c r="K16" s="27">
        <f t="shared" si="5"/>
        <v>5.7583344313519004E-2</v>
      </c>
      <c r="L16" s="27">
        <f t="shared" si="6"/>
        <v>5.7583344313519004E-2</v>
      </c>
      <c r="M16" s="28">
        <f t="shared" si="7"/>
        <v>3</v>
      </c>
      <c r="N16" s="28" t="str">
        <f t="shared" si="8"/>
        <v>X</v>
      </c>
      <c r="O16" s="86" t="str">
        <f t="shared" si="9"/>
        <v>X</v>
      </c>
    </row>
    <row r="17" spans="1:15" s="10" customFormat="1">
      <c r="A17" s="48">
        <v>145</v>
      </c>
      <c r="B17" s="25" t="s">
        <v>145</v>
      </c>
      <c r="C17" s="26">
        <v>1053931.32</v>
      </c>
      <c r="D17" s="26">
        <v>1171036.01</v>
      </c>
      <c r="E17" s="26">
        <v>1215896.8600000001</v>
      </c>
      <c r="F17" s="7">
        <f t="shared" si="0"/>
        <v>3440864.1900000004</v>
      </c>
      <c r="G17" s="7">
        <f t="shared" si="1"/>
        <v>1146954.7300000002</v>
      </c>
      <c r="H17" s="8">
        <f t="shared" si="2"/>
        <v>4662093381.1344681</v>
      </c>
      <c r="I17" s="81">
        <f t="shared" si="3"/>
        <v>5.9531141110458659E-2</v>
      </c>
      <c r="J17" s="8">
        <f t="shared" si="4"/>
        <v>4662093381.1344681</v>
      </c>
      <c r="K17" s="27">
        <f t="shared" si="5"/>
        <v>5.9531141110458659E-2</v>
      </c>
      <c r="L17" s="27">
        <f t="shared" si="6"/>
        <v>5.9531141110458659E-2</v>
      </c>
      <c r="M17" s="28">
        <f t="shared" si="7"/>
        <v>3</v>
      </c>
      <c r="N17" s="28" t="str">
        <f t="shared" si="8"/>
        <v>X</v>
      </c>
      <c r="O17" s="86" t="str">
        <f t="shared" si="9"/>
        <v>X</v>
      </c>
    </row>
    <row r="18" spans="1:15" s="8" customFormat="1">
      <c r="A18" s="48">
        <v>49</v>
      </c>
      <c r="B18" s="25" t="s">
        <v>49</v>
      </c>
      <c r="C18" s="26">
        <v>189069.1</v>
      </c>
      <c r="D18" s="26">
        <v>175036.5</v>
      </c>
      <c r="E18" s="26">
        <v>203657.9</v>
      </c>
      <c r="F18" s="7">
        <f t="shared" si="0"/>
        <v>567763.5</v>
      </c>
      <c r="G18" s="7">
        <f t="shared" si="1"/>
        <v>189254.5</v>
      </c>
      <c r="H18" s="8">
        <f t="shared" si="2"/>
        <v>136547942.90666661</v>
      </c>
      <c r="I18" s="81">
        <f t="shared" si="3"/>
        <v>6.174422818170202E-2</v>
      </c>
      <c r="J18" s="8">
        <f t="shared" si="4"/>
        <v>136547942.90666661</v>
      </c>
      <c r="K18" s="27">
        <f t="shared" si="5"/>
        <v>6.174422818170202E-2</v>
      </c>
      <c r="L18" s="27">
        <f t="shared" si="6"/>
        <v>6.174422818170202E-2</v>
      </c>
      <c r="M18" s="28">
        <f t="shared" si="7"/>
        <v>3</v>
      </c>
      <c r="N18" s="28" t="str">
        <f t="shared" si="8"/>
        <v>X</v>
      </c>
      <c r="O18" s="86" t="str">
        <f t="shared" si="9"/>
        <v>X</v>
      </c>
    </row>
    <row r="19" spans="1:15" s="10" customFormat="1">
      <c r="A19" s="48">
        <v>123</v>
      </c>
      <c r="B19" s="25" t="s">
        <v>123</v>
      </c>
      <c r="C19" s="26">
        <v>944604.95</v>
      </c>
      <c r="D19" s="26">
        <v>1048792.1100000001</v>
      </c>
      <c r="E19" s="26">
        <v>906087.32</v>
      </c>
      <c r="F19" s="7">
        <f t="shared" si="0"/>
        <v>2899484.38</v>
      </c>
      <c r="G19" s="7">
        <f t="shared" si="1"/>
        <v>966494.79333333333</v>
      </c>
      <c r="H19" s="8">
        <f t="shared" si="2"/>
        <v>3633692135.4029636</v>
      </c>
      <c r="I19" s="81">
        <f t="shared" si="3"/>
        <v>6.2369827903584307E-2</v>
      </c>
      <c r="J19" s="8">
        <f t="shared" si="4"/>
        <v>3633692135.4029636</v>
      </c>
      <c r="K19" s="27">
        <f t="shared" si="5"/>
        <v>6.2369827903584307E-2</v>
      </c>
      <c r="L19" s="27">
        <f t="shared" si="6"/>
        <v>6.2369827903584307E-2</v>
      </c>
      <c r="M19" s="28">
        <f t="shared" si="7"/>
        <v>3</v>
      </c>
      <c r="N19" s="28" t="str">
        <f t="shared" si="8"/>
        <v>X</v>
      </c>
      <c r="O19" s="86" t="str">
        <f t="shared" si="9"/>
        <v>X</v>
      </c>
    </row>
    <row r="20" spans="1:15" s="10" customFormat="1">
      <c r="A20" s="48">
        <v>108</v>
      </c>
      <c r="B20" s="25" t="s">
        <v>108</v>
      </c>
      <c r="C20" s="26">
        <v>94947.199999999997</v>
      </c>
      <c r="D20" s="26">
        <v>87607.5</v>
      </c>
      <c r="E20" s="26">
        <v>102383.4</v>
      </c>
      <c r="F20" s="7">
        <f t="shared" si="0"/>
        <v>284938.09999999998</v>
      </c>
      <c r="G20" s="7">
        <f t="shared" si="1"/>
        <v>94979.366666666654</v>
      </c>
      <c r="H20" s="8">
        <f t="shared" si="2"/>
        <v>36388387.482222192</v>
      </c>
      <c r="I20" s="81">
        <f t="shared" si="3"/>
        <v>6.3511465789850396E-2</v>
      </c>
      <c r="J20" s="8">
        <f t="shared" si="4"/>
        <v>36388387.482222192</v>
      </c>
      <c r="K20" s="27">
        <f t="shared" si="5"/>
        <v>6.3511465789850396E-2</v>
      </c>
      <c r="L20" s="27">
        <f t="shared" si="6"/>
        <v>6.3511465789850396E-2</v>
      </c>
      <c r="M20" s="28">
        <f t="shared" si="7"/>
        <v>3</v>
      </c>
      <c r="N20" s="28" t="str">
        <f t="shared" si="8"/>
        <v>X</v>
      </c>
      <c r="O20" s="86" t="str">
        <f t="shared" si="9"/>
        <v>X</v>
      </c>
    </row>
    <row r="21" spans="1:15">
      <c r="A21" s="48">
        <v>47</v>
      </c>
      <c r="B21" s="25" t="s">
        <v>47</v>
      </c>
      <c r="C21" s="26">
        <v>49576.75</v>
      </c>
      <c r="D21" s="26">
        <v>43710.04</v>
      </c>
      <c r="E21" s="26">
        <v>51072.15</v>
      </c>
      <c r="F21" s="7">
        <f t="shared" si="0"/>
        <v>144358.94</v>
      </c>
      <c r="G21" s="7">
        <f t="shared" si="1"/>
        <v>48119.646666666667</v>
      </c>
      <c r="H21" s="8">
        <f t="shared" si="2"/>
        <v>10095019.00402222</v>
      </c>
      <c r="I21" s="81">
        <f t="shared" si="3"/>
        <v>6.6028455813472012E-2</v>
      </c>
      <c r="J21" s="8">
        <f t="shared" si="4"/>
        <v>10095019.00402222</v>
      </c>
      <c r="K21" s="27">
        <f t="shared" si="5"/>
        <v>6.6028455813472012E-2</v>
      </c>
      <c r="L21" s="27">
        <f t="shared" si="6"/>
        <v>6.6028455813472012E-2</v>
      </c>
      <c r="M21" s="28">
        <f t="shared" si="7"/>
        <v>3</v>
      </c>
      <c r="N21" s="28" t="str">
        <f t="shared" si="8"/>
        <v>X</v>
      </c>
      <c r="O21" s="86" t="str">
        <f t="shared" si="9"/>
        <v>X</v>
      </c>
    </row>
    <row r="22" spans="1:15" s="10" customFormat="1">
      <c r="A22" s="48">
        <v>46</v>
      </c>
      <c r="B22" s="25" t="s">
        <v>46</v>
      </c>
      <c r="C22" s="26">
        <v>83849.7</v>
      </c>
      <c r="D22" s="26">
        <v>81707.7</v>
      </c>
      <c r="E22" s="26">
        <v>71840</v>
      </c>
      <c r="F22" s="7">
        <f t="shared" si="0"/>
        <v>237397.4</v>
      </c>
      <c r="G22" s="7">
        <f t="shared" si="1"/>
        <v>79132.46666666666</v>
      </c>
      <c r="H22" s="8">
        <f t="shared" si="2"/>
        <v>27354729.042222206</v>
      </c>
      <c r="I22" s="81">
        <f t="shared" si="3"/>
        <v>6.6093919196798759E-2</v>
      </c>
      <c r="J22" s="8">
        <f t="shared" si="4"/>
        <v>27354729.042222206</v>
      </c>
      <c r="K22" s="27">
        <f t="shared" si="5"/>
        <v>6.6093919196798759E-2</v>
      </c>
      <c r="L22" s="27">
        <f t="shared" si="6"/>
        <v>6.6093919196798759E-2</v>
      </c>
      <c r="M22" s="28">
        <f t="shared" si="7"/>
        <v>3</v>
      </c>
      <c r="N22" s="28" t="str">
        <f t="shared" si="8"/>
        <v>X</v>
      </c>
      <c r="O22" s="86" t="str">
        <f t="shared" si="9"/>
        <v>X</v>
      </c>
    </row>
    <row r="23" spans="1:15" s="10" customFormat="1">
      <c r="A23" s="48">
        <v>156</v>
      </c>
      <c r="B23" s="25" t="s">
        <v>156</v>
      </c>
      <c r="C23" s="26">
        <v>144571</v>
      </c>
      <c r="D23" s="26">
        <v>149901</v>
      </c>
      <c r="E23" s="26">
        <v>170863.5</v>
      </c>
      <c r="F23" s="7">
        <f t="shared" si="0"/>
        <v>465335.5</v>
      </c>
      <c r="G23" s="7">
        <f t="shared" si="1"/>
        <v>155111.83333333334</v>
      </c>
      <c r="H23" s="8">
        <f t="shared" si="2"/>
        <v>128792318.05555554</v>
      </c>
      <c r="I23" s="81">
        <f t="shared" si="3"/>
        <v>7.3164439341307425E-2</v>
      </c>
      <c r="J23" s="8">
        <f t="shared" si="4"/>
        <v>128792318.05555554</v>
      </c>
      <c r="K23" s="27">
        <f t="shared" si="5"/>
        <v>7.3164439341307425E-2</v>
      </c>
      <c r="L23" s="27">
        <f t="shared" si="6"/>
        <v>7.3164439341307425E-2</v>
      </c>
      <c r="M23" s="28">
        <f t="shared" si="7"/>
        <v>3</v>
      </c>
      <c r="N23" s="28" t="str">
        <f t="shared" si="8"/>
        <v>X</v>
      </c>
      <c r="O23" s="86" t="str">
        <f t="shared" si="9"/>
        <v>X</v>
      </c>
    </row>
    <row r="24" spans="1:15" s="10" customFormat="1">
      <c r="A24" s="48">
        <v>6</v>
      </c>
      <c r="B24" s="25" t="s">
        <v>6</v>
      </c>
      <c r="C24" s="26">
        <v>58170</v>
      </c>
      <c r="D24" s="26">
        <v>52784.6</v>
      </c>
      <c r="E24" s="26">
        <v>63288.4</v>
      </c>
      <c r="F24" s="7">
        <f t="shared" si="0"/>
        <v>174243</v>
      </c>
      <c r="G24" s="7">
        <f t="shared" si="1"/>
        <v>58081</v>
      </c>
      <c r="H24" s="8">
        <f t="shared" si="2"/>
        <v>18392262.906666677</v>
      </c>
      <c r="I24" s="81">
        <f t="shared" si="3"/>
        <v>7.3838607522028407E-2</v>
      </c>
      <c r="J24" s="8">
        <f t="shared" si="4"/>
        <v>18392262.906666677</v>
      </c>
      <c r="K24" s="27">
        <f t="shared" si="5"/>
        <v>7.3838607522028407E-2</v>
      </c>
      <c r="L24" s="27">
        <f t="shared" si="6"/>
        <v>7.3838607522028407E-2</v>
      </c>
      <c r="M24" s="28">
        <f t="shared" si="7"/>
        <v>3</v>
      </c>
      <c r="N24" s="28" t="str">
        <f t="shared" si="8"/>
        <v>X</v>
      </c>
      <c r="O24" s="86" t="str">
        <f t="shared" si="9"/>
        <v>X</v>
      </c>
    </row>
    <row r="25" spans="1:15" s="8" customFormat="1">
      <c r="A25" s="48">
        <v>102</v>
      </c>
      <c r="B25" s="25" t="s">
        <v>102</v>
      </c>
      <c r="C25" s="26">
        <v>984796</v>
      </c>
      <c r="D25" s="26">
        <v>872978.4</v>
      </c>
      <c r="E25" s="26">
        <v>1047182.1</v>
      </c>
      <c r="F25" s="7">
        <f t="shared" si="0"/>
        <v>2904956.5</v>
      </c>
      <c r="G25" s="7">
        <f t="shared" si="1"/>
        <v>968318.83333333337</v>
      </c>
      <c r="H25" s="8">
        <f t="shared" si="2"/>
        <v>5193570026.2955523</v>
      </c>
      <c r="I25" s="81">
        <f t="shared" si="3"/>
        <v>7.4424275756749092E-2</v>
      </c>
      <c r="J25" s="8">
        <f t="shared" si="4"/>
        <v>5193570026.2955523</v>
      </c>
      <c r="K25" s="27">
        <f t="shared" si="5"/>
        <v>7.4424275756749092E-2</v>
      </c>
      <c r="L25" s="27">
        <f t="shared" si="6"/>
        <v>7.4424275756749092E-2</v>
      </c>
      <c r="M25" s="28">
        <f t="shared" si="7"/>
        <v>3</v>
      </c>
      <c r="N25" s="28" t="str">
        <f t="shared" si="8"/>
        <v>X</v>
      </c>
      <c r="O25" s="86" t="str">
        <f t="shared" si="9"/>
        <v>X</v>
      </c>
    </row>
    <row r="26" spans="1:15">
      <c r="A26" s="48">
        <v>120</v>
      </c>
      <c r="B26" s="25" t="s">
        <v>120</v>
      </c>
      <c r="C26" s="26">
        <v>97843.199999999997</v>
      </c>
      <c r="D26" s="26">
        <v>87926</v>
      </c>
      <c r="E26" s="26">
        <v>105786.9</v>
      </c>
      <c r="F26" s="7">
        <f t="shared" si="0"/>
        <v>291556.09999999998</v>
      </c>
      <c r="G26" s="7">
        <f t="shared" si="1"/>
        <v>97185.366666666654</v>
      </c>
      <c r="H26" s="8">
        <f t="shared" si="2"/>
        <v>53384997.148888856</v>
      </c>
      <c r="I26" s="81">
        <f t="shared" si="3"/>
        <v>7.5181110155319253E-2</v>
      </c>
      <c r="J26" s="8">
        <f t="shared" si="4"/>
        <v>53384997.148888856</v>
      </c>
      <c r="K26" s="27">
        <f t="shared" si="5"/>
        <v>7.5181110155319253E-2</v>
      </c>
      <c r="L26" s="27">
        <f t="shared" si="6"/>
        <v>7.5181110155319253E-2</v>
      </c>
      <c r="M26" s="28">
        <f t="shared" si="7"/>
        <v>3</v>
      </c>
      <c r="N26" s="28" t="str">
        <f t="shared" si="8"/>
        <v>X</v>
      </c>
      <c r="O26" s="86" t="str">
        <f t="shared" si="9"/>
        <v>X</v>
      </c>
    </row>
    <row r="27" spans="1:15">
      <c r="A27" s="48">
        <v>58</v>
      </c>
      <c r="B27" s="25" t="s">
        <v>58</v>
      </c>
      <c r="C27" s="26">
        <v>866785.29</v>
      </c>
      <c r="D27" s="26">
        <v>1042062.57</v>
      </c>
      <c r="E27" s="26">
        <v>937396.89</v>
      </c>
      <c r="F27" s="7">
        <f t="shared" si="0"/>
        <v>2846244.75</v>
      </c>
      <c r="G27" s="7">
        <f t="shared" si="1"/>
        <v>948748.25</v>
      </c>
      <c r="H27" s="8">
        <f t="shared" si="2"/>
        <v>5184780834.2911949</v>
      </c>
      <c r="I27" s="81">
        <f t="shared" si="3"/>
        <v>7.589518321238839E-2</v>
      </c>
      <c r="J27" s="8">
        <f t="shared" si="4"/>
        <v>5184780834.2911949</v>
      </c>
      <c r="K27" s="27">
        <f t="shared" si="5"/>
        <v>7.589518321238839E-2</v>
      </c>
      <c r="L27" s="27">
        <f t="shared" si="6"/>
        <v>7.589518321238839E-2</v>
      </c>
      <c r="M27" s="28">
        <f t="shared" si="7"/>
        <v>3</v>
      </c>
      <c r="N27" s="28" t="str">
        <f t="shared" si="8"/>
        <v>X</v>
      </c>
      <c r="O27" s="86" t="str">
        <f t="shared" si="9"/>
        <v>X</v>
      </c>
    </row>
    <row r="28" spans="1:15" s="10" customFormat="1">
      <c r="A28" s="48">
        <v>147</v>
      </c>
      <c r="B28" s="25" t="s">
        <v>147</v>
      </c>
      <c r="C28" s="26">
        <v>66593.399999999994</v>
      </c>
      <c r="D28" s="26">
        <v>58772.4</v>
      </c>
      <c r="E28" s="26">
        <v>72759.8</v>
      </c>
      <c r="F28" s="7">
        <f t="shared" si="0"/>
        <v>198125.59999999998</v>
      </c>
      <c r="G28" s="7">
        <f t="shared" si="1"/>
        <v>66041.866666666654</v>
      </c>
      <c r="H28" s="8">
        <f t="shared" si="2"/>
        <v>32759987.635555554</v>
      </c>
      <c r="I28" s="81">
        <f t="shared" si="3"/>
        <v>8.6666752732306243E-2</v>
      </c>
      <c r="J28" s="8">
        <f t="shared" si="4"/>
        <v>32759987.635555554</v>
      </c>
      <c r="K28" s="27">
        <f t="shared" si="5"/>
        <v>8.6666752732306243E-2</v>
      </c>
      <c r="L28" s="27">
        <f t="shared" si="6"/>
        <v>8.6666752732306243E-2</v>
      </c>
      <c r="M28" s="28">
        <f t="shared" si="7"/>
        <v>3</v>
      </c>
      <c r="N28" s="28" t="str">
        <f t="shared" si="8"/>
        <v>X</v>
      </c>
      <c r="O28" s="86" t="str">
        <f t="shared" si="9"/>
        <v>X</v>
      </c>
    </row>
    <row r="29" spans="1:15">
      <c r="A29" s="48">
        <v>106</v>
      </c>
      <c r="B29" s="25" t="s">
        <v>106</v>
      </c>
      <c r="C29" s="26">
        <v>150335.79999999999</v>
      </c>
      <c r="D29" s="26">
        <v>171915.1</v>
      </c>
      <c r="E29" s="26">
        <v>186627.8</v>
      </c>
      <c r="F29" s="7">
        <f t="shared" si="0"/>
        <v>508878.7</v>
      </c>
      <c r="G29" s="7">
        <f t="shared" si="1"/>
        <v>169626.23333333334</v>
      </c>
      <c r="H29" s="8">
        <f t="shared" si="2"/>
        <v>222137665.97555557</v>
      </c>
      <c r="I29" s="81">
        <f t="shared" si="3"/>
        <v>8.7865439116013785E-2</v>
      </c>
      <c r="J29" s="8">
        <f t="shared" si="4"/>
        <v>222137665.97555557</v>
      </c>
      <c r="K29" s="27">
        <f t="shared" si="5"/>
        <v>8.7865439116013785E-2</v>
      </c>
      <c r="L29" s="27">
        <f t="shared" si="6"/>
        <v>8.7865439116013785E-2</v>
      </c>
      <c r="M29" s="28">
        <f t="shared" si="7"/>
        <v>3</v>
      </c>
      <c r="N29" s="28" t="str">
        <f t="shared" si="8"/>
        <v>X</v>
      </c>
      <c r="O29" s="86" t="str">
        <f t="shared" si="9"/>
        <v>X</v>
      </c>
    </row>
    <row r="30" spans="1:15">
      <c r="A30" s="48">
        <v>169</v>
      </c>
      <c r="B30" s="25" t="s">
        <v>169</v>
      </c>
      <c r="C30" s="26">
        <v>1365044.6</v>
      </c>
      <c r="D30" s="26">
        <v>1434971.4</v>
      </c>
      <c r="E30" s="26">
        <v>1676024.6</v>
      </c>
      <c r="F30" s="7">
        <f t="shared" si="0"/>
        <v>4476040.5999999996</v>
      </c>
      <c r="G30" s="7">
        <f t="shared" si="1"/>
        <v>1492013.5333333332</v>
      </c>
      <c r="H30" s="8">
        <f t="shared" si="2"/>
        <v>17744995887.608898</v>
      </c>
      <c r="I30" s="81">
        <f t="shared" si="3"/>
        <v>8.9282262892189296E-2</v>
      </c>
      <c r="J30" s="8">
        <f t="shared" si="4"/>
        <v>17744995887.608898</v>
      </c>
      <c r="K30" s="27">
        <f t="shared" si="5"/>
        <v>8.9282262892189296E-2</v>
      </c>
      <c r="L30" s="27">
        <f t="shared" si="6"/>
        <v>8.9282262892189296E-2</v>
      </c>
      <c r="M30" s="28">
        <f t="shared" si="7"/>
        <v>3</v>
      </c>
      <c r="N30" s="28" t="str">
        <f t="shared" si="8"/>
        <v>X</v>
      </c>
      <c r="O30" s="86" t="str">
        <f t="shared" si="9"/>
        <v>X</v>
      </c>
    </row>
    <row r="31" spans="1:15">
      <c r="A31" s="48">
        <v>86</v>
      </c>
      <c r="B31" s="25" t="s">
        <v>86</v>
      </c>
      <c r="C31" s="26">
        <v>729068.66</v>
      </c>
      <c r="D31" s="26">
        <v>884821.5</v>
      </c>
      <c r="E31" s="26">
        <v>889985.6</v>
      </c>
      <c r="F31" s="7">
        <f t="shared" si="0"/>
        <v>2503875.7600000002</v>
      </c>
      <c r="G31" s="7">
        <f t="shared" si="1"/>
        <v>834625.25333333341</v>
      </c>
      <c r="H31" s="8">
        <f t="shared" si="2"/>
        <v>5575541852.8710194</v>
      </c>
      <c r="I31" s="81">
        <f t="shared" si="3"/>
        <v>8.9464763669882957E-2</v>
      </c>
      <c r="J31" s="8">
        <f t="shared" si="4"/>
        <v>5575541852.8710194</v>
      </c>
      <c r="K31" s="27">
        <f t="shared" si="5"/>
        <v>8.9464763669882957E-2</v>
      </c>
      <c r="L31" s="27">
        <f t="shared" si="6"/>
        <v>8.9464763669882957E-2</v>
      </c>
      <c r="M31" s="28">
        <f t="shared" si="7"/>
        <v>3</v>
      </c>
      <c r="N31" s="28" t="str">
        <f t="shared" si="8"/>
        <v>X</v>
      </c>
      <c r="O31" s="86" t="str">
        <f t="shared" si="9"/>
        <v>X</v>
      </c>
    </row>
    <row r="32" spans="1:15" s="10" customFormat="1">
      <c r="A32" s="48">
        <v>69</v>
      </c>
      <c r="B32" s="25" t="s">
        <v>69</v>
      </c>
      <c r="C32" s="26">
        <v>29003</v>
      </c>
      <c r="D32" s="26">
        <v>30664</v>
      </c>
      <c r="E32" s="26">
        <v>24602</v>
      </c>
      <c r="F32" s="7">
        <f t="shared" si="0"/>
        <v>84269</v>
      </c>
      <c r="G32" s="7">
        <f t="shared" si="1"/>
        <v>28089.666666666668</v>
      </c>
      <c r="H32" s="8">
        <f t="shared" si="2"/>
        <v>6541729.555555555</v>
      </c>
      <c r="I32" s="81">
        <f t="shared" si="3"/>
        <v>9.1054142200284627E-2</v>
      </c>
      <c r="J32" s="8">
        <f t="shared" si="4"/>
        <v>6541729.555555555</v>
      </c>
      <c r="K32" s="27">
        <f t="shared" si="5"/>
        <v>9.1054142200284627E-2</v>
      </c>
      <c r="L32" s="27">
        <f t="shared" si="6"/>
        <v>9.1054142200284627E-2</v>
      </c>
      <c r="M32" s="28">
        <f t="shared" si="7"/>
        <v>3</v>
      </c>
      <c r="N32" s="28" t="str">
        <f t="shared" si="8"/>
        <v>X</v>
      </c>
      <c r="O32" s="86" t="str">
        <f t="shared" si="9"/>
        <v>X</v>
      </c>
    </row>
    <row r="33" spans="1:15">
      <c r="A33" s="48">
        <v>57</v>
      </c>
      <c r="B33" s="25" t="s">
        <v>57</v>
      </c>
      <c r="C33" s="26">
        <v>736085.73</v>
      </c>
      <c r="D33" s="26">
        <v>826247.79</v>
      </c>
      <c r="E33" s="26">
        <v>921645.9</v>
      </c>
      <c r="F33" s="7">
        <f t="shared" si="0"/>
        <v>2483979.42</v>
      </c>
      <c r="G33" s="7">
        <f t="shared" si="1"/>
        <v>827993.14</v>
      </c>
      <c r="H33" s="8">
        <f t="shared" si="2"/>
        <v>5740285905.0494032</v>
      </c>
      <c r="I33" s="81">
        <f t="shared" si="3"/>
        <v>9.1503988208795989E-2</v>
      </c>
      <c r="J33" s="8">
        <f t="shared" si="4"/>
        <v>5740285905.0494032</v>
      </c>
      <c r="K33" s="27">
        <f t="shared" si="5"/>
        <v>9.1503988208795989E-2</v>
      </c>
      <c r="L33" s="27">
        <f t="shared" si="6"/>
        <v>9.1503988208795989E-2</v>
      </c>
      <c r="M33" s="28">
        <f t="shared" si="7"/>
        <v>3</v>
      </c>
      <c r="N33" s="28" t="str">
        <f t="shared" si="8"/>
        <v>X</v>
      </c>
      <c r="O33" s="86" t="str">
        <f t="shared" si="9"/>
        <v>X</v>
      </c>
    </row>
    <row r="34" spans="1:15">
      <c r="A34" s="48">
        <v>139</v>
      </c>
      <c r="B34" s="25" t="s">
        <v>139</v>
      </c>
      <c r="C34" s="26">
        <v>11408.8</v>
      </c>
      <c r="D34" s="26">
        <v>11999.2</v>
      </c>
      <c r="E34" s="26">
        <v>14156.8</v>
      </c>
      <c r="F34" s="7">
        <f t="shared" si="0"/>
        <v>37564.800000000003</v>
      </c>
      <c r="G34" s="7">
        <f t="shared" si="1"/>
        <v>12521.6</v>
      </c>
      <c r="H34" s="8">
        <f t="shared" si="2"/>
        <v>1395034.8799999994</v>
      </c>
      <c r="I34" s="81">
        <f t="shared" si="3"/>
        <v>9.4326279939536892E-2</v>
      </c>
      <c r="J34" s="8">
        <f t="shared" si="4"/>
        <v>1395034.8799999994</v>
      </c>
      <c r="K34" s="27">
        <f t="shared" si="5"/>
        <v>9.4326279939536892E-2</v>
      </c>
      <c r="L34" s="27">
        <f t="shared" si="6"/>
        <v>9.4326279939536892E-2</v>
      </c>
      <c r="M34" s="28">
        <f t="shared" si="7"/>
        <v>3</v>
      </c>
      <c r="N34" s="28" t="str">
        <f t="shared" si="8"/>
        <v>X</v>
      </c>
      <c r="O34" s="86" t="str">
        <f t="shared" si="9"/>
        <v>X</v>
      </c>
    </row>
    <row r="35" spans="1:15">
      <c r="A35" s="48">
        <v>56</v>
      </c>
      <c r="B35" s="25" t="s">
        <v>56</v>
      </c>
      <c r="C35" s="26">
        <v>821998.1</v>
      </c>
      <c r="D35" s="26">
        <v>942604.80000000005</v>
      </c>
      <c r="E35" s="26">
        <v>1041031.6</v>
      </c>
      <c r="F35" s="7">
        <f t="shared" ref="F35:F66" si="10">SUM(C35:E35)</f>
        <v>2805634.5</v>
      </c>
      <c r="G35" s="7">
        <f t="shared" ref="G35:G66" si="11">F35/3</f>
        <v>935211.5</v>
      </c>
      <c r="H35" s="8">
        <f t="shared" ref="H35:H66" si="12">((C35-G35)^2+(D35-G35)^2+(E35-G35)^2)/3</f>
        <v>8023276129.4866667</v>
      </c>
      <c r="I35" s="81">
        <f t="shared" ref="I35:I66" si="13">H35^0.5/G35</f>
        <v>9.5778058879871453E-2</v>
      </c>
      <c r="J35" s="8">
        <f t="shared" ref="J35:J66" si="14">DEVSQ(C35:E35)/3</f>
        <v>8023276129.4866667</v>
      </c>
      <c r="K35" s="27">
        <f t="shared" ref="K35:K66" si="15">J35^0.5/G35</f>
        <v>9.5778058879871453E-2</v>
      </c>
      <c r="L35" s="27">
        <f t="shared" ref="L35:L66" si="16">VARP(C35:E35)^0.5/AVERAGE(C35:E35)</f>
        <v>9.5778058879871453E-2</v>
      </c>
      <c r="M35" s="28">
        <f t="shared" ref="M35:M66" si="17">COUNT(D35:F35)</f>
        <v>3</v>
      </c>
      <c r="N35" s="28" t="str">
        <f t="shared" si="8"/>
        <v>X</v>
      </c>
      <c r="O35" s="86" t="str">
        <f t="shared" si="9"/>
        <v>X</v>
      </c>
    </row>
    <row r="36" spans="1:15">
      <c r="A36" s="47">
        <v>17</v>
      </c>
      <c r="B36" s="29" t="s">
        <v>17</v>
      </c>
      <c r="C36" s="30">
        <v>138363.9</v>
      </c>
      <c r="D36" s="30">
        <v>139740.29999999999</v>
      </c>
      <c r="E36" s="30">
        <v>171536.6</v>
      </c>
      <c r="F36" s="9">
        <f t="shared" si="10"/>
        <v>449640.79999999993</v>
      </c>
      <c r="G36" s="9">
        <f t="shared" si="11"/>
        <v>149880.26666666663</v>
      </c>
      <c r="H36" s="10">
        <f t="shared" si="12"/>
        <v>234814132.88222241</v>
      </c>
      <c r="I36" s="31">
        <f t="shared" si="13"/>
        <v>0.10223925097967919</v>
      </c>
      <c r="J36" s="10">
        <f t="shared" si="14"/>
        <v>234814132.88222241</v>
      </c>
      <c r="K36" s="31">
        <f t="shared" si="15"/>
        <v>0.10223925097967919</v>
      </c>
      <c r="L36" s="31">
        <f t="shared" si="16"/>
        <v>0.10223925097968141</v>
      </c>
      <c r="M36" s="32">
        <f t="shared" si="17"/>
        <v>3</v>
      </c>
      <c r="N36" s="85" t="b">
        <f>IF(I36&lt;$R$8,$P$8,IF(I36&gt;=$Q$9&lt;$R$9,$P$9,IF(I36&gt;=$Q$10&lt;$R$10,$P$10)))</f>
        <v>0</v>
      </c>
      <c r="O36" s="86" t="str">
        <f t="shared" si="9"/>
        <v>Y</v>
      </c>
    </row>
    <row r="37" spans="1:15" s="10" customFormat="1">
      <c r="A37" s="47">
        <v>5</v>
      </c>
      <c r="B37" s="29" t="s">
        <v>5</v>
      </c>
      <c r="C37" s="30">
        <v>232124.4</v>
      </c>
      <c r="D37" s="30">
        <v>256134</v>
      </c>
      <c r="E37" s="30">
        <v>298476.3</v>
      </c>
      <c r="F37" s="9">
        <f t="shared" si="10"/>
        <v>786734.7</v>
      </c>
      <c r="G37" s="9">
        <f t="shared" si="11"/>
        <v>262244.89999999997</v>
      </c>
      <c r="H37" s="10">
        <f t="shared" si="12"/>
        <v>752433988.33999979</v>
      </c>
      <c r="I37" s="31">
        <f t="shared" si="13"/>
        <v>0.10459890820930062</v>
      </c>
      <c r="J37" s="10">
        <f t="shared" si="14"/>
        <v>752433988.33999979</v>
      </c>
      <c r="K37" s="31">
        <f t="shared" si="15"/>
        <v>0.10459890820930062</v>
      </c>
      <c r="L37" s="31">
        <f t="shared" si="16"/>
        <v>0.10459890820930015</v>
      </c>
      <c r="M37" s="32">
        <f t="shared" si="17"/>
        <v>3</v>
      </c>
      <c r="N37" s="85" t="b">
        <f t="shared" si="8"/>
        <v>0</v>
      </c>
      <c r="O37" s="86" t="str">
        <f t="shared" si="9"/>
        <v>Y</v>
      </c>
    </row>
    <row r="38" spans="1:15" s="10" customFormat="1">
      <c r="A38" s="47">
        <v>124</v>
      </c>
      <c r="B38" s="29" t="s">
        <v>124</v>
      </c>
      <c r="C38" s="30">
        <v>130221.7</v>
      </c>
      <c r="D38" s="30">
        <v>108017.2</v>
      </c>
      <c r="E38" s="30">
        <v>102732.3</v>
      </c>
      <c r="F38" s="9">
        <f t="shared" si="10"/>
        <v>340971.2</v>
      </c>
      <c r="G38" s="9">
        <f t="shared" si="11"/>
        <v>113657.06666666667</v>
      </c>
      <c r="H38" s="10">
        <f t="shared" si="12"/>
        <v>141848566.73555553</v>
      </c>
      <c r="I38" s="31">
        <f t="shared" si="13"/>
        <v>0.10478908125603337</v>
      </c>
      <c r="J38" s="10">
        <f t="shared" si="14"/>
        <v>141848566.73555553</v>
      </c>
      <c r="K38" s="31">
        <f t="shared" si="15"/>
        <v>0.10478908125603337</v>
      </c>
      <c r="L38" s="31">
        <f t="shared" si="16"/>
        <v>0.1047890812560338</v>
      </c>
      <c r="M38" s="32">
        <f t="shared" si="17"/>
        <v>3</v>
      </c>
      <c r="N38" s="32" t="s">
        <v>185</v>
      </c>
      <c r="O38" s="86" t="str">
        <f t="shared" si="9"/>
        <v>Y</v>
      </c>
    </row>
    <row r="39" spans="1:15" s="10" customFormat="1">
      <c r="A39" s="47">
        <v>37</v>
      </c>
      <c r="B39" s="29" t="s">
        <v>37</v>
      </c>
      <c r="C39" s="30">
        <v>43222</v>
      </c>
      <c r="D39" s="30">
        <v>38226.400000000001</v>
      </c>
      <c r="E39" s="30">
        <v>33380.300000000003</v>
      </c>
      <c r="F39" s="9">
        <f t="shared" si="10"/>
        <v>114828.7</v>
      </c>
      <c r="G39" s="9">
        <f t="shared" si="11"/>
        <v>38276.23333333333</v>
      </c>
      <c r="H39" s="10">
        <f t="shared" si="12"/>
        <v>16144418.162222212</v>
      </c>
      <c r="I39" s="31">
        <f t="shared" si="13"/>
        <v>0.10497406269160206</v>
      </c>
      <c r="J39" s="10">
        <f t="shared" si="14"/>
        <v>16144418.162222212</v>
      </c>
      <c r="K39" s="31">
        <f t="shared" si="15"/>
        <v>0.10497406269160206</v>
      </c>
      <c r="L39" s="31">
        <f t="shared" si="16"/>
        <v>0.10497406269160313</v>
      </c>
      <c r="M39" s="32">
        <f t="shared" si="17"/>
        <v>3</v>
      </c>
      <c r="N39" s="32" t="s">
        <v>185</v>
      </c>
      <c r="O39" s="86" t="str">
        <f t="shared" si="9"/>
        <v>Y</v>
      </c>
    </row>
    <row r="40" spans="1:15" s="10" customFormat="1">
      <c r="A40" s="47">
        <v>95</v>
      </c>
      <c r="B40" s="29" t="s">
        <v>95</v>
      </c>
      <c r="C40" s="30">
        <v>95873.2</v>
      </c>
      <c r="D40" s="30">
        <v>86649.2</v>
      </c>
      <c r="E40" s="30">
        <v>72924.3</v>
      </c>
      <c r="F40" s="9">
        <f t="shared" si="10"/>
        <v>255446.7</v>
      </c>
      <c r="G40" s="9">
        <f t="shared" si="11"/>
        <v>85148.900000000009</v>
      </c>
      <c r="H40" s="10">
        <f t="shared" si="12"/>
        <v>88900785.246666625</v>
      </c>
      <c r="I40" s="31">
        <f t="shared" si="13"/>
        <v>0.11073215619176865</v>
      </c>
      <c r="J40" s="10">
        <f t="shared" si="14"/>
        <v>88900785.246666625</v>
      </c>
      <c r="K40" s="31">
        <f t="shared" si="15"/>
        <v>0.11073215619176865</v>
      </c>
      <c r="L40" s="31">
        <f t="shared" si="16"/>
        <v>0.11073215619176824</v>
      </c>
      <c r="M40" s="32">
        <f t="shared" si="17"/>
        <v>3</v>
      </c>
      <c r="N40" s="32" t="s">
        <v>185</v>
      </c>
      <c r="O40" s="86" t="str">
        <f t="shared" si="9"/>
        <v>Y</v>
      </c>
    </row>
    <row r="41" spans="1:15">
      <c r="A41" s="47">
        <v>8</v>
      </c>
      <c r="B41" s="29" t="s">
        <v>8</v>
      </c>
      <c r="C41" s="30">
        <v>12545.5</v>
      </c>
      <c r="D41" s="30">
        <v>12606</v>
      </c>
      <c r="E41" s="30">
        <v>9779.9</v>
      </c>
      <c r="F41" s="9">
        <f t="shared" si="10"/>
        <v>34931.4</v>
      </c>
      <c r="G41" s="9">
        <f t="shared" si="11"/>
        <v>11643.800000000001</v>
      </c>
      <c r="H41" s="10">
        <f t="shared" si="12"/>
        <v>1737671.6466666672</v>
      </c>
      <c r="I41" s="31">
        <f t="shared" si="13"/>
        <v>0.1132111286977002</v>
      </c>
      <c r="J41" s="10">
        <f t="shared" si="14"/>
        <v>1737671.6466666672</v>
      </c>
      <c r="K41" s="31">
        <f t="shared" si="15"/>
        <v>0.1132111286977002</v>
      </c>
      <c r="L41" s="31">
        <f t="shared" si="16"/>
        <v>0.11321112869769992</v>
      </c>
      <c r="M41" s="32">
        <f t="shared" si="17"/>
        <v>3</v>
      </c>
      <c r="N41" s="32" t="s">
        <v>185</v>
      </c>
      <c r="O41" s="86" t="str">
        <f t="shared" si="9"/>
        <v>Y</v>
      </c>
    </row>
    <row r="42" spans="1:15" s="10" customFormat="1">
      <c r="A42" s="47">
        <v>136</v>
      </c>
      <c r="B42" s="29" t="s">
        <v>136</v>
      </c>
      <c r="C42" s="30">
        <v>221692.6</v>
      </c>
      <c r="D42" s="30">
        <v>273510.40000000002</v>
      </c>
      <c r="E42" s="30">
        <v>293807.7</v>
      </c>
      <c r="F42" s="9">
        <f t="shared" si="10"/>
        <v>789010.7</v>
      </c>
      <c r="G42" s="9">
        <f t="shared" si="11"/>
        <v>263003.56666666665</v>
      </c>
      <c r="H42" s="10">
        <f t="shared" si="12"/>
        <v>921961381.34888923</v>
      </c>
      <c r="I42" s="31">
        <f t="shared" si="13"/>
        <v>0.11545020989936519</v>
      </c>
      <c r="J42" s="10">
        <f t="shared" si="14"/>
        <v>921961381.34888923</v>
      </c>
      <c r="K42" s="31">
        <f t="shared" si="15"/>
        <v>0.11545020989936519</v>
      </c>
      <c r="L42" s="31">
        <f t="shared" si="16"/>
        <v>0.11545020989936697</v>
      </c>
      <c r="M42" s="32">
        <f t="shared" si="17"/>
        <v>3</v>
      </c>
      <c r="N42" s="32" t="s">
        <v>185</v>
      </c>
      <c r="O42" s="86" t="str">
        <f t="shared" si="9"/>
        <v>Y</v>
      </c>
    </row>
    <row r="43" spans="1:15">
      <c r="A43" s="47">
        <v>36</v>
      </c>
      <c r="B43" s="29" t="s">
        <v>36</v>
      </c>
      <c r="C43" s="30">
        <v>192063.2</v>
      </c>
      <c r="D43" s="30">
        <v>195419.4</v>
      </c>
      <c r="E43" s="30">
        <v>246746.3</v>
      </c>
      <c r="F43" s="9">
        <f t="shared" si="10"/>
        <v>634228.89999999991</v>
      </c>
      <c r="G43" s="9">
        <f t="shared" si="11"/>
        <v>211409.6333333333</v>
      </c>
      <c r="H43" s="10">
        <f t="shared" si="12"/>
        <v>626217351.96222198</v>
      </c>
      <c r="I43" s="31">
        <f t="shared" si="13"/>
        <v>0.11836894469115138</v>
      </c>
      <c r="J43" s="10">
        <f t="shared" si="14"/>
        <v>626217351.96222198</v>
      </c>
      <c r="K43" s="31">
        <f t="shared" si="15"/>
        <v>0.11836894469115138</v>
      </c>
      <c r="L43" s="31">
        <f t="shared" si="16"/>
        <v>0.11836894469115239</v>
      </c>
      <c r="M43" s="32">
        <f t="shared" si="17"/>
        <v>3</v>
      </c>
      <c r="N43" s="32" t="s">
        <v>185</v>
      </c>
      <c r="O43" s="86" t="str">
        <f t="shared" si="9"/>
        <v>Y</v>
      </c>
    </row>
    <row r="44" spans="1:15" s="10" customFormat="1">
      <c r="A44" s="47">
        <v>68</v>
      </c>
      <c r="B44" s="29" t="s">
        <v>68</v>
      </c>
      <c r="C44" s="30">
        <v>493860.3</v>
      </c>
      <c r="D44" s="30">
        <v>649020.4</v>
      </c>
      <c r="E44" s="30">
        <v>530318.5</v>
      </c>
      <c r="F44" s="9">
        <f t="shared" si="10"/>
        <v>1673199.2</v>
      </c>
      <c r="G44" s="9">
        <f t="shared" si="11"/>
        <v>557733.06666666665</v>
      </c>
      <c r="H44" s="10">
        <f t="shared" si="12"/>
        <v>4388222004.7622242</v>
      </c>
      <c r="I44" s="31">
        <f t="shared" si="13"/>
        <v>0.11877304806744075</v>
      </c>
      <c r="J44" s="10">
        <f t="shared" si="14"/>
        <v>4388222004.7622242</v>
      </c>
      <c r="K44" s="31">
        <f t="shared" si="15"/>
        <v>0.11877304806744075</v>
      </c>
      <c r="L44" s="31">
        <f t="shared" si="16"/>
        <v>0.11877304806744127</v>
      </c>
      <c r="M44" s="32">
        <f t="shared" si="17"/>
        <v>3</v>
      </c>
      <c r="N44" s="32" t="s">
        <v>185</v>
      </c>
      <c r="O44" s="86" t="str">
        <f t="shared" si="9"/>
        <v>Y</v>
      </c>
    </row>
    <row r="45" spans="1:15">
      <c r="A45" s="47">
        <v>128</v>
      </c>
      <c r="B45" s="29" t="s">
        <v>128</v>
      </c>
      <c r="C45" s="30">
        <v>125956.9</v>
      </c>
      <c r="D45" s="30">
        <v>100912.5</v>
      </c>
      <c r="E45" s="30">
        <v>96206.2</v>
      </c>
      <c r="F45" s="9">
        <f t="shared" si="10"/>
        <v>323075.59999999998</v>
      </c>
      <c r="G45" s="9">
        <f t="shared" si="11"/>
        <v>107691.86666666665</v>
      </c>
      <c r="H45" s="10">
        <f t="shared" si="12"/>
        <v>170497264.6155555</v>
      </c>
      <c r="I45" s="31">
        <f t="shared" si="13"/>
        <v>0.12124834045186297</v>
      </c>
      <c r="J45" s="10">
        <f t="shared" si="14"/>
        <v>170497264.6155555</v>
      </c>
      <c r="K45" s="31">
        <f t="shared" si="15"/>
        <v>0.12124834045186297</v>
      </c>
      <c r="L45" s="31">
        <f t="shared" si="16"/>
        <v>0.12124834045186393</v>
      </c>
      <c r="M45" s="32">
        <f t="shared" si="17"/>
        <v>3</v>
      </c>
      <c r="N45" s="32" t="s">
        <v>185</v>
      </c>
      <c r="O45" s="86" t="str">
        <f t="shared" si="9"/>
        <v>Y</v>
      </c>
    </row>
    <row r="46" spans="1:15" s="10" customFormat="1">
      <c r="A46" s="47">
        <v>135</v>
      </c>
      <c r="B46" s="29" t="s">
        <v>135</v>
      </c>
      <c r="C46" s="30">
        <v>977070.6</v>
      </c>
      <c r="D46" s="30">
        <v>1066524.1000000001</v>
      </c>
      <c r="E46" s="30">
        <v>1302351.3999999999</v>
      </c>
      <c r="F46" s="9">
        <f t="shared" si="10"/>
        <v>3345946.1</v>
      </c>
      <c r="G46" s="9">
        <f t="shared" si="11"/>
        <v>1115315.3666666667</v>
      </c>
      <c r="H46" s="10">
        <f t="shared" si="12"/>
        <v>18824893659.575542</v>
      </c>
      <c r="I46" s="31">
        <f t="shared" si="13"/>
        <v>0.12301797672131545</v>
      </c>
      <c r="J46" s="10">
        <f t="shared" si="14"/>
        <v>18824893659.575542</v>
      </c>
      <c r="K46" s="31">
        <f t="shared" si="15"/>
        <v>0.12301797672131545</v>
      </c>
      <c r="L46" s="31">
        <f t="shared" si="16"/>
        <v>0.12301797672131537</v>
      </c>
      <c r="M46" s="32">
        <f t="shared" si="17"/>
        <v>3</v>
      </c>
      <c r="N46" s="32" t="s">
        <v>185</v>
      </c>
      <c r="O46" s="86" t="str">
        <f t="shared" si="9"/>
        <v>Y</v>
      </c>
    </row>
    <row r="47" spans="1:15" s="10" customFormat="1">
      <c r="A47" s="47">
        <v>122</v>
      </c>
      <c r="B47" s="29" t="s">
        <v>122</v>
      </c>
      <c r="C47" s="30">
        <v>7095</v>
      </c>
      <c r="D47" s="30">
        <v>8600</v>
      </c>
      <c r="E47" s="30">
        <v>9681.5</v>
      </c>
      <c r="F47" s="9">
        <f t="shared" si="10"/>
        <v>25376.5</v>
      </c>
      <c r="G47" s="9">
        <f t="shared" si="11"/>
        <v>8458.8333333333339</v>
      </c>
      <c r="H47" s="10">
        <f t="shared" si="12"/>
        <v>1124961.0555555557</v>
      </c>
      <c r="I47" s="31">
        <f t="shared" si="13"/>
        <v>0.12538866427999529</v>
      </c>
      <c r="J47" s="10">
        <f t="shared" si="14"/>
        <v>1124961.0555555557</v>
      </c>
      <c r="K47" s="31">
        <f t="shared" si="15"/>
        <v>0.12538866427999529</v>
      </c>
      <c r="L47" s="31">
        <f t="shared" si="16"/>
        <v>0.12538866427999526</v>
      </c>
      <c r="M47" s="32">
        <f t="shared" si="17"/>
        <v>3</v>
      </c>
      <c r="N47" s="32" t="s">
        <v>185</v>
      </c>
      <c r="O47" s="86" t="str">
        <f t="shared" si="9"/>
        <v>Y</v>
      </c>
    </row>
    <row r="48" spans="1:15" s="8" customFormat="1">
      <c r="A48" s="47">
        <v>159</v>
      </c>
      <c r="B48" s="29" t="s">
        <v>159</v>
      </c>
      <c r="C48" s="30">
        <v>64960.4</v>
      </c>
      <c r="D48" s="30">
        <v>49402.6</v>
      </c>
      <c r="E48" s="30">
        <v>66120.600000000006</v>
      </c>
      <c r="F48" s="9">
        <f t="shared" si="10"/>
        <v>180483.6</v>
      </c>
      <c r="G48" s="9">
        <f t="shared" si="11"/>
        <v>60161.200000000004</v>
      </c>
      <c r="H48" s="10">
        <f t="shared" si="12"/>
        <v>58098080.986666702</v>
      </c>
      <c r="I48" s="31">
        <f t="shared" si="13"/>
        <v>0.12669643753944304</v>
      </c>
      <c r="J48" s="10">
        <f t="shared" si="14"/>
        <v>58098080.986666702</v>
      </c>
      <c r="K48" s="31">
        <f t="shared" si="15"/>
        <v>0.12669643753944304</v>
      </c>
      <c r="L48" s="31">
        <f t="shared" si="16"/>
        <v>0.12669643753944315</v>
      </c>
      <c r="M48" s="32">
        <f t="shared" si="17"/>
        <v>3</v>
      </c>
      <c r="N48" s="32" t="s">
        <v>185</v>
      </c>
      <c r="O48" s="86" t="str">
        <f t="shared" si="9"/>
        <v>Y</v>
      </c>
    </row>
    <row r="49" spans="1:15" s="8" customFormat="1">
      <c r="A49" s="47">
        <v>143</v>
      </c>
      <c r="B49" s="29" t="s">
        <v>143</v>
      </c>
      <c r="C49" s="30">
        <v>96295.6</v>
      </c>
      <c r="D49" s="30">
        <v>112453.1</v>
      </c>
      <c r="E49" s="30">
        <v>131515.5</v>
      </c>
      <c r="F49" s="9">
        <f t="shared" si="10"/>
        <v>340264.2</v>
      </c>
      <c r="G49" s="9">
        <f t="shared" si="11"/>
        <v>113421.40000000001</v>
      </c>
      <c r="H49" s="10">
        <f t="shared" si="12"/>
        <v>207209028.4466666</v>
      </c>
      <c r="I49" s="31">
        <f t="shared" si="13"/>
        <v>0.12691394196938965</v>
      </c>
      <c r="J49" s="10">
        <f t="shared" si="14"/>
        <v>207209028.4466666</v>
      </c>
      <c r="K49" s="31">
        <f t="shared" si="15"/>
        <v>0.12691394196938965</v>
      </c>
      <c r="L49" s="31">
        <f t="shared" si="16"/>
        <v>0.12691394196938929</v>
      </c>
      <c r="M49" s="32">
        <f t="shared" si="17"/>
        <v>3</v>
      </c>
      <c r="N49" s="32" t="s">
        <v>185</v>
      </c>
      <c r="O49" s="86" t="str">
        <f t="shared" si="9"/>
        <v>Y</v>
      </c>
    </row>
    <row r="50" spans="1:15" s="8" customFormat="1">
      <c r="A50" s="47">
        <v>126</v>
      </c>
      <c r="B50" s="29" t="s">
        <v>126</v>
      </c>
      <c r="C50" s="30">
        <v>116397</v>
      </c>
      <c r="D50" s="30">
        <v>99662.1</v>
      </c>
      <c r="E50" s="30">
        <v>136181.20000000001</v>
      </c>
      <c r="F50" s="9">
        <f t="shared" si="10"/>
        <v>352240.30000000005</v>
      </c>
      <c r="G50" s="9">
        <f t="shared" si="11"/>
        <v>117413.43333333335</v>
      </c>
      <c r="H50" s="10">
        <f t="shared" si="12"/>
        <v>222790679.1622223</v>
      </c>
      <c r="I50" s="31">
        <f t="shared" si="13"/>
        <v>0.12712492833099642</v>
      </c>
      <c r="J50" s="10">
        <f t="shared" si="14"/>
        <v>222790679.1622223</v>
      </c>
      <c r="K50" s="31">
        <f t="shared" si="15"/>
        <v>0.12712492833099642</v>
      </c>
      <c r="L50" s="31">
        <f t="shared" si="16"/>
        <v>0.12712492833099615</v>
      </c>
      <c r="M50" s="32">
        <f t="shared" si="17"/>
        <v>3</v>
      </c>
      <c r="N50" s="32" t="s">
        <v>185</v>
      </c>
      <c r="O50" s="86" t="str">
        <f t="shared" si="9"/>
        <v>Y</v>
      </c>
    </row>
    <row r="51" spans="1:15" s="10" customFormat="1">
      <c r="A51" s="47">
        <v>44</v>
      </c>
      <c r="B51" s="29" t="s">
        <v>44</v>
      </c>
      <c r="C51" s="30">
        <v>84358.7</v>
      </c>
      <c r="D51" s="30">
        <v>98207.9</v>
      </c>
      <c r="E51" s="30">
        <v>115689.8</v>
      </c>
      <c r="F51" s="9">
        <f t="shared" si="10"/>
        <v>298256.39999999997</v>
      </c>
      <c r="G51" s="9">
        <f t="shared" si="11"/>
        <v>99418.799999999988</v>
      </c>
      <c r="H51" s="10">
        <f t="shared" si="12"/>
        <v>164339443.94000006</v>
      </c>
      <c r="I51" s="31">
        <f t="shared" si="13"/>
        <v>0.12894437152217586</v>
      </c>
      <c r="J51" s="10">
        <f t="shared" si="14"/>
        <v>164339443.94000006</v>
      </c>
      <c r="K51" s="31">
        <f t="shared" si="15"/>
        <v>0.12894437152217586</v>
      </c>
      <c r="L51" s="31">
        <f t="shared" si="16"/>
        <v>0.1289443715221768</v>
      </c>
      <c r="M51" s="32">
        <f t="shared" si="17"/>
        <v>3</v>
      </c>
      <c r="N51" s="32" t="s">
        <v>185</v>
      </c>
      <c r="O51" s="86" t="str">
        <f t="shared" si="9"/>
        <v>Y</v>
      </c>
    </row>
    <row r="52" spans="1:15" s="8" customFormat="1">
      <c r="A52" s="47">
        <v>63</v>
      </c>
      <c r="B52" s="29" t="s">
        <v>63</v>
      </c>
      <c r="C52" s="30">
        <v>61660</v>
      </c>
      <c r="D52" s="30">
        <v>45546.1</v>
      </c>
      <c r="E52" s="30">
        <v>49920.800000000003</v>
      </c>
      <c r="F52" s="9">
        <f t="shared" si="10"/>
        <v>157126.90000000002</v>
      </c>
      <c r="G52" s="9">
        <f t="shared" si="11"/>
        <v>52375.633333333339</v>
      </c>
      <c r="H52" s="10">
        <f t="shared" si="12"/>
        <v>46289398.882222228</v>
      </c>
      <c r="I52" s="31">
        <f t="shared" si="13"/>
        <v>0.1299006974840185</v>
      </c>
      <c r="J52" s="10">
        <f t="shared" si="14"/>
        <v>46289398.882222228</v>
      </c>
      <c r="K52" s="31">
        <f t="shared" si="15"/>
        <v>0.1299006974840185</v>
      </c>
      <c r="L52" s="31">
        <f t="shared" si="16"/>
        <v>0.1299006974840177</v>
      </c>
      <c r="M52" s="32">
        <f t="shared" si="17"/>
        <v>3</v>
      </c>
      <c r="N52" s="32" t="s">
        <v>185</v>
      </c>
      <c r="O52" s="86" t="str">
        <f t="shared" si="9"/>
        <v>Y</v>
      </c>
    </row>
    <row r="53" spans="1:15" s="10" customFormat="1">
      <c r="A53" s="47">
        <v>85</v>
      </c>
      <c r="B53" s="29" t="s">
        <v>85</v>
      </c>
      <c r="C53" s="30">
        <v>254094.5</v>
      </c>
      <c r="D53" s="30">
        <v>234383.4</v>
      </c>
      <c r="E53" s="30">
        <v>316476.40000000002</v>
      </c>
      <c r="F53" s="9">
        <f t="shared" si="10"/>
        <v>804954.3</v>
      </c>
      <c r="G53" s="9">
        <f t="shared" si="11"/>
        <v>268318.10000000003</v>
      </c>
      <c r="H53" s="10">
        <f t="shared" si="12"/>
        <v>1224365506.6466675</v>
      </c>
      <c r="I53" s="31">
        <f t="shared" si="13"/>
        <v>0.13040840194987263</v>
      </c>
      <c r="J53" s="10">
        <f t="shared" si="14"/>
        <v>1224365506.6466675</v>
      </c>
      <c r="K53" s="31">
        <f t="shared" si="15"/>
        <v>0.13040840194987263</v>
      </c>
      <c r="L53" s="31">
        <f t="shared" si="16"/>
        <v>0.1304084019498723</v>
      </c>
      <c r="M53" s="32">
        <f t="shared" si="17"/>
        <v>3</v>
      </c>
      <c r="N53" s="32" t="s">
        <v>185</v>
      </c>
      <c r="O53" s="86" t="str">
        <f t="shared" si="9"/>
        <v>Y</v>
      </c>
    </row>
    <row r="54" spans="1:15" s="10" customFormat="1">
      <c r="A54" s="47">
        <v>109</v>
      </c>
      <c r="B54" s="29" t="s">
        <v>109</v>
      </c>
      <c r="C54" s="30">
        <v>41260.9</v>
      </c>
      <c r="D54" s="30">
        <v>53079.7</v>
      </c>
      <c r="E54" s="30">
        <v>40138.199999999997</v>
      </c>
      <c r="F54" s="9">
        <f t="shared" si="10"/>
        <v>134478.79999999999</v>
      </c>
      <c r="G54" s="9">
        <f t="shared" si="11"/>
        <v>44826.266666666663</v>
      </c>
      <c r="H54" s="10">
        <f t="shared" si="12"/>
        <v>34269656.775555544</v>
      </c>
      <c r="I54" s="31">
        <f t="shared" si="13"/>
        <v>0.13059372420355811</v>
      </c>
      <c r="J54" s="10">
        <f t="shared" si="14"/>
        <v>34269656.775555544</v>
      </c>
      <c r="K54" s="31">
        <f t="shared" si="15"/>
        <v>0.13059372420355811</v>
      </c>
      <c r="L54" s="31">
        <f t="shared" si="16"/>
        <v>0.13059372420355803</v>
      </c>
      <c r="M54" s="32">
        <f t="shared" si="17"/>
        <v>3</v>
      </c>
      <c r="N54" s="32" t="s">
        <v>185</v>
      </c>
      <c r="O54" s="86" t="str">
        <f t="shared" si="9"/>
        <v>Y</v>
      </c>
    </row>
    <row r="55" spans="1:15">
      <c r="A55" s="47">
        <v>158</v>
      </c>
      <c r="B55" s="29" t="s">
        <v>158</v>
      </c>
      <c r="C55" s="30">
        <v>29551.200000000001</v>
      </c>
      <c r="D55" s="30">
        <v>38772.6</v>
      </c>
      <c r="E55" s="30">
        <v>40255</v>
      </c>
      <c r="F55" s="9">
        <f t="shared" si="10"/>
        <v>108578.8</v>
      </c>
      <c r="G55" s="9">
        <f t="shared" si="11"/>
        <v>36192.933333333334</v>
      </c>
      <c r="H55" s="10">
        <f t="shared" si="12"/>
        <v>22422562.462222219</v>
      </c>
      <c r="I55" s="31">
        <f t="shared" si="13"/>
        <v>0.13083346348492858</v>
      </c>
      <c r="J55" s="10">
        <f t="shared" si="14"/>
        <v>22422562.462222219</v>
      </c>
      <c r="K55" s="31">
        <f t="shared" si="15"/>
        <v>0.13083346348492858</v>
      </c>
      <c r="L55" s="31">
        <f t="shared" si="16"/>
        <v>0.13083346348492791</v>
      </c>
      <c r="M55" s="32">
        <f t="shared" si="17"/>
        <v>3</v>
      </c>
      <c r="N55" s="32" t="s">
        <v>185</v>
      </c>
      <c r="O55" s="86" t="str">
        <f t="shared" si="9"/>
        <v>Y</v>
      </c>
    </row>
    <row r="56" spans="1:15" s="10" customFormat="1">
      <c r="A56" s="47">
        <v>104</v>
      </c>
      <c r="B56" s="29" t="s">
        <v>104</v>
      </c>
      <c r="C56" s="30">
        <v>172143.7</v>
      </c>
      <c r="D56" s="30">
        <v>153479.6</v>
      </c>
      <c r="E56" s="30">
        <v>211204.4</v>
      </c>
      <c r="F56" s="9">
        <f t="shared" si="10"/>
        <v>536827.70000000007</v>
      </c>
      <c r="G56" s="9">
        <f t="shared" si="11"/>
        <v>178942.56666666668</v>
      </c>
      <c r="H56" s="10">
        <f t="shared" si="12"/>
        <v>578471049.81555521</v>
      </c>
      <c r="I56" s="31">
        <f t="shared" si="13"/>
        <v>0.13440862930434083</v>
      </c>
      <c r="J56" s="10">
        <f t="shared" si="14"/>
        <v>578471049.81555521</v>
      </c>
      <c r="K56" s="31">
        <f t="shared" si="15"/>
        <v>0.13440862930434083</v>
      </c>
      <c r="L56" s="31">
        <f t="shared" si="16"/>
        <v>0.13440862930433964</v>
      </c>
      <c r="M56" s="32">
        <f t="shared" si="17"/>
        <v>3</v>
      </c>
      <c r="N56" s="32" t="s">
        <v>185</v>
      </c>
      <c r="O56" s="86" t="str">
        <f t="shared" si="9"/>
        <v>Y</v>
      </c>
    </row>
    <row r="57" spans="1:15">
      <c r="A57" s="47">
        <v>121</v>
      </c>
      <c r="B57" s="29" t="s">
        <v>121</v>
      </c>
      <c r="C57" s="30">
        <v>1304590</v>
      </c>
      <c r="D57" s="30">
        <v>1764005</v>
      </c>
      <c r="E57" s="30">
        <v>1387460</v>
      </c>
      <c r="F57" s="9">
        <f t="shared" si="10"/>
        <v>4456055</v>
      </c>
      <c r="G57" s="9">
        <f t="shared" si="11"/>
        <v>1485351.6666666667</v>
      </c>
      <c r="H57" s="10">
        <f t="shared" si="12"/>
        <v>39968412905.555565</v>
      </c>
      <c r="I57" s="31">
        <f t="shared" si="13"/>
        <v>0.13459507344588792</v>
      </c>
      <c r="J57" s="10">
        <f t="shared" si="14"/>
        <v>39968412905.555565</v>
      </c>
      <c r="K57" s="31">
        <f t="shared" si="15"/>
        <v>0.13459507344588792</v>
      </c>
      <c r="L57" s="31">
        <f t="shared" si="16"/>
        <v>0.13459507344588792</v>
      </c>
      <c r="M57" s="32">
        <f t="shared" si="17"/>
        <v>3</v>
      </c>
      <c r="N57" s="32" t="s">
        <v>185</v>
      </c>
      <c r="O57" s="86" t="str">
        <f t="shared" si="9"/>
        <v>Y</v>
      </c>
    </row>
    <row r="58" spans="1:15" s="10" customFormat="1">
      <c r="A58" s="47">
        <v>127</v>
      </c>
      <c r="B58" s="29" t="s">
        <v>127</v>
      </c>
      <c r="C58" s="30">
        <v>123461.8</v>
      </c>
      <c r="D58" s="30">
        <v>89634</v>
      </c>
      <c r="E58" s="30">
        <v>118418</v>
      </c>
      <c r="F58" s="9">
        <f t="shared" si="10"/>
        <v>331513.8</v>
      </c>
      <c r="G58" s="9">
        <f t="shared" si="11"/>
        <v>110504.59999999999</v>
      </c>
      <c r="H58" s="10">
        <f t="shared" si="12"/>
        <v>222030958.5866667</v>
      </c>
      <c r="I58" s="31">
        <f t="shared" si="13"/>
        <v>0.13484238024190348</v>
      </c>
      <c r="J58" s="10">
        <f t="shared" si="14"/>
        <v>222030958.5866667</v>
      </c>
      <c r="K58" s="31">
        <f t="shared" si="15"/>
        <v>0.13484238024190348</v>
      </c>
      <c r="L58" s="31">
        <f t="shared" si="16"/>
        <v>0.13484238024190395</v>
      </c>
      <c r="M58" s="32">
        <f t="shared" si="17"/>
        <v>3</v>
      </c>
      <c r="N58" s="32" t="s">
        <v>185</v>
      </c>
      <c r="O58" s="86" t="str">
        <f t="shared" si="9"/>
        <v>Y</v>
      </c>
    </row>
    <row r="59" spans="1:15" s="8" customFormat="1">
      <c r="A59" s="47">
        <v>118</v>
      </c>
      <c r="B59" s="29" t="s">
        <v>118</v>
      </c>
      <c r="C59" s="30">
        <v>25019.5</v>
      </c>
      <c r="D59" s="30">
        <v>18040.8</v>
      </c>
      <c r="E59" s="30">
        <v>23617.3</v>
      </c>
      <c r="F59" s="9">
        <f t="shared" si="10"/>
        <v>66677.600000000006</v>
      </c>
      <c r="G59" s="9">
        <f t="shared" si="11"/>
        <v>22225.866666666669</v>
      </c>
      <c r="H59" s="10">
        <f t="shared" si="12"/>
        <v>9085085.6422222238</v>
      </c>
      <c r="I59" s="31">
        <f t="shared" si="13"/>
        <v>0.13561440039956349</v>
      </c>
      <c r="J59" s="10">
        <f t="shared" si="14"/>
        <v>9085085.6422222238</v>
      </c>
      <c r="K59" s="31">
        <f t="shared" si="15"/>
        <v>0.13561440039956349</v>
      </c>
      <c r="L59" s="31">
        <f t="shared" si="16"/>
        <v>0.13561440039956166</v>
      </c>
      <c r="M59" s="32">
        <f t="shared" si="17"/>
        <v>3</v>
      </c>
      <c r="N59" s="32" t="s">
        <v>185</v>
      </c>
      <c r="O59" s="86" t="str">
        <f t="shared" si="9"/>
        <v>Y</v>
      </c>
    </row>
    <row r="60" spans="1:15" s="8" customFormat="1">
      <c r="A60" s="47">
        <v>116</v>
      </c>
      <c r="B60" s="29" t="s">
        <v>116</v>
      </c>
      <c r="C60" s="30">
        <v>245050.1</v>
      </c>
      <c r="D60" s="30">
        <v>286836.8</v>
      </c>
      <c r="E60" s="30">
        <v>342432.4</v>
      </c>
      <c r="F60" s="9">
        <f t="shared" si="10"/>
        <v>874319.3</v>
      </c>
      <c r="G60" s="9">
        <f t="shared" si="11"/>
        <v>291439.76666666666</v>
      </c>
      <c r="H60" s="10">
        <f t="shared" si="12"/>
        <v>1591145709.9488897</v>
      </c>
      <c r="I60" s="31">
        <f t="shared" si="13"/>
        <v>0.13686933764551329</v>
      </c>
      <c r="J60" s="10">
        <f t="shared" si="14"/>
        <v>1591145709.9488897</v>
      </c>
      <c r="K60" s="31">
        <f t="shared" si="15"/>
        <v>0.13686933764551329</v>
      </c>
      <c r="L60" s="31">
        <f t="shared" si="16"/>
        <v>0.13686933764551285</v>
      </c>
      <c r="M60" s="32">
        <f t="shared" si="17"/>
        <v>3</v>
      </c>
      <c r="N60" s="32" t="s">
        <v>185</v>
      </c>
      <c r="O60" s="86" t="str">
        <f t="shared" si="9"/>
        <v>Y</v>
      </c>
    </row>
    <row r="61" spans="1:15" s="8" customFormat="1">
      <c r="A61" s="47">
        <v>43</v>
      </c>
      <c r="B61" s="29" t="s">
        <v>43</v>
      </c>
      <c r="C61" s="30">
        <v>72071.399999999994</v>
      </c>
      <c r="D61" s="30">
        <v>51087.8</v>
      </c>
      <c r="E61" s="30">
        <v>66062.5</v>
      </c>
      <c r="F61" s="9">
        <f t="shared" si="10"/>
        <v>189221.7</v>
      </c>
      <c r="G61" s="9">
        <f t="shared" si="11"/>
        <v>63073.9</v>
      </c>
      <c r="H61" s="10">
        <f t="shared" si="12"/>
        <v>77851109.806666613</v>
      </c>
      <c r="I61" s="31">
        <f t="shared" si="13"/>
        <v>0.13988872723295542</v>
      </c>
      <c r="J61" s="10">
        <f t="shared" si="14"/>
        <v>77851109.806666613</v>
      </c>
      <c r="K61" s="31">
        <f t="shared" si="15"/>
        <v>0.13988872723295542</v>
      </c>
      <c r="L61" s="31">
        <f t="shared" si="16"/>
        <v>0.13988872723295415</v>
      </c>
      <c r="M61" s="32">
        <f t="shared" si="17"/>
        <v>3</v>
      </c>
      <c r="N61" s="32" t="s">
        <v>185</v>
      </c>
      <c r="O61" s="86" t="str">
        <f t="shared" si="9"/>
        <v>Y</v>
      </c>
    </row>
    <row r="62" spans="1:15" s="10" customFormat="1">
      <c r="A62" s="47">
        <v>80</v>
      </c>
      <c r="B62" s="29" t="s">
        <v>80</v>
      </c>
      <c r="C62" s="30">
        <v>67877.8</v>
      </c>
      <c r="D62" s="30">
        <v>51977.5</v>
      </c>
      <c r="E62" s="30">
        <v>74797.399999999994</v>
      </c>
      <c r="F62" s="9">
        <f t="shared" si="10"/>
        <v>194652.7</v>
      </c>
      <c r="G62" s="9">
        <f t="shared" si="11"/>
        <v>64884.233333333337</v>
      </c>
      <c r="H62" s="10">
        <f t="shared" si="12"/>
        <v>91272026.695555523</v>
      </c>
      <c r="I62" s="31">
        <f t="shared" si="13"/>
        <v>0.14724130897197021</v>
      </c>
      <c r="J62" s="10">
        <f t="shared" si="14"/>
        <v>91272026.695555523</v>
      </c>
      <c r="K62" s="31">
        <f t="shared" si="15"/>
        <v>0.14724130897197021</v>
      </c>
      <c r="L62" s="31">
        <f t="shared" si="16"/>
        <v>0.14724130897196974</v>
      </c>
      <c r="M62" s="32">
        <f t="shared" si="17"/>
        <v>3</v>
      </c>
      <c r="N62" s="32" t="s">
        <v>185</v>
      </c>
      <c r="O62" s="86" t="str">
        <f t="shared" si="9"/>
        <v>Y</v>
      </c>
    </row>
    <row r="63" spans="1:15">
      <c r="A63" s="47">
        <v>103</v>
      </c>
      <c r="B63" s="29" t="s">
        <v>103</v>
      </c>
      <c r="C63" s="30">
        <v>441274.69</v>
      </c>
      <c r="D63" s="30">
        <v>607812.93000000005</v>
      </c>
      <c r="E63" s="30">
        <v>623102.74</v>
      </c>
      <c r="F63" s="9">
        <f t="shared" si="10"/>
        <v>1672190.36</v>
      </c>
      <c r="G63" s="9">
        <f t="shared" si="11"/>
        <v>557396.78666666674</v>
      </c>
      <c r="H63" s="10">
        <f t="shared" si="12"/>
        <v>6781133715.437356</v>
      </c>
      <c r="I63" s="31">
        <f t="shared" si="13"/>
        <v>0.14773612150979998</v>
      </c>
      <c r="J63" s="10">
        <f t="shared" si="14"/>
        <v>6781133715.437356</v>
      </c>
      <c r="K63" s="31">
        <f t="shared" si="15"/>
        <v>0.14773612150979998</v>
      </c>
      <c r="L63" s="31">
        <f t="shared" si="16"/>
        <v>0.14773612150979917</v>
      </c>
      <c r="M63" s="32">
        <f t="shared" si="17"/>
        <v>3</v>
      </c>
      <c r="N63" s="32" t="s">
        <v>185</v>
      </c>
      <c r="O63" s="86" t="str">
        <f t="shared" si="9"/>
        <v>Y</v>
      </c>
    </row>
    <row r="64" spans="1:15">
      <c r="A64" s="47">
        <v>99</v>
      </c>
      <c r="B64" s="29" t="s">
        <v>99</v>
      </c>
      <c r="C64" s="30">
        <v>21420</v>
      </c>
      <c r="D64" s="30">
        <v>28070</v>
      </c>
      <c r="E64" s="30">
        <v>20125</v>
      </c>
      <c r="F64" s="9">
        <f t="shared" si="10"/>
        <v>69615</v>
      </c>
      <c r="G64" s="9">
        <f t="shared" si="11"/>
        <v>23205</v>
      </c>
      <c r="H64" s="10">
        <f t="shared" si="12"/>
        <v>12113616.666666666</v>
      </c>
      <c r="I64" s="31">
        <f t="shared" si="13"/>
        <v>0.14998759465916464</v>
      </c>
      <c r="J64" s="10">
        <f t="shared" si="14"/>
        <v>12113616.666666666</v>
      </c>
      <c r="K64" s="31">
        <f t="shared" si="15"/>
        <v>0.14998759465916464</v>
      </c>
      <c r="L64" s="31">
        <f t="shared" si="16"/>
        <v>0.14998759465916464</v>
      </c>
      <c r="M64" s="32">
        <f t="shared" si="17"/>
        <v>3</v>
      </c>
      <c r="N64" s="32" t="s">
        <v>185</v>
      </c>
      <c r="O64" s="86" t="str">
        <f t="shared" si="9"/>
        <v>Y</v>
      </c>
    </row>
    <row r="65" spans="1:15">
      <c r="A65" s="47">
        <v>55</v>
      </c>
      <c r="B65" s="29" t="s">
        <v>55</v>
      </c>
      <c r="C65" s="30">
        <v>278859.7</v>
      </c>
      <c r="D65" s="30">
        <v>296152.90000000002</v>
      </c>
      <c r="E65" s="30">
        <v>388759.8</v>
      </c>
      <c r="F65" s="9">
        <f t="shared" si="10"/>
        <v>963772.40000000014</v>
      </c>
      <c r="G65" s="9">
        <f t="shared" si="11"/>
        <v>321257.46666666673</v>
      </c>
      <c r="H65" s="10">
        <f t="shared" si="12"/>
        <v>2328124963.7622209</v>
      </c>
      <c r="I65" s="31">
        <f t="shared" si="13"/>
        <v>0.15019307656620265</v>
      </c>
      <c r="J65" s="10">
        <f t="shared" si="14"/>
        <v>2328124963.7622209</v>
      </c>
      <c r="K65" s="31">
        <f t="shared" si="15"/>
        <v>0.15019307656620265</v>
      </c>
      <c r="L65" s="31">
        <f t="shared" si="16"/>
        <v>0.1501930765662022</v>
      </c>
      <c r="M65" s="32">
        <f t="shared" si="17"/>
        <v>3</v>
      </c>
      <c r="N65" s="32" t="s">
        <v>185</v>
      </c>
      <c r="O65" s="86" t="str">
        <f t="shared" si="9"/>
        <v>Y</v>
      </c>
    </row>
    <row r="66" spans="1:15" s="10" customFormat="1">
      <c r="A66" s="47">
        <v>165</v>
      </c>
      <c r="B66" s="29" t="s">
        <v>165</v>
      </c>
      <c r="C66" s="30">
        <v>574426.4</v>
      </c>
      <c r="D66" s="30">
        <v>416325.7</v>
      </c>
      <c r="E66" s="30">
        <v>593275.6</v>
      </c>
      <c r="F66" s="9">
        <f t="shared" si="10"/>
        <v>1584027.7000000002</v>
      </c>
      <c r="G66" s="9">
        <f t="shared" si="11"/>
        <v>528009.2333333334</v>
      </c>
      <c r="H66" s="10">
        <f t="shared" si="12"/>
        <v>6295821199.0155535</v>
      </c>
      <c r="I66" s="31">
        <f t="shared" si="13"/>
        <v>0.15027428685768626</v>
      </c>
      <c r="J66" s="10">
        <f t="shared" si="14"/>
        <v>6295821199.0155535</v>
      </c>
      <c r="K66" s="31">
        <f t="shared" si="15"/>
        <v>0.15027428685768626</v>
      </c>
      <c r="L66" s="31">
        <f t="shared" si="16"/>
        <v>0.15027428685768582</v>
      </c>
      <c r="M66" s="32">
        <f t="shared" si="17"/>
        <v>3</v>
      </c>
      <c r="N66" s="32" t="s">
        <v>185</v>
      </c>
      <c r="O66" s="86" t="str">
        <f t="shared" si="9"/>
        <v>Y</v>
      </c>
    </row>
    <row r="67" spans="1:15">
      <c r="A67" s="47">
        <v>20</v>
      </c>
      <c r="B67" s="29" t="s">
        <v>20</v>
      </c>
      <c r="C67" s="30">
        <v>44638.400000000001</v>
      </c>
      <c r="D67" s="30">
        <v>37561.199999999997</v>
      </c>
      <c r="E67" s="30">
        <v>54244.7</v>
      </c>
      <c r="F67" s="9">
        <f t="shared" ref="F67:F98" si="18">SUM(C67:E67)</f>
        <v>136444.29999999999</v>
      </c>
      <c r="G67" s="9">
        <f t="shared" ref="G67:G98" si="19">F67/3</f>
        <v>45481.433333333327</v>
      </c>
      <c r="H67" s="10">
        <f t="shared" ref="H67:H98" si="20">((C67-G67)^2+(D67-G67)^2+(E67-G67)^2)/3</f>
        <v>46745214.642222218</v>
      </c>
      <c r="I67" s="31">
        <f t="shared" ref="I67:I98" si="21">H67^0.5/G67</f>
        <v>0.15032611585712888</v>
      </c>
      <c r="J67" s="10">
        <f t="shared" ref="J67:J98" si="22">DEVSQ(C67:E67)/3</f>
        <v>46745214.642222218</v>
      </c>
      <c r="K67" s="31">
        <f t="shared" ref="K67:K98" si="23">J67^0.5/G67</f>
        <v>0.15032611585712888</v>
      </c>
      <c r="L67" s="31">
        <f t="shared" ref="L67:L98" si="24">VARP(C67:E67)^0.5/AVERAGE(C67:E67)</f>
        <v>0.15032611585712935</v>
      </c>
      <c r="M67" s="32">
        <f t="shared" ref="M67:M98" si="25">COUNT(D67:F67)</f>
        <v>3</v>
      </c>
      <c r="N67" s="32" t="s">
        <v>185</v>
      </c>
      <c r="O67" s="86" t="str">
        <f t="shared" si="9"/>
        <v>Y</v>
      </c>
    </row>
    <row r="68" spans="1:15" s="10" customFormat="1">
      <c r="A68" s="47">
        <v>153</v>
      </c>
      <c r="B68" s="29" t="s">
        <v>153</v>
      </c>
      <c r="C68" s="30">
        <v>18649.8</v>
      </c>
      <c r="D68" s="30">
        <v>27139.200000000001</v>
      </c>
      <c r="E68" s="30">
        <v>24870.6</v>
      </c>
      <c r="F68" s="9">
        <f t="shared" si="18"/>
        <v>70659.600000000006</v>
      </c>
      <c r="G68" s="9">
        <f t="shared" si="19"/>
        <v>23553.200000000001</v>
      </c>
      <c r="H68" s="10">
        <f t="shared" si="20"/>
        <v>12879423.440000003</v>
      </c>
      <c r="I68" s="31">
        <f t="shared" si="21"/>
        <v>0.15236958723251035</v>
      </c>
      <c r="J68" s="10">
        <f t="shared" si="22"/>
        <v>12879423.440000003</v>
      </c>
      <c r="K68" s="31">
        <f t="shared" si="23"/>
        <v>0.15236958723251035</v>
      </c>
      <c r="L68" s="31">
        <f t="shared" si="24"/>
        <v>0.15236958723250912</v>
      </c>
      <c r="M68" s="32">
        <f t="shared" si="25"/>
        <v>3</v>
      </c>
      <c r="N68" s="32" t="s">
        <v>185</v>
      </c>
      <c r="O68" s="86" t="str">
        <f t="shared" ref="O68:O131" si="26">LOOKUP(I68,Q$8:Q$10,P$8:P$10)</f>
        <v>Y</v>
      </c>
    </row>
    <row r="69" spans="1:15">
      <c r="A69" s="47">
        <v>76</v>
      </c>
      <c r="B69" s="29" t="s">
        <v>76</v>
      </c>
      <c r="C69" s="30">
        <v>493441.4</v>
      </c>
      <c r="D69" s="30">
        <v>607297.4</v>
      </c>
      <c r="E69" s="30">
        <v>722561.7</v>
      </c>
      <c r="F69" s="9">
        <f t="shared" si="18"/>
        <v>1823300.5</v>
      </c>
      <c r="G69" s="9">
        <f t="shared" si="19"/>
        <v>607766.83333333337</v>
      </c>
      <c r="H69" s="10">
        <f t="shared" si="20"/>
        <v>8749462162.5088825</v>
      </c>
      <c r="I69" s="31">
        <f t="shared" si="21"/>
        <v>0.15390533775894866</v>
      </c>
      <c r="J69" s="10">
        <f t="shared" si="22"/>
        <v>8749462162.5088825</v>
      </c>
      <c r="K69" s="31">
        <f t="shared" si="23"/>
        <v>0.15390533775894866</v>
      </c>
      <c r="L69" s="31">
        <f t="shared" si="24"/>
        <v>0.1539053377589483</v>
      </c>
      <c r="M69" s="32">
        <f t="shared" si="25"/>
        <v>3</v>
      </c>
      <c r="N69" s="32" t="s">
        <v>185</v>
      </c>
      <c r="O69" s="86" t="str">
        <f t="shared" si="26"/>
        <v>Y</v>
      </c>
    </row>
    <row r="70" spans="1:15" s="8" customFormat="1">
      <c r="A70" s="47">
        <v>14</v>
      </c>
      <c r="B70" s="29" t="s">
        <v>14</v>
      </c>
      <c r="C70" s="30">
        <v>23337.200000000001</v>
      </c>
      <c r="D70" s="30">
        <v>17756.5</v>
      </c>
      <c r="E70" s="30">
        <v>16531.7</v>
      </c>
      <c r="F70" s="9">
        <f t="shared" si="18"/>
        <v>57625.399999999994</v>
      </c>
      <c r="G70" s="9">
        <f t="shared" si="19"/>
        <v>19208.466666666664</v>
      </c>
      <c r="H70" s="10">
        <f t="shared" si="20"/>
        <v>8773241.9755555559</v>
      </c>
      <c r="I70" s="31">
        <f t="shared" si="21"/>
        <v>0.15420105875683113</v>
      </c>
      <c r="J70" s="10">
        <f t="shared" si="22"/>
        <v>8773241.9755555559</v>
      </c>
      <c r="K70" s="31">
        <f t="shared" si="23"/>
        <v>0.15420105875683113</v>
      </c>
      <c r="L70" s="31">
        <f t="shared" si="24"/>
        <v>0.15420105875683182</v>
      </c>
      <c r="M70" s="32">
        <f t="shared" si="25"/>
        <v>3</v>
      </c>
      <c r="N70" s="32" t="s">
        <v>185</v>
      </c>
      <c r="O70" s="86" t="str">
        <f t="shared" si="26"/>
        <v>Y</v>
      </c>
    </row>
    <row r="71" spans="1:15" s="10" customFormat="1">
      <c r="A71" s="47">
        <v>10</v>
      </c>
      <c r="B71" s="29" t="s">
        <v>10</v>
      </c>
      <c r="C71" s="30">
        <v>4725.8999999999996</v>
      </c>
      <c r="D71" s="30">
        <v>6390.4</v>
      </c>
      <c r="E71" s="30">
        <v>6983.1</v>
      </c>
      <c r="F71" s="9">
        <f t="shared" si="18"/>
        <v>18099.400000000001</v>
      </c>
      <c r="G71" s="9">
        <f t="shared" si="19"/>
        <v>6033.1333333333341</v>
      </c>
      <c r="H71" s="10">
        <f t="shared" si="20"/>
        <v>912978.37555555592</v>
      </c>
      <c r="I71" s="31">
        <f t="shared" si="21"/>
        <v>0.15837525317886489</v>
      </c>
      <c r="J71" s="10">
        <f t="shared" si="22"/>
        <v>912978.37555555592</v>
      </c>
      <c r="K71" s="31">
        <f t="shared" si="23"/>
        <v>0.15837525317886489</v>
      </c>
      <c r="L71" s="31">
        <f t="shared" si="24"/>
        <v>0.15837525317886425</v>
      </c>
      <c r="M71" s="32">
        <f t="shared" si="25"/>
        <v>3</v>
      </c>
      <c r="N71" s="32" t="s">
        <v>185</v>
      </c>
      <c r="O71" s="86" t="str">
        <f t="shared" si="26"/>
        <v>Y</v>
      </c>
    </row>
    <row r="72" spans="1:15" s="8" customFormat="1">
      <c r="A72" s="47">
        <v>1</v>
      </c>
      <c r="B72" s="29" t="s">
        <v>1</v>
      </c>
      <c r="C72" s="30">
        <v>76385.8</v>
      </c>
      <c r="D72" s="30">
        <v>113454</v>
      </c>
      <c r="E72" s="30">
        <v>97262.3</v>
      </c>
      <c r="F72" s="9">
        <f t="shared" si="18"/>
        <v>287102.09999999998</v>
      </c>
      <c r="G72" s="9">
        <f t="shared" si="19"/>
        <v>95700.7</v>
      </c>
      <c r="H72" s="10">
        <f t="shared" si="20"/>
        <v>230227872.48666665</v>
      </c>
      <c r="I72" s="31">
        <f t="shared" si="21"/>
        <v>0.15854911992933063</v>
      </c>
      <c r="J72" s="10">
        <f t="shared" si="22"/>
        <v>230227872.48666665</v>
      </c>
      <c r="K72" s="31">
        <f t="shared" si="23"/>
        <v>0.15854911992933063</v>
      </c>
      <c r="L72" s="31">
        <f t="shared" si="24"/>
        <v>0.15854911992933141</v>
      </c>
      <c r="M72" s="32">
        <f t="shared" si="25"/>
        <v>3</v>
      </c>
      <c r="N72" s="32" t="s">
        <v>185</v>
      </c>
      <c r="O72" s="86" t="str">
        <f t="shared" si="26"/>
        <v>Y</v>
      </c>
    </row>
    <row r="73" spans="1:15">
      <c r="A73" s="47">
        <v>146</v>
      </c>
      <c r="B73" s="29" t="s">
        <v>146</v>
      </c>
      <c r="C73" s="30">
        <v>6680</v>
      </c>
      <c r="D73" s="30">
        <v>4595</v>
      </c>
      <c r="E73" s="30">
        <v>5185</v>
      </c>
      <c r="F73" s="9">
        <f t="shared" si="18"/>
        <v>16460</v>
      </c>
      <c r="G73" s="9">
        <f t="shared" si="19"/>
        <v>5486.666666666667</v>
      </c>
      <c r="H73" s="10">
        <f t="shared" si="20"/>
        <v>770038.88888888899</v>
      </c>
      <c r="I73" s="31">
        <f t="shared" si="21"/>
        <v>0.15993656089800951</v>
      </c>
      <c r="J73" s="10">
        <f t="shared" si="22"/>
        <v>770038.88888888899</v>
      </c>
      <c r="K73" s="31">
        <f t="shared" si="23"/>
        <v>0.15993656089800951</v>
      </c>
      <c r="L73" s="31">
        <f t="shared" si="24"/>
        <v>0.15993656089800951</v>
      </c>
      <c r="M73" s="32">
        <f t="shared" si="25"/>
        <v>3</v>
      </c>
      <c r="N73" s="32" t="s">
        <v>185</v>
      </c>
      <c r="O73" s="86" t="str">
        <f t="shared" si="26"/>
        <v>Y</v>
      </c>
    </row>
    <row r="74" spans="1:15">
      <c r="A74" s="47">
        <v>50</v>
      </c>
      <c r="B74" s="29" t="s">
        <v>50</v>
      </c>
      <c r="C74" s="30">
        <v>22828.6</v>
      </c>
      <c r="D74" s="30">
        <v>34063.199999999997</v>
      </c>
      <c r="E74" s="30">
        <v>29361.599999999999</v>
      </c>
      <c r="F74" s="9">
        <f t="shared" si="18"/>
        <v>86253.4</v>
      </c>
      <c r="G74" s="9">
        <f t="shared" si="19"/>
        <v>28751.133333333331</v>
      </c>
      <c r="H74" s="10">
        <f t="shared" si="20"/>
        <v>21222374.302222218</v>
      </c>
      <c r="I74" s="31">
        <f t="shared" si="21"/>
        <v>0.16022932985306348</v>
      </c>
      <c r="J74" s="10">
        <f t="shared" si="22"/>
        <v>21222374.302222218</v>
      </c>
      <c r="K74" s="31">
        <f t="shared" si="23"/>
        <v>0.16022932985306348</v>
      </c>
      <c r="L74" s="31">
        <f t="shared" si="24"/>
        <v>0.16022932985306323</v>
      </c>
      <c r="M74" s="32">
        <f t="shared" si="25"/>
        <v>3</v>
      </c>
      <c r="N74" s="32" t="s">
        <v>185</v>
      </c>
      <c r="O74" s="86" t="str">
        <f t="shared" si="26"/>
        <v>Y</v>
      </c>
    </row>
    <row r="75" spans="1:15" s="10" customFormat="1">
      <c r="A75" s="47">
        <v>101</v>
      </c>
      <c r="B75" s="29" t="s">
        <v>101</v>
      </c>
      <c r="C75" s="30">
        <v>36767.800000000003</v>
      </c>
      <c r="D75" s="30">
        <v>54652</v>
      </c>
      <c r="E75" s="30">
        <v>45018.8</v>
      </c>
      <c r="F75" s="9">
        <f t="shared" si="18"/>
        <v>136438.6</v>
      </c>
      <c r="G75" s="9">
        <f t="shared" si="19"/>
        <v>45479.533333333333</v>
      </c>
      <c r="H75" s="10">
        <f t="shared" si="20"/>
        <v>53413572.542222202</v>
      </c>
      <c r="I75" s="31">
        <f t="shared" si="21"/>
        <v>0.16069775646588491</v>
      </c>
      <c r="J75" s="10">
        <f t="shared" si="22"/>
        <v>53413572.542222202</v>
      </c>
      <c r="K75" s="31">
        <f t="shared" si="23"/>
        <v>0.16069775646588491</v>
      </c>
      <c r="L75" s="31">
        <f t="shared" si="24"/>
        <v>0.16069775646588513</v>
      </c>
      <c r="M75" s="32">
        <f t="shared" si="25"/>
        <v>3</v>
      </c>
      <c r="N75" s="32" t="s">
        <v>185</v>
      </c>
      <c r="O75" s="86" t="str">
        <f t="shared" si="26"/>
        <v>Y</v>
      </c>
    </row>
    <row r="76" spans="1:15">
      <c r="A76" s="47">
        <v>93</v>
      </c>
      <c r="B76" s="29" t="s">
        <v>93</v>
      </c>
      <c r="C76" s="30">
        <v>73710.2</v>
      </c>
      <c r="D76" s="30">
        <v>88125.1</v>
      </c>
      <c r="E76" s="30">
        <v>109416.9</v>
      </c>
      <c r="F76" s="9">
        <f t="shared" si="18"/>
        <v>271252.19999999995</v>
      </c>
      <c r="G76" s="9">
        <f t="shared" si="19"/>
        <v>90417.39999999998</v>
      </c>
      <c r="H76" s="10">
        <f t="shared" si="20"/>
        <v>215122057.12666664</v>
      </c>
      <c r="I76" s="31">
        <f t="shared" si="21"/>
        <v>0.1622147929661869</v>
      </c>
      <c r="J76" s="10">
        <f t="shared" si="22"/>
        <v>215122057.12666664</v>
      </c>
      <c r="K76" s="31">
        <f t="shared" si="23"/>
        <v>0.1622147929661869</v>
      </c>
      <c r="L76" s="31">
        <f t="shared" si="24"/>
        <v>0.16221479296618752</v>
      </c>
      <c r="M76" s="32">
        <f t="shared" si="25"/>
        <v>3</v>
      </c>
      <c r="N76" s="32" t="s">
        <v>185</v>
      </c>
      <c r="O76" s="86" t="str">
        <f t="shared" si="26"/>
        <v>Y</v>
      </c>
    </row>
    <row r="77" spans="1:15" s="10" customFormat="1">
      <c r="A77" s="47">
        <v>11</v>
      </c>
      <c r="B77" s="29" t="s">
        <v>11</v>
      </c>
      <c r="C77" s="30">
        <v>71144.3</v>
      </c>
      <c r="D77" s="30">
        <v>70394.399999999994</v>
      </c>
      <c r="E77" s="30">
        <v>48845.1</v>
      </c>
      <c r="F77" s="9">
        <f t="shared" si="18"/>
        <v>190383.80000000002</v>
      </c>
      <c r="G77" s="9">
        <f t="shared" si="19"/>
        <v>63461.26666666667</v>
      </c>
      <c r="H77" s="10">
        <f t="shared" si="20"/>
        <v>106909889.01555555</v>
      </c>
      <c r="I77" s="31">
        <f t="shared" si="21"/>
        <v>0.16292967946625753</v>
      </c>
      <c r="J77" s="10">
        <f t="shared" si="22"/>
        <v>106909889.01555555</v>
      </c>
      <c r="K77" s="31">
        <f t="shared" si="23"/>
        <v>0.16292967946625753</v>
      </c>
      <c r="L77" s="31">
        <f t="shared" si="24"/>
        <v>0.1629296794662568</v>
      </c>
      <c r="M77" s="32">
        <f t="shared" si="25"/>
        <v>3</v>
      </c>
      <c r="N77" s="32" t="s">
        <v>185</v>
      </c>
      <c r="O77" s="86" t="str">
        <f t="shared" si="26"/>
        <v>Y</v>
      </c>
    </row>
    <row r="78" spans="1:15">
      <c r="A78" s="47">
        <v>114</v>
      </c>
      <c r="B78" s="29" t="s">
        <v>114</v>
      </c>
      <c r="C78" s="30">
        <v>99889</v>
      </c>
      <c r="D78" s="30">
        <v>73210</v>
      </c>
      <c r="E78" s="30">
        <v>70424</v>
      </c>
      <c r="F78" s="9">
        <f t="shared" si="18"/>
        <v>243523</v>
      </c>
      <c r="G78" s="9">
        <f t="shared" si="19"/>
        <v>81174.333333333328</v>
      </c>
      <c r="H78" s="10">
        <f t="shared" si="20"/>
        <v>176413006.88888887</v>
      </c>
      <c r="I78" s="31">
        <f t="shared" si="21"/>
        <v>0.16362383622658494</v>
      </c>
      <c r="J78" s="10">
        <f t="shared" si="22"/>
        <v>176413006.88888887</v>
      </c>
      <c r="K78" s="31">
        <f t="shared" si="23"/>
        <v>0.16362383622658494</v>
      </c>
      <c r="L78" s="31">
        <f t="shared" si="24"/>
        <v>0.16362383622658494</v>
      </c>
      <c r="M78" s="32">
        <f t="shared" si="25"/>
        <v>3</v>
      </c>
      <c r="N78" s="32" t="s">
        <v>185</v>
      </c>
      <c r="O78" s="86" t="str">
        <f t="shared" si="26"/>
        <v>Y</v>
      </c>
    </row>
    <row r="79" spans="1:15" s="10" customFormat="1">
      <c r="A79" s="47">
        <v>117</v>
      </c>
      <c r="B79" s="29" t="s">
        <v>117</v>
      </c>
      <c r="C79" s="30">
        <v>266367.90000000002</v>
      </c>
      <c r="D79" s="30">
        <v>308825.5</v>
      </c>
      <c r="E79" s="30">
        <v>396373.9</v>
      </c>
      <c r="F79" s="9">
        <f t="shared" si="18"/>
        <v>971567.3</v>
      </c>
      <c r="G79" s="9">
        <f t="shared" si="19"/>
        <v>323855.76666666666</v>
      </c>
      <c r="H79" s="10">
        <f t="shared" si="20"/>
        <v>2929881130.7022228</v>
      </c>
      <c r="I79" s="31">
        <f t="shared" si="21"/>
        <v>0.16713729370301733</v>
      </c>
      <c r="J79" s="10">
        <f t="shared" si="22"/>
        <v>2929881130.7022228</v>
      </c>
      <c r="K79" s="31">
        <f t="shared" si="23"/>
        <v>0.16713729370301733</v>
      </c>
      <c r="L79" s="31">
        <f t="shared" si="24"/>
        <v>0.16713729370301755</v>
      </c>
      <c r="M79" s="32">
        <f t="shared" si="25"/>
        <v>3</v>
      </c>
      <c r="N79" s="32" t="s">
        <v>185</v>
      </c>
      <c r="O79" s="86" t="str">
        <f t="shared" si="26"/>
        <v>Y</v>
      </c>
    </row>
    <row r="80" spans="1:15">
      <c r="A80" s="47">
        <v>161</v>
      </c>
      <c r="B80" s="29" t="s">
        <v>161</v>
      </c>
      <c r="C80" s="30">
        <v>179493.7</v>
      </c>
      <c r="D80" s="30">
        <v>192062.1</v>
      </c>
      <c r="E80" s="30">
        <v>259795.4</v>
      </c>
      <c r="F80" s="9">
        <f t="shared" si="18"/>
        <v>631351.20000000007</v>
      </c>
      <c r="G80" s="9">
        <f t="shared" si="19"/>
        <v>210450.40000000002</v>
      </c>
      <c r="H80" s="10">
        <f t="shared" si="20"/>
        <v>1243791958.9266663</v>
      </c>
      <c r="I80" s="31">
        <f t="shared" si="21"/>
        <v>0.16758074502133299</v>
      </c>
      <c r="J80" s="10">
        <f t="shared" si="22"/>
        <v>1243791958.9266663</v>
      </c>
      <c r="K80" s="31">
        <f t="shared" si="23"/>
        <v>0.16758074502133299</v>
      </c>
      <c r="L80" s="31">
        <f t="shared" si="24"/>
        <v>0.16758074502133277</v>
      </c>
      <c r="M80" s="32">
        <f t="shared" si="25"/>
        <v>3</v>
      </c>
      <c r="N80" s="32" t="s">
        <v>185</v>
      </c>
      <c r="O80" s="86" t="str">
        <f t="shared" si="26"/>
        <v>Y</v>
      </c>
    </row>
    <row r="81" spans="1:15" s="8" customFormat="1">
      <c r="A81" s="47">
        <v>141</v>
      </c>
      <c r="B81" s="29" t="s">
        <v>141</v>
      </c>
      <c r="C81" s="30">
        <v>249070.1</v>
      </c>
      <c r="D81" s="30">
        <v>324653.90000000002</v>
      </c>
      <c r="E81" s="30">
        <v>379605.6</v>
      </c>
      <c r="F81" s="9">
        <f t="shared" si="18"/>
        <v>953329.6</v>
      </c>
      <c r="G81" s="9">
        <f t="shared" si="19"/>
        <v>317776.53333333333</v>
      </c>
      <c r="H81" s="10">
        <f t="shared" si="20"/>
        <v>2863568546.1755548</v>
      </c>
      <c r="I81" s="31">
        <f t="shared" si="21"/>
        <v>0.16839607658021255</v>
      </c>
      <c r="J81" s="10">
        <f t="shared" si="22"/>
        <v>2863568546.1755548</v>
      </c>
      <c r="K81" s="31">
        <f t="shared" si="23"/>
        <v>0.16839607658021255</v>
      </c>
      <c r="L81" s="31">
        <f t="shared" si="24"/>
        <v>0.1683960765802128</v>
      </c>
      <c r="M81" s="32">
        <f t="shared" si="25"/>
        <v>3</v>
      </c>
      <c r="N81" s="32" t="s">
        <v>185</v>
      </c>
      <c r="O81" s="86" t="str">
        <f t="shared" si="26"/>
        <v>Y</v>
      </c>
    </row>
    <row r="82" spans="1:15" s="10" customFormat="1">
      <c r="A82" s="47">
        <v>29</v>
      </c>
      <c r="B82" s="29" t="s">
        <v>29</v>
      </c>
      <c r="C82" s="30">
        <v>573217.32999999996</v>
      </c>
      <c r="D82" s="30">
        <v>644363.55000000005</v>
      </c>
      <c r="E82" s="30">
        <v>848370.9</v>
      </c>
      <c r="F82" s="9">
        <f t="shared" si="18"/>
        <v>2065951.7799999998</v>
      </c>
      <c r="G82" s="9">
        <f t="shared" si="19"/>
        <v>688650.59333333327</v>
      </c>
      <c r="H82" s="10">
        <f t="shared" si="20"/>
        <v>13598918950.895094</v>
      </c>
      <c r="I82" s="31">
        <f t="shared" si="21"/>
        <v>0.16933754791459318</v>
      </c>
      <c r="J82" s="10">
        <f t="shared" si="22"/>
        <v>13598918950.895094</v>
      </c>
      <c r="K82" s="31">
        <f t="shared" si="23"/>
        <v>0.16933754791459318</v>
      </c>
      <c r="L82" s="31">
        <f t="shared" si="24"/>
        <v>0.16933754791459407</v>
      </c>
      <c r="M82" s="32">
        <f t="shared" si="25"/>
        <v>3</v>
      </c>
      <c r="N82" s="32" t="s">
        <v>185</v>
      </c>
      <c r="O82" s="86" t="str">
        <f t="shared" si="26"/>
        <v>Y</v>
      </c>
    </row>
    <row r="83" spans="1:15" s="10" customFormat="1">
      <c r="A83" s="47">
        <v>107</v>
      </c>
      <c r="B83" s="29" t="s">
        <v>107</v>
      </c>
      <c r="C83" s="30">
        <v>28237.599999999999</v>
      </c>
      <c r="D83" s="30">
        <v>41770.699999999997</v>
      </c>
      <c r="E83" s="30">
        <v>31542.9</v>
      </c>
      <c r="F83" s="9">
        <f t="shared" si="18"/>
        <v>101551.19999999998</v>
      </c>
      <c r="G83" s="9">
        <f t="shared" si="19"/>
        <v>33850.399999999994</v>
      </c>
      <c r="H83" s="10">
        <f t="shared" si="20"/>
        <v>33186410.726666659</v>
      </c>
      <c r="I83" s="31">
        <f t="shared" si="21"/>
        <v>0.17018306339815806</v>
      </c>
      <c r="J83" s="10">
        <f t="shared" si="22"/>
        <v>33186410.726666659</v>
      </c>
      <c r="K83" s="31">
        <f t="shared" si="23"/>
        <v>0.17018306339815806</v>
      </c>
      <c r="L83" s="31">
        <f t="shared" si="24"/>
        <v>0.17018306339815886</v>
      </c>
      <c r="M83" s="32">
        <f t="shared" si="25"/>
        <v>3</v>
      </c>
      <c r="N83" s="32" t="s">
        <v>185</v>
      </c>
      <c r="O83" s="86" t="str">
        <f t="shared" si="26"/>
        <v>Y</v>
      </c>
    </row>
    <row r="84" spans="1:15" s="8" customFormat="1">
      <c r="A84" s="47">
        <v>137</v>
      </c>
      <c r="B84" s="29" t="s">
        <v>137</v>
      </c>
      <c r="C84" s="30">
        <v>220494.4</v>
      </c>
      <c r="D84" s="30">
        <v>339263.7</v>
      </c>
      <c r="E84" s="30">
        <v>282783.7</v>
      </c>
      <c r="F84" s="9">
        <f t="shared" si="18"/>
        <v>842541.8</v>
      </c>
      <c r="G84" s="9">
        <f t="shared" si="19"/>
        <v>280847.26666666666</v>
      </c>
      <c r="H84" s="10">
        <f t="shared" si="20"/>
        <v>2352899324.1088896</v>
      </c>
      <c r="I84" s="31">
        <f t="shared" si="21"/>
        <v>0.17271556236525579</v>
      </c>
      <c r="J84" s="10">
        <f t="shared" si="22"/>
        <v>2352899324.1088896</v>
      </c>
      <c r="K84" s="31">
        <f t="shared" si="23"/>
        <v>0.17271556236525579</v>
      </c>
      <c r="L84" s="31">
        <f t="shared" si="24"/>
        <v>0.17271556236525518</v>
      </c>
      <c r="M84" s="32">
        <f t="shared" si="25"/>
        <v>3</v>
      </c>
      <c r="N84" s="32" t="s">
        <v>185</v>
      </c>
      <c r="O84" s="86" t="str">
        <f t="shared" si="26"/>
        <v>Y</v>
      </c>
    </row>
    <row r="85" spans="1:15">
      <c r="A85" s="47">
        <v>163</v>
      </c>
      <c r="B85" s="29" t="s">
        <v>163</v>
      </c>
      <c r="C85" s="30">
        <v>434473.2</v>
      </c>
      <c r="D85" s="30">
        <v>392288.8</v>
      </c>
      <c r="E85" s="30">
        <v>587328.4</v>
      </c>
      <c r="F85" s="9">
        <f t="shared" si="18"/>
        <v>1414090.4</v>
      </c>
      <c r="G85" s="9">
        <f t="shared" si="19"/>
        <v>471363.46666666662</v>
      </c>
      <c r="H85" s="10">
        <f t="shared" si="20"/>
        <v>7020520148.7288904</v>
      </c>
      <c r="I85" s="31">
        <f t="shared" si="21"/>
        <v>0.17775782423202044</v>
      </c>
      <c r="J85" s="10">
        <f t="shared" si="22"/>
        <v>7020520148.7288904</v>
      </c>
      <c r="K85" s="31">
        <f t="shared" si="23"/>
        <v>0.17775782423202044</v>
      </c>
      <c r="L85" s="31">
        <f t="shared" si="24"/>
        <v>0.17775782423202083</v>
      </c>
      <c r="M85" s="32">
        <f t="shared" si="25"/>
        <v>3</v>
      </c>
      <c r="N85" s="32" t="s">
        <v>185</v>
      </c>
      <c r="O85" s="86" t="str">
        <f t="shared" si="26"/>
        <v>Y</v>
      </c>
    </row>
    <row r="86" spans="1:15">
      <c r="A86" s="47">
        <v>144</v>
      </c>
      <c r="B86" s="29" t="s">
        <v>144</v>
      </c>
      <c r="C86" s="30">
        <v>78028.7</v>
      </c>
      <c r="D86" s="30">
        <v>109153.86</v>
      </c>
      <c r="E86" s="30">
        <v>121735.03999999999</v>
      </c>
      <c r="F86" s="9">
        <f t="shared" si="18"/>
        <v>308917.59999999998</v>
      </c>
      <c r="G86" s="9">
        <f t="shared" si="19"/>
        <v>102972.53333333333</v>
      </c>
      <c r="H86" s="10">
        <f t="shared" si="20"/>
        <v>337478425.71262223</v>
      </c>
      <c r="I86" s="31">
        <f t="shared" si="21"/>
        <v>0.17840277682877775</v>
      </c>
      <c r="J86" s="10">
        <f t="shared" si="22"/>
        <v>337478425.71262223</v>
      </c>
      <c r="K86" s="31">
        <f t="shared" si="23"/>
        <v>0.17840277682877775</v>
      </c>
      <c r="L86" s="31">
        <f t="shared" si="24"/>
        <v>0.17840277682877792</v>
      </c>
      <c r="M86" s="32">
        <f t="shared" si="25"/>
        <v>3</v>
      </c>
      <c r="N86" s="32" t="s">
        <v>185</v>
      </c>
      <c r="O86" s="86" t="str">
        <f t="shared" si="26"/>
        <v>Y</v>
      </c>
    </row>
    <row r="87" spans="1:15" s="10" customFormat="1">
      <c r="A87" s="47">
        <v>97</v>
      </c>
      <c r="B87" s="29" t="s">
        <v>97</v>
      </c>
      <c r="C87" s="30">
        <v>182685.8</v>
      </c>
      <c r="D87" s="30">
        <v>233430.8</v>
      </c>
      <c r="E87" s="30">
        <v>285704.09999999998</v>
      </c>
      <c r="F87" s="9">
        <f t="shared" si="18"/>
        <v>701820.7</v>
      </c>
      <c r="G87" s="9">
        <f t="shared" si="19"/>
        <v>233940.23333333331</v>
      </c>
      <c r="H87" s="10">
        <f t="shared" si="20"/>
        <v>1768924783.6422222</v>
      </c>
      <c r="I87" s="31">
        <f t="shared" si="21"/>
        <v>0.17978347253210056</v>
      </c>
      <c r="J87" s="10">
        <f t="shared" si="22"/>
        <v>1768924783.6422222</v>
      </c>
      <c r="K87" s="31">
        <f t="shared" si="23"/>
        <v>0.17978347253210056</v>
      </c>
      <c r="L87" s="31">
        <f t="shared" si="24"/>
        <v>0.17978347253210039</v>
      </c>
      <c r="M87" s="32">
        <f t="shared" si="25"/>
        <v>3</v>
      </c>
      <c r="N87" s="32" t="s">
        <v>185</v>
      </c>
      <c r="O87" s="86" t="str">
        <f t="shared" si="26"/>
        <v>Y</v>
      </c>
    </row>
    <row r="88" spans="1:15" s="10" customFormat="1">
      <c r="A88" s="47">
        <v>148</v>
      </c>
      <c r="B88" s="29" t="s">
        <v>148</v>
      </c>
      <c r="C88" s="30">
        <v>133141.79999999999</v>
      </c>
      <c r="D88" s="30">
        <v>145801.5</v>
      </c>
      <c r="E88" s="30">
        <v>200472.4</v>
      </c>
      <c r="F88" s="9">
        <f t="shared" si="18"/>
        <v>479415.69999999995</v>
      </c>
      <c r="G88" s="9">
        <f t="shared" si="19"/>
        <v>159805.23333333331</v>
      </c>
      <c r="H88" s="10">
        <f t="shared" si="20"/>
        <v>853620556.36222231</v>
      </c>
      <c r="I88" s="31">
        <f t="shared" si="21"/>
        <v>0.18282746387393958</v>
      </c>
      <c r="J88" s="10">
        <f t="shared" si="22"/>
        <v>853620556.36222231</v>
      </c>
      <c r="K88" s="31">
        <f t="shared" si="23"/>
        <v>0.18282746387393958</v>
      </c>
      <c r="L88" s="31">
        <f t="shared" si="24"/>
        <v>0.18282746387394005</v>
      </c>
      <c r="M88" s="32">
        <f t="shared" si="25"/>
        <v>3</v>
      </c>
      <c r="N88" s="32" t="s">
        <v>185</v>
      </c>
      <c r="O88" s="86" t="str">
        <f t="shared" si="26"/>
        <v>Y</v>
      </c>
    </row>
    <row r="89" spans="1:15" s="8" customFormat="1">
      <c r="A89" s="47">
        <v>59</v>
      </c>
      <c r="B89" s="29" t="s">
        <v>59</v>
      </c>
      <c r="C89" s="30">
        <v>98105.74</v>
      </c>
      <c r="D89" s="30">
        <v>64227.5</v>
      </c>
      <c r="E89" s="30">
        <v>97584.1</v>
      </c>
      <c r="F89" s="9">
        <f t="shared" si="18"/>
        <v>259917.34</v>
      </c>
      <c r="G89" s="9">
        <f t="shared" si="19"/>
        <v>86639.113333333327</v>
      </c>
      <c r="H89" s="10">
        <f t="shared" si="20"/>
        <v>251185557.4830223</v>
      </c>
      <c r="I89" s="31">
        <f t="shared" si="21"/>
        <v>0.18292932566257231</v>
      </c>
      <c r="J89" s="10">
        <f t="shared" si="22"/>
        <v>251185557.4830223</v>
      </c>
      <c r="K89" s="31">
        <f t="shared" si="23"/>
        <v>0.18292932566257231</v>
      </c>
      <c r="L89" s="31">
        <f t="shared" si="24"/>
        <v>0.18292932566257283</v>
      </c>
      <c r="M89" s="32">
        <f t="shared" si="25"/>
        <v>3</v>
      </c>
      <c r="N89" s="32" t="s">
        <v>185</v>
      </c>
      <c r="O89" s="86" t="str">
        <f t="shared" si="26"/>
        <v>Y</v>
      </c>
    </row>
    <row r="90" spans="1:15" s="8" customFormat="1">
      <c r="A90" s="47">
        <v>39</v>
      </c>
      <c r="B90" s="29" t="s">
        <v>39</v>
      </c>
      <c r="C90" s="30">
        <v>224201.9</v>
      </c>
      <c r="D90" s="30">
        <v>206507.2</v>
      </c>
      <c r="E90" s="30">
        <v>310452.7</v>
      </c>
      <c r="F90" s="9">
        <f t="shared" si="18"/>
        <v>741161.8</v>
      </c>
      <c r="G90" s="9">
        <f t="shared" si="19"/>
        <v>247053.93333333335</v>
      </c>
      <c r="H90" s="10">
        <f t="shared" si="20"/>
        <v>2061885542.1088893</v>
      </c>
      <c r="I90" s="31">
        <f t="shared" si="21"/>
        <v>0.18379788265720853</v>
      </c>
      <c r="J90" s="10">
        <f t="shared" si="22"/>
        <v>2061885542.1088893</v>
      </c>
      <c r="K90" s="31">
        <f t="shared" si="23"/>
        <v>0.18379788265720853</v>
      </c>
      <c r="L90" s="31">
        <f t="shared" si="24"/>
        <v>0.1837978826572087</v>
      </c>
      <c r="M90" s="32">
        <f t="shared" si="25"/>
        <v>3</v>
      </c>
      <c r="N90" s="32" t="s">
        <v>185</v>
      </c>
      <c r="O90" s="86" t="str">
        <f t="shared" si="26"/>
        <v>Y</v>
      </c>
    </row>
    <row r="91" spans="1:15">
      <c r="A91" s="47">
        <v>4</v>
      </c>
      <c r="B91" s="29" t="s">
        <v>4</v>
      </c>
      <c r="C91" s="30">
        <v>93629.7</v>
      </c>
      <c r="D91" s="30">
        <v>79715.3</v>
      </c>
      <c r="E91" s="30">
        <v>123497.1</v>
      </c>
      <c r="F91" s="9">
        <f t="shared" si="18"/>
        <v>296842.09999999998</v>
      </c>
      <c r="G91" s="9">
        <f t="shared" si="19"/>
        <v>98947.366666666654</v>
      </c>
      <c r="H91" s="10">
        <f t="shared" si="20"/>
        <v>333613124.5955556</v>
      </c>
      <c r="I91" s="31">
        <f t="shared" si="21"/>
        <v>0.18459389057914621</v>
      </c>
      <c r="J91" s="10">
        <f t="shared" si="22"/>
        <v>333613124.5955556</v>
      </c>
      <c r="K91" s="31">
        <f t="shared" si="23"/>
        <v>0.18459389057914621</v>
      </c>
      <c r="L91" s="31">
        <f t="shared" si="24"/>
        <v>0.18459389057914713</v>
      </c>
      <c r="M91" s="32">
        <f t="shared" si="25"/>
        <v>3</v>
      </c>
      <c r="N91" s="32" t="s">
        <v>185</v>
      </c>
      <c r="O91" s="86" t="str">
        <f t="shared" si="26"/>
        <v>Y</v>
      </c>
    </row>
    <row r="92" spans="1:15">
      <c r="A92" s="47">
        <v>113</v>
      </c>
      <c r="B92" s="29" t="s">
        <v>113</v>
      </c>
      <c r="C92" s="30">
        <v>6225</v>
      </c>
      <c r="D92" s="30">
        <v>3930</v>
      </c>
      <c r="E92" s="30">
        <v>5710</v>
      </c>
      <c r="F92" s="9">
        <f t="shared" si="18"/>
        <v>15865</v>
      </c>
      <c r="G92" s="9">
        <f t="shared" si="19"/>
        <v>5288.333333333333</v>
      </c>
      <c r="H92" s="10">
        <f t="shared" si="20"/>
        <v>966738.88888888888</v>
      </c>
      <c r="I92" s="31">
        <f t="shared" si="21"/>
        <v>0.18592413640163136</v>
      </c>
      <c r="J92" s="10">
        <f t="shared" si="22"/>
        <v>966738.88888888888</v>
      </c>
      <c r="K92" s="31">
        <f t="shared" si="23"/>
        <v>0.18592413640163136</v>
      </c>
      <c r="L92" s="31">
        <f t="shared" si="24"/>
        <v>0.18592413640163136</v>
      </c>
      <c r="M92" s="32">
        <f t="shared" si="25"/>
        <v>3</v>
      </c>
      <c r="N92" s="32" t="s">
        <v>185</v>
      </c>
      <c r="O92" s="86" t="str">
        <f t="shared" si="26"/>
        <v>Y</v>
      </c>
    </row>
    <row r="93" spans="1:15">
      <c r="A93" s="47">
        <v>119</v>
      </c>
      <c r="B93" s="29" t="s">
        <v>119</v>
      </c>
      <c r="C93" s="30">
        <v>77799.86</v>
      </c>
      <c r="D93" s="30">
        <v>53492.34</v>
      </c>
      <c r="E93" s="30">
        <v>84894.52</v>
      </c>
      <c r="F93" s="9">
        <f t="shared" si="18"/>
        <v>216186.72000000003</v>
      </c>
      <c r="G93" s="9">
        <f t="shared" si="19"/>
        <v>72062.240000000005</v>
      </c>
      <c r="H93" s="10">
        <f t="shared" si="20"/>
        <v>180809626.42426673</v>
      </c>
      <c r="I93" s="31">
        <f t="shared" si="21"/>
        <v>0.18659629519532259</v>
      </c>
      <c r="J93" s="10">
        <f t="shared" si="22"/>
        <v>180809626.42426673</v>
      </c>
      <c r="K93" s="31">
        <f t="shared" si="23"/>
        <v>0.18659629519532259</v>
      </c>
      <c r="L93" s="31">
        <f t="shared" si="24"/>
        <v>0.18659629519532198</v>
      </c>
      <c r="M93" s="32">
        <f t="shared" si="25"/>
        <v>3</v>
      </c>
      <c r="N93" s="32" t="s">
        <v>185</v>
      </c>
      <c r="O93" s="86" t="str">
        <f t="shared" si="26"/>
        <v>Y</v>
      </c>
    </row>
    <row r="94" spans="1:15">
      <c r="A94" s="47">
        <v>84</v>
      </c>
      <c r="B94" s="29" t="s">
        <v>84</v>
      </c>
      <c r="C94" s="30">
        <v>47074.5</v>
      </c>
      <c r="D94" s="30">
        <v>77490.5</v>
      </c>
      <c r="E94" s="30">
        <v>69123.600000000006</v>
      </c>
      <c r="F94" s="9">
        <f t="shared" si="18"/>
        <v>193688.6</v>
      </c>
      <c r="G94" s="9">
        <f t="shared" si="19"/>
        <v>64562.866666666669</v>
      </c>
      <c r="H94" s="10">
        <f t="shared" si="20"/>
        <v>164588986.93555558</v>
      </c>
      <c r="I94" s="31">
        <f t="shared" si="21"/>
        <v>0.19870901965239618</v>
      </c>
      <c r="J94" s="10">
        <f t="shared" si="22"/>
        <v>164588986.93555558</v>
      </c>
      <c r="K94" s="31">
        <f t="shared" si="23"/>
        <v>0.19870901965239618</v>
      </c>
      <c r="L94" s="31">
        <f t="shared" si="24"/>
        <v>0.19870901965239654</v>
      </c>
      <c r="M94" s="32">
        <f t="shared" si="25"/>
        <v>3</v>
      </c>
      <c r="N94" s="32" t="s">
        <v>185</v>
      </c>
      <c r="O94" s="86" t="str">
        <f t="shared" si="26"/>
        <v>Y</v>
      </c>
    </row>
    <row r="95" spans="1:15">
      <c r="A95" s="47">
        <v>110</v>
      </c>
      <c r="B95" s="29" t="s">
        <v>110</v>
      </c>
      <c r="C95" s="30">
        <v>469487.3</v>
      </c>
      <c r="D95" s="30">
        <v>633494.5</v>
      </c>
      <c r="E95" s="30">
        <v>778062.5</v>
      </c>
      <c r="F95" s="9">
        <f t="shared" si="18"/>
        <v>1881044.3</v>
      </c>
      <c r="G95" s="9">
        <f t="shared" si="19"/>
        <v>627014.76666666672</v>
      </c>
      <c r="H95" s="10">
        <f t="shared" si="20"/>
        <v>15890769147.875555</v>
      </c>
      <c r="I95" s="31">
        <f t="shared" si="21"/>
        <v>0.20104565443607159</v>
      </c>
      <c r="J95" s="10">
        <f t="shared" si="22"/>
        <v>15890769147.875555</v>
      </c>
      <c r="K95" s="31">
        <f t="shared" si="23"/>
        <v>0.20104565443607159</v>
      </c>
      <c r="L95" s="31">
        <f t="shared" si="24"/>
        <v>0.2010456544360715</v>
      </c>
      <c r="M95" s="32">
        <f t="shared" si="25"/>
        <v>3</v>
      </c>
      <c r="N95" s="32" t="s">
        <v>185</v>
      </c>
      <c r="O95" s="86" t="str">
        <f t="shared" si="26"/>
        <v>Y</v>
      </c>
    </row>
    <row r="96" spans="1:15" s="10" customFormat="1">
      <c r="A96" s="47">
        <v>72</v>
      </c>
      <c r="B96" s="29" t="s">
        <v>72</v>
      </c>
      <c r="C96" s="30">
        <v>322333.90000000002</v>
      </c>
      <c r="D96" s="30">
        <v>406149.4</v>
      </c>
      <c r="E96" s="30">
        <v>528966.6</v>
      </c>
      <c r="F96" s="9">
        <f t="shared" si="18"/>
        <v>1257449.8999999999</v>
      </c>
      <c r="G96" s="9">
        <f t="shared" si="19"/>
        <v>419149.96666666662</v>
      </c>
      <c r="H96" s="10">
        <f t="shared" si="20"/>
        <v>7200686151.7088852</v>
      </c>
      <c r="I96" s="31">
        <f t="shared" si="21"/>
        <v>0.20244987136373738</v>
      </c>
      <c r="J96" s="10">
        <f t="shared" si="22"/>
        <v>7200686151.7088852</v>
      </c>
      <c r="K96" s="31">
        <f t="shared" si="23"/>
        <v>0.20244987136373738</v>
      </c>
      <c r="L96" s="31">
        <f t="shared" si="24"/>
        <v>0.20244987136373804</v>
      </c>
      <c r="M96" s="32">
        <f t="shared" si="25"/>
        <v>3</v>
      </c>
      <c r="N96" s="32" t="s">
        <v>185</v>
      </c>
      <c r="O96" s="86" t="str">
        <f t="shared" si="26"/>
        <v>Y</v>
      </c>
    </row>
    <row r="97" spans="1:15" s="10" customFormat="1">
      <c r="A97" s="47">
        <v>19</v>
      </c>
      <c r="B97" s="29" t="s">
        <v>19</v>
      </c>
      <c r="C97" s="30">
        <v>91357.89</v>
      </c>
      <c r="D97" s="30">
        <v>104979</v>
      </c>
      <c r="E97" s="30">
        <v>146496.1</v>
      </c>
      <c r="F97" s="9">
        <f t="shared" si="18"/>
        <v>342832.99</v>
      </c>
      <c r="G97" s="9">
        <f t="shared" si="19"/>
        <v>114277.66333333333</v>
      </c>
      <c r="H97" s="10">
        <f t="shared" si="20"/>
        <v>549936270.2273556</v>
      </c>
      <c r="I97" s="31">
        <f t="shared" si="21"/>
        <v>0.20520825638545317</v>
      </c>
      <c r="J97" s="10">
        <f t="shared" si="22"/>
        <v>549936270.2273556</v>
      </c>
      <c r="K97" s="31">
        <f t="shared" si="23"/>
        <v>0.20520825638545317</v>
      </c>
      <c r="L97" s="31">
        <f t="shared" si="24"/>
        <v>0.20520825638545323</v>
      </c>
      <c r="M97" s="32">
        <f t="shared" si="25"/>
        <v>3</v>
      </c>
      <c r="N97" s="32" t="s">
        <v>185</v>
      </c>
      <c r="O97" s="86" t="str">
        <f t="shared" si="26"/>
        <v>Y</v>
      </c>
    </row>
    <row r="98" spans="1:15" s="10" customFormat="1">
      <c r="A98" s="47">
        <v>155</v>
      </c>
      <c r="B98" s="29" t="s">
        <v>155</v>
      </c>
      <c r="C98" s="30">
        <v>70021.7</v>
      </c>
      <c r="D98" s="30">
        <v>74067.8</v>
      </c>
      <c r="E98" s="30">
        <v>108537</v>
      </c>
      <c r="F98" s="9">
        <f t="shared" si="18"/>
        <v>252626.5</v>
      </c>
      <c r="G98" s="9">
        <f t="shared" si="19"/>
        <v>84208.833333333328</v>
      </c>
      <c r="H98" s="10">
        <f t="shared" si="20"/>
        <v>298658334.21555561</v>
      </c>
      <c r="I98" s="31">
        <f t="shared" si="21"/>
        <v>0.20522471855422394</v>
      </c>
      <c r="J98" s="10">
        <f t="shared" si="22"/>
        <v>298658334.21555561</v>
      </c>
      <c r="K98" s="31">
        <f t="shared" si="23"/>
        <v>0.20522471855422394</v>
      </c>
      <c r="L98" s="31">
        <f t="shared" si="24"/>
        <v>0.20522471855422403</v>
      </c>
      <c r="M98" s="32">
        <f t="shared" si="25"/>
        <v>3</v>
      </c>
      <c r="N98" s="32" t="s">
        <v>185</v>
      </c>
      <c r="O98" s="86" t="str">
        <f t="shared" si="26"/>
        <v>Y</v>
      </c>
    </row>
    <row r="99" spans="1:15">
      <c r="A99" s="47">
        <v>94</v>
      </c>
      <c r="B99" s="29" t="s">
        <v>94</v>
      </c>
      <c r="C99" s="30">
        <v>47830.2</v>
      </c>
      <c r="D99" s="30">
        <v>61253.599999999999</v>
      </c>
      <c r="E99" s="30">
        <v>79434</v>
      </c>
      <c r="F99" s="9">
        <f t="shared" ref="F99:F130" si="27">SUM(C99:E99)</f>
        <v>188517.8</v>
      </c>
      <c r="G99" s="9">
        <f t="shared" ref="G99:G130" si="28">F99/3</f>
        <v>62839.266666666663</v>
      </c>
      <c r="H99" s="10">
        <f t="shared" ref="H99:H130" si="29">((C99-G99)^2+(D99-G99)^2+(E99-G99)^2)/3</f>
        <v>167723865.12888893</v>
      </c>
      <c r="I99" s="31">
        <f t="shared" ref="I99:I130" si="30">H99^0.5/G99</f>
        <v>0.20609446241436924</v>
      </c>
      <c r="J99" s="10">
        <f t="shared" ref="J99:J130" si="31">DEVSQ(C99:E99)/3</f>
        <v>167723865.12888893</v>
      </c>
      <c r="K99" s="31">
        <f t="shared" ref="K99:K130" si="32">J99^0.5/G99</f>
        <v>0.20609446241436924</v>
      </c>
      <c r="L99" s="31">
        <f t="shared" ref="L99:L130" si="33">VARP(C99:E99)^0.5/AVERAGE(C99:E99)</f>
        <v>0.20609446241436946</v>
      </c>
      <c r="M99" s="32">
        <f t="shared" ref="M99:M130" si="34">COUNT(D99:F99)</f>
        <v>3</v>
      </c>
      <c r="N99" s="32" t="s">
        <v>185</v>
      </c>
      <c r="O99" s="86" t="str">
        <f t="shared" si="26"/>
        <v>Y</v>
      </c>
    </row>
    <row r="100" spans="1:15" s="10" customFormat="1">
      <c r="A100" s="47">
        <v>21</v>
      </c>
      <c r="B100" s="29" t="s">
        <v>21</v>
      </c>
      <c r="C100" s="30">
        <v>113178.7</v>
      </c>
      <c r="D100" s="30">
        <v>181048.8</v>
      </c>
      <c r="E100" s="30">
        <v>185531.5</v>
      </c>
      <c r="F100" s="9">
        <f t="shared" si="27"/>
        <v>479759</v>
      </c>
      <c r="G100" s="9">
        <f t="shared" si="28"/>
        <v>159919.66666666666</v>
      </c>
      <c r="H100" s="10">
        <f t="shared" si="29"/>
        <v>1095708082.3488886</v>
      </c>
      <c r="I100" s="31">
        <f t="shared" si="30"/>
        <v>0.20698818515121564</v>
      </c>
      <c r="J100" s="10">
        <f t="shared" si="31"/>
        <v>1095708082.3488886</v>
      </c>
      <c r="K100" s="31">
        <f t="shared" si="32"/>
        <v>0.20698818515121564</v>
      </c>
      <c r="L100" s="31">
        <f t="shared" si="33"/>
        <v>0.20698818515121514</v>
      </c>
      <c r="M100" s="32">
        <f t="shared" si="34"/>
        <v>3</v>
      </c>
      <c r="N100" s="32" t="s">
        <v>185</v>
      </c>
      <c r="O100" s="86" t="str">
        <f t="shared" si="26"/>
        <v>Y</v>
      </c>
    </row>
    <row r="101" spans="1:15" s="8" customFormat="1">
      <c r="A101" s="47">
        <v>79</v>
      </c>
      <c r="B101" s="29" t="s">
        <v>79</v>
      </c>
      <c r="C101" s="30">
        <v>328116</v>
      </c>
      <c r="D101" s="30">
        <v>323171.7</v>
      </c>
      <c r="E101" s="30">
        <v>495736</v>
      </c>
      <c r="F101" s="9">
        <f t="shared" si="27"/>
        <v>1147023.7</v>
      </c>
      <c r="G101" s="9">
        <f t="shared" si="28"/>
        <v>382341.23333333334</v>
      </c>
      <c r="H101" s="10">
        <f t="shared" si="29"/>
        <v>6433260904.1088896</v>
      </c>
      <c r="I101" s="31">
        <f t="shared" si="30"/>
        <v>0.20978017610392585</v>
      </c>
      <c r="J101" s="10">
        <f t="shared" si="31"/>
        <v>6433260904.1088896</v>
      </c>
      <c r="K101" s="31">
        <f t="shared" si="32"/>
        <v>0.20978017610392585</v>
      </c>
      <c r="L101" s="31">
        <f t="shared" si="33"/>
        <v>0.2097801761039258</v>
      </c>
      <c r="M101" s="32">
        <f t="shared" si="34"/>
        <v>3</v>
      </c>
      <c r="N101" s="32" t="s">
        <v>185</v>
      </c>
      <c r="O101" s="86" t="str">
        <f t="shared" si="26"/>
        <v>Y</v>
      </c>
    </row>
    <row r="102" spans="1:15" s="10" customFormat="1">
      <c r="A102" s="47">
        <v>34</v>
      </c>
      <c r="B102" s="29" t="s">
        <v>34</v>
      </c>
      <c r="C102" s="30">
        <v>5772</v>
      </c>
      <c r="D102" s="30">
        <v>9003.7999999999993</v>
      </c>
      <c r="E102" s="30">
        <v>9729.2000000000007</v>
      </c>
      <c r="F102" s="9">
        <f t="shared" si="27"/>
        <v>24505</v>
      </c>
      <c r="G102" s="9">
        <f t="shared" si="28"/>
        <v>8168.333333333333</v>
      </c>
      <c r="H102" s="10">
        <f t="shared" si="29"/>
        <v>2958907.5822222228</v>
      </c>
      <c r="I102" s="31">
        <f t="shared" si="30"/>
        <v>0.21058733482673961</v>
      </c>
      <c r="J102" s="10">
        <f t="shared" si="31"/>
        <v>2958907.5822222228</v>
      </c>
      <c r="K102" s="31">
        <f t="shared" si="32"/>
        <v>0.21058733482673961</v>
      </c>
      <c r="L102" s="31">
        <f t="shared" si="33"/>
        <v>0.21058733482673964</v>
      </c>
      <c r="M102" s="32">
        <f t="shared" si="34"/>
        <v>3</v>
      </c>
      <c r="N102" s="32" t="s">
        <v>185</v>
      </c>
      <c r="O102" s="86" t="str">
        <f t="shared" si="26"/>
        <v>Y</v>
      </c>
    </row>
    <row r="103" spans="1:15">
      <c r="A103" s="47">
        <v>74</v>
      </c>
      <c r="B103" s="29" t="s">
        <v>74</v>
      </c>
      <c r="C103" s="30">
        <v>477330.84</v>
      </c>
      <c r="D103" s="30">
        <v>696157.22</v>
      </c>
      <c r="E103" s="30">
        <v>438818.95</v>
      </c>
      <c r="F103" s="9">
        <f t="shared" si="27"/>
        <v>1612307.01</v>
      </c>
      <c r="G103" s="9">
        <f t="shared" si="28"/>
        <v>537435.67000000004</v>
      </c>
      <c r="H103" s="10">
        <f t="shared" si="29"/>
        <v>12843459495.763262</v>
      </c>
      <c r="I103" s="31">
        <f t="shared" si="30"/>
        <v>0.21086986631943819</v>
      </c>
      <c r="J103" s="10">
        <f t="shared" si="31"/>
        <v>12843459495.763262</v>
      </c>
      <c r="K103" s="31">
        <f t="shared" si="32"/>
        <v>0.21086986631943819</v>
      </c>
      <c r="L103" s="31">
        <f t="shared" si="33"/>
        <v>0.21086986631943844</v>
      </c>
      <c r="M103" s="32">
        <f t="shared" si="34"/>
        <v>3</v>
      </c>
      <c r="N103" s="32" t="s">
        <v>185</v>
      </c>
      <c r="O103" s="86" t="str">
        <f t="shared" si="26"/>
        <v>Y</v>
      </c>
    </row>
    <row r="104" spans="1:15" s="10" customFormat="1">
      <c r="A104" s="47">
        <v>2</v>
      </c>
      <c r="B104" s="29" t="s">
        <v>2</v>
      </c>
      <c r="C104" s="30">
        <v>40666.199999999997</v>
      </c>
      <c r="D104" s="30">
        <v>53960.2</v>
      </c>
      <c r="E104" s="30">
        <v>68855</v>
      </c>
      <c r="F104" s="9">
        <f t="shared" si="27"/>
        <v>163481.4</v>
      </c>
      <c r="G104" s="9">
        <f t="shared" si="28"/>
        <v>54493.799999999996</v>
      </c>
      <c r="H104" s="10">
        <f t="shared" si="29"/>
        <v>132577105.3866667</v>
      </c>
      <c r="I104" s="31">
        <f t="shared" si="30"/>
        <v>0.21129400390654285</v>
      </c>
      <c r="J104" s="10">
        <f t="shared" si="31"/>
        <v>132577105.3866667</v>
      </c>
      <c r="K104" s="31">
        <f t="shared" si="32"/>
        <v>0.21129400390654285</v>
      </c>
      <c r="L104" s="31">
        <f t="shared" si="33"/>
        <v>0.21129400390654279</v>
      </c>
      <c r="M104" s="32">
        <f t="shared" si="34"/>
        <v>3</v>
      </c>
      <c r="N104" s="32" t="s">
        <v>185</v>
      </c>
      <c r="O104" s="86" t="str">
        <f t="shared" si="26"/>
        <v>Y</v>
      </c>
    </row>
    <row r="105" spans="1:15" s="8" customFormat="1">
      <c r="A105" s="47">
        <v>111</v>
      </c>
      <c r="B105" s="29" t="s">
        <v>111</v>
      </c>
      <c r="C105" s="30">
        <v>75371.38</v>
      </c>
      <c r="D105" s="30">
        <v>125700.6</v>
      </c>
      <c r="E105" s="30">
        <v>121977.4</v>
      </c>
      <c r="F105" s="9">
        <f t="shared" si="27"/>
        <v>323049.38</v>
      </c>
      <c r="G105" s="9">
        <f t="shared" si="28"/>
        <v>107683.12666666666</v>
      </c>
      <c r="H105" s="10">
        <f t="shared" si="29"/>
        <v>524334856.03208882</v>
      </c>
      <c r="I105" s="31">
        <f t="shared" si="30"/>
        <v>0.21264575010078871</v>
      </c>
      <c r="J105" s="10">
        <f t="shared" si="31"/>
        <v>524334856.03208882</v>
      </c>
      <c r="K105" s="31">
        <f t="shared" si="32"/>
        <v>0.21264575010078871</v>
      </c>
      <c r="L105" s="31">
        <f t="shared" si="33"/>
        <v>0.21264575010078843</v>
      </c>
      <c r="M105" s="32">
        <f t="shared" si="34"/>
        <v>3</v>
      </c>
      <c r="N105" s="32" t="s">
        <v>185</v>
      </c>
      <c r="O105" s="86" t="str">
        <f t="shared" si="26"/>
        <v>Y</v>
      </c>
    </row>
    <row r="106" spans="1:15" s="10" customFormat="1">
      <c r="A106" s="47">
        <v>53</v>
      </c>
      <c r="B106" s="29" t="s">
        <v>53</v>
      </c>
      <c r="C106" s="30">
        <v>17256.8</v>
      </c>
      <c r="D106" s="30">
        <v>19582</v>
      </c>
      <c r="E106" s="30">
        <v>28008.2</v>
      </c>
      <c r="F106" s="9">
        <f t="shared" si="27"/>
        <v>64847</v>
      </c>
      <c r="G106" s="9">
        <f t="shared" si="28"/>
        <v>21615.666666666668</v>
      </c>
      <c r="H106" s="10">
        <f t="shared" si="29"/>
        <v>21333333.71555556</v>
      </c>
      <c r="I106" s="31">
        <f t="shared" si="30"/>
        <v>0.21367845212085873</v>
      </c>
      <c r="J106" s="10">
        <f t="shared" si="31"/>
        <v>21333333.71555556</v>
      </c>
      <c r="K106" s="31">
        <f t="shared" si="32"/>
        <v>0.21367845212085873</v>
      </c>
      <c r="L106" s="31">
        <f t="shared" si="33"/>
        <v>0.21367845212085904</v>
      </c>
      <c r="M106" s="32">
        <f t="shared" si="34"/>
        <v>3</v>
      </c>
      <c r="N106" s="32" t="s">
        <v>185</v>
      </c>
      <c r="O106" s="86" t="str">
        <f t="shared" si="26"/>
        <v>Y</v>
      </c>
    </row>
    <row r="107" spans="1:15" s="10" customFormat="1">
      <c r="A107" s="47">
        <v>35</v>
      </c>
      <c r="B107" s="29" t="s">
        <v>35</v>
      </c>
      <c r="C107" s="30">
        <v>19545.900000000001</v>
      </c>
      <c r="D107" s="30">
        <v>16924.3</v>
      </c>
      <c r="E107" s="30">
        <v>27726.799999999999</v>
      </c>
      <c r="F107" s="9">
        <f t="shared" si="27"/>
        <v>64197</v>
      </c>
      <c r="G107" s="9">
        <f t="shared" si="28"/>
        <v>21399</v>
      </c>
      <c r="H107" s="10">
        <f t="shared" si="29"/>
        <v>21165990.846666664</v>
      </c>
      <c r="I107" s="31">
        <f t="shared" si="30"/>
        <v>0.21499374423577597</v>
      </c>
      <c r="J107" s="10">
        <f t="shared" si="31"/>
        <v>21165990.846666664</v>
      </c>
      <c r="K107" s="31">
        <f t="shared" si="32"/>
        <v>0.21499374423577597</v>
      </c>
      <c r="L107" s="31">
        <f t="shared" si="33"/>
        <v>0.21499374423577594</v>
      </c>
      <c r="M107" s="32">
        <f t="shared" si="34"/>
        <v>3</v>
      </c>
      <c r="N107" s="32" t="s">
        <v>185</v>
      </c>
      <c r="O107" s="86" t="str">
        <f t="shared" si="26"/>
        <v>Y</v>
      </c>
    </row>
    <row r="108" spans="1:15" s="10" customFormat="1">
      <c r="A108" s="47">
        <v>65</v>
      </c>
      <c r="B108" s="29" t="s">
        <v>65</v>
      </c>
      <c r="C108" s="30">
        <v>429478.6</v>
      </c>
      <c r="D108" s="30">
        <v>741863.4</v>
      </c>
      <c r="E108" s="30">
        <v>572784.69999999995</v>
      </c>
      <c r="F108" s="9">
        <f t="shared" si="27"/>
        <v>1744126.7</v>
      </c>
      <c r="G108" s="9">
        <f t="shared" si="28"/>
        <v>581375.56666666665</v>
      </c>
      <c r="H108" s="10">
        <f t="shared" si="29"/>
        <v>16300945373.548895</v>
      </c>
      <c r="I108" s="31">
        <f t="shared" si="30"/>
        <v>0.21960874000079067</v>
      </c>
      <c r="J108" s="10">
        <f t="shared" si="31"/>
        <v>16300945373.548895</v>
      </c>
      <c r="K108" s="31">
        <f t="shared" si="32"/>
        <v>0.21960874000079067</v>
      </c>
      <c r="L108" s="31">
        <f t="shared" si="33"/>
        <v>0.21960874000079095</v>
      </c>
      <c r="M108" s="32">
        <f t="shared" si="34"/>
        <v>3</v>
      </c>
      <c r="N108" s="32" t="s">
        <v>185</v>
      </c>
      <c r="O108" s="86" t="str">
        <f t="shared" si="26"/>
        <v>Y</v>
      </c>
    </row>
    <row r="109" spans="1:15" s="8" customFormat="1">
      <c r="A109" s="47">
        <v>41</v>
      </c>
      <c r="B109" s="29" t="s">
        <v>41</v>
      </c>
      <c r="C109" s="30">
        <v>76099.789999999994</v>
      </c>
      <c r="D109" s="30">
        <v>80494.45</v>
      </c>
      <c r="E109" s="30">
        <v>122039.75</v>
      </c>
      <c r="F109" s="9">
        <f t="shared" si="27"/>
        <v>278633.99</v>
      </c>
      <c r="G109" s="9">
        <f t="shared" si="28"/>
        <v>92877.996666666659</v>
      </c>
      <c r="H109" s="10">
        <f t="shared" si="29"/>
        <v>428422768.15635562</v>
      </c>
      <c r="I109" s="31">
        <f t="shared" si="30"/>
        <v>0.22285553868052116</v>
      </c>
      <c r="J109" s="10">
        <f t="shared" si="31"/>
        <v>428422768.15635562</v>
      </c>
      <c r="K109" s="31">
        <f t="shared" si="32"/>
        <v>0.22285553868052116</v>
      </c>
      <c r="L109" s="31">
        <f t="shared" si="33"/>
        <v>0.22285553868052102</v>
      </c>
      <c r="M109" s="32">
        <f t="shared" si="34"/>
        <v>3</v>
      </c>
      <c r="N109" s="32" t="s">
        <v>185</v>
      </c>
      <c r="O109" s="86" t="str">
        <f t="shared" si="26"/>
        <v>Y</v>
      </c>
    </row>
    <row r="110" spans="1:15" s="10" customFormat="1">
      <c r="A110" s="47">
        <v>105</v>
      </c>
      <c r="B110" s="29" t="s">
        <v>105</v>
      </c>
      <c r="C110" s="30">
        <v>23118.799999999999</v>
      </c>
      <c r="D110" s="30">
        <v>20423.900000000001</v>
      </c>
      <c r="E110" s="30">
        <v>33831</v>
      </c>
      <c r="F110" s="9">
        <f t="shared" si="27"/>
        <v>77373.7</v>
      </c>
      <c r="G110" s="9">
        <f t="shared" si="28"/>
        <v>25791.233333333334</v>
      </c>
      <c r="H110" s="10">
        <f t="shared" si="29"/>
        <v>33529338.362222213</v>
      </c>
      <c r="I110" s="31">
        <f t="shared" si="30"/>
        <v>0.22451242522522805</v>
      </c>
      <c r="J110" s="10">
        <f t="shared" si="31"/>
        <v>33529338.362222213</v>
      </c>
      <c r="K110" s="31">
        <f t="shared" si="32"/>
        <v>0.22451242522522805</v>
      </c>
      <c r="L110" s="31">
        <f t="shared" si="33"/>
        <v>0.22451242522522852</v>
      </c>
      <c r="M110" s="32">
        <f t="shared" si="34"/>
        <v>3</v>
      </c>
      <c r="N110" s="32" t="s">
        <v>185</v>
      </c>
      <c r="O110" s="86" t="str">
        <f t="shared" si="26"/>
        <v>Y</v>
      </c>
    </row>
    <row r="111" spans="1:15" s="8" customFormat="1">
      <c r="A111" s="47">
        <v>16</v>
      </c>
      <c r="B111" s="29" t="s">
        <v>16</v>
      </c>
      <c r="C111" s="30">
        <v>193924.1</v>
      </c>
      <c r="D111" s="30">
        <v>182654.1</v>
      </c>
      <c r="E111" s="30">
        <v>294895.7</v>
      </c>
      <c r="F111" s="9">
        <f t="shared" si="27"/>
        <v>671473.9</v>
      </c>
      <c r="G111" s="9">
        <f t="shared" si="28"/>
        <v>223824.63333333333</v>
      </c>
      <c r="H111" s="10">
        <f t="shared" si="29"/>
        <v>2546717075.2355556</v>
      </c>
      <c r="I111" s="31">
        <f t="shared" si="30"/>
        <v>0.225466731129884</v>
      </c>
      <c r="J111" s="10">
        <f t="shared" si="31"/>
        <v>2546717075.2355556</v>
      </c>
      <c r="K111" s="31">
        <f t="shared" si="32"/>
        <v>0.225466731129884</v>
      </c>
      <c r="L111" s="31">
        <f t="shared" si="33"/>
        <v>0.22546673112988427</v>
      </c>
      <c r="M111" s="32">
        <f t="shared" si="34"/>
        <v>3</v>
      </c>
      <c r="N111" s="32" t="s">
        <v>185</v>
      </c>
      <c r="O111" s="86" t="str">
        <f t="shared" si="26"/>
        <v>Y</v>
      </c>
    </row>
    <row r="112" spans="1:15" s="10" customFormat="1">
      <c r="A112" s="47">
        <v>152</v>
      </c>
      <c r="B112" s="29" t="s">
        <v>152</v>
      </c>
      <c r="C112" s="30">
        <v>80243</v>
      </c>
      <c r="D112" s="30">
        <v>76934.7</v>
      </c>
      <c r="E112" s="30">
        <v>123270.1</v>
      </c>
      <c r="F112" s="9">
        <f t="shared" si="27"/>
        <v>280447.80000000005</v>
      </c>
      <c r="G112" s="9">
        <f t="shared" si="28"/>
        <v>93482.60000000002</v>
      </c>
      <c r="H112" s="10">
        <f t="shared" si="29"/>
        <v>445471719.6066668</v>
      </c>
      <c r="I112" s="31">
        <f t="shared" si="30"/>
        <v>0.22577678600324386</v>
      </c>
      <c r="J112" s="10">
        <f t="shared" si="31"/>
        <v>445471719.6066668</v>
      </c>
      <c r="K112" s="31">
        <f t="shared" si="32"/>
        <v>0.22577678600324386</v>
      </c>
      <c r="L112" s="31">
        <f t="shared" si="33"/>
        <v>0.22577678600324316</v>
      </c>
      <c r="M112" s="32">
        <f t="shared" si="34"/>
        <v>3</v>
      </c>
      <c r="N112" s="32" t="s">
        <v>185</v>
      </c>
      <c r="O112" s="86" t="str">
        <f t="shared" si="26"/>
        <v>Y</v>
      </c>
    </row>
    <row r="113" spans="1:15" s="10" customFormat="1">
      <c r="A113" s="47">
        <v>12</v>
      </c>
      <c r="B113" s="29" t="s">
        <v>12</v>
      </c>
      <c r="C113" s="30">
        <v>3261838.6</v>
      </c>
      <c r="D113" s="30">
        <v>3935138.2</v>
      </c>
      <c r="E113" s="30">
        <v>5554405.9000000004</v>
      </c>
      <c r="F113" s="9">
        <f t="shared" si="27"/>
        <v>12751382.700000001</v>
      </c>
      <c r="G113" s="9">
        <f t="shared" si="28"/>
        <v>4250460.9000000004</v>
      </c>
      <c r="H113" s="10">
        <f t="shared" si="29"/>
        <v>925691673405.86023</v>
      </c>
      <c r="I113" s="31">
        <f t="shared" si="30"/>
        <v>0.22635868024801559</v>
      </c>
      <c r="J113" s="10">
        <f t="shared" si="31"/>
        <v>925691673405.86023</v>
      </c>
      <c r="K113" s="31">
        <f t="shared" si="32"/>
        <v>0.22635868024801559</v>
      </c>
      <c r="L113" s="31">
        <f t="shared" si="33"/>
        <v>0.2263586802480157</v>
      </c>
      <c r="M113" s="32">
        <f t="shared" si="34"/>
        <v>3</v>
      </c>
      <c r="N113" s="32" t="s">
        <v>185</v>
      </c>
      <c r="O113" s="86" t="str">
        <f t="shared" si="26"/>
        <v>Y</v>
      </c>
    </row>
    <row r="114" spans="1:15" s="10" customFormat="1">
      <c r="A114" s="47">
        <v>48</v>
      </c>
      <c r="B114" s="29" t="s">
        <v>48</v>
      </c>
      <c r="C114" s="30">
        <v>691179.9</v>
      </c>
      <c r="D114" s="30">
        <v>595920.1</v>
      </c>
      <c r="E114" s="30">
        <v>1002671.7</v>
      </c>
      <c r="F114" s="9">
        <f t="shared" si="27"/>
        <v>2289771.7000000002</v>
      </c>
      <c r="G114" s="9">
        <f t="shared" si="28"/>
        <v>763257.2333333334</v>
      </c>
      <c r="H114" s="10">
        <f t="shared" si="29"/>
        <v>30172048340.648884</v>
      </c>
      <c r="I114" s="31">
        <f t="shared" si="30"/>
        <v>0.22757862474658286</v>
      </c>
      <c r="J114" s="10">
        <f t="shared" si="31"/>
        <v>30172048340.648884</v>
      </c>
      <c r="K114" s="31">
        <f t="shared" si="32"/>
        <v>0.22757862474658286</v>
      </c>
      <c r="L114" s="31">
        <f t="shared" si="33"/>
        <v>0.22757862474658241</v>
      </c>
      <c r="M114" s="32">
        <f t="shared" si="34"/>
        <v>3</v>
      </c>
      <c r="N114" s="32" t="s">
        <v>185</v>
      </c>
      <c r="O114" s="86" t="str">
        <f t="shared" si="26"/>
        <v>Y</v>
      </c>
    </row>
    <row r="115" spans="1:15">
      <c r="A115" s="47">
        <v>25</v>
      </c>
      <c r="B115" s="29" t="s">
        <v>25</v>
      </c>
      <c r="C115" s="30">
        <v>409751.7</v>
      </c>
      <c r="D115" s="30">
        <v>335616.7</v>
      </c>
      <c r="E115" s="30">
        <v>580534</v>
      </c>
      <c r="F115" s="9">
        <f t="shared" si="27"/>
        <v>1325902.3999999999</v>
      </c>
      <c r="G115" s="9">
        <f t="shared" si="28"/>
        <v>441967.46666666662</v>
      </c>
      <c r="H115" s="10">
        <f t="shared" si="29"/>
        <v>10516341784.175554</v>
      </c>
      <c r="I115" s="31">
        <f t="shared" si="30"/>
        <v>0.23202888025457391</v>
      </c>
      <c r="J115" s="10">
        <f t="shared" si="31"/>
        <v>10516341784.175554</v>
      </c>
      <c r="K115" s="31">
        <f t="shared" si="32"/>
        <v>0.23202888025457391</v>
      </c>
      <c r="L115" s="31">
        <f t="shared" si="33"/>
        <v>0.2320288802545743</v>
      </c>
      <c r="M115" s="32">
        <f t="shared" si="34"/>
        <v>3</v>
      </c>
      <c r="N115" s="32" t="s">
        <v>185</v>
      </c>
      <c r="O115" s="86" t="str">
        <f t="shared" si="26"/>
        <v>Y</v>
      </c>
    </row>
    <row r="116" spans="1:15" s="10" customFormat="1">
      <c r="A116" s="47">
        <v>51</v>
      </c>
      <c r="B116" s="29" t="s">
        <v>51</v>
      </c>
      <c r="C116" s="30">
        <v>95032.44</v>
      </c>
      <c r="D116" s="30">
        <v>85423.45</v>
      </c>
      <c r="E116" s="30">
        <v>143622.07</v>
      </c>
      <c r="F116" s="9">
        <f t="shared" si="27"/>
        <v>324077.96000000002</v>
      </c>
      <c r="G116" s="9">
        <f t="shared" si="28"/>
        <v>108025.98666666668</v>
      </c>
      <c r="H116" s="10">
        <f t="shared" si="29"/>
        <v>648929355.80682242</v>
      </c>
      <c r="I116" s="31">
        <f t="shared" si="30"/>
        <v>0.23581447983449527</v>
      </c>
      <c r="J116" s="10">
        <f t="shared" si="31"/>
        <v>648929355.80682242</v>
      </c>
      <c r="K116" s="31">
        <f t="shared" si="32"/>
        <v>0.23581447983449527</v>
      </c>
      <c r="L116" s="31">
        <f t="shared" si="33"/>
        <v>0.23581447983449522</v>
      </c>
      <c r="M116" s="32">
        <f t="shared" si="34"/>
        <v>3</v>
      </c>
      <c r="N116" s="32" t="s">
        <v>185</v>
      </c>
      <c r="O116" s="86" t="str">
        <f t="shared" si="26"/>
        <v>Y</v>
      </c>
    </row>
    <row r="117" spans="1:15" s="10" customFormat="1">
      <c r="A117" s="47">
        <v>164</v>
      </c>
      <c r="B117" s="29" t="s">
        <v>164</v>
      </c>
      <c r="C117" s="30">
        <v>24127.200000000001</v>
      </c>
      <c r="D117" s="30">
        <v>42861.1</v>
      </c>
      <c r="E117" s="30">
        <v>30943.599999999999</v>
      </c>
      <c r="F117" s="9">
        <f t="shared" si="27"/>
        <v>97931.9</v>
      </c>
      <c r="G117" s="9">
        <f t="shared" si="28"/>
        <v>32643.966666666664</v>
      </c>
      <c r="H117" s="10">
        <f t="shared" si="29"/>
        <v>59938791.602222204</v>
      </c>
      <c r="I117" s="31">
        <f t="shared" si="30"/>
        <v>0.23716525562683061</v>
      </c>
      <c r="J117" s="10">
        <f t="shared" si="31"/>
        <v>59938791.602222204</v>
      </c>
      <c r="K117" s="31">
        <f t="shared" si="32"/>
        <v>0.23716525562683061</v>
      </c>
      <c r="L117" s="31">
        <f t="shared" si="33"/>
        <v>0.23716525562683066</v>
      </c>
      <c r="M117" s="32">
        <f t="shared" si="34"/>
        <v>3</v>
      </c>
      <c r="N117" s="32" t="s">
        <v>185</v>
      </c>
      <c r="O117" s="86" t="str">
        <f t="shared" si="26"/>
        <v>Y</v>
      </c>
    </row>
    <row r="118" spans="1:15">
      <c r="A118" s="47">
        <v>125</v>
      </c>
      <c r="B118" s="29" t="s">
        <v>125</v>
      </c>
      <c r="C118" s="30">
        <v>133373.79999999999</v>
      </c>
      <c r="D118" s="30">
        <v>115637.9</v>
      </c>
      <c r="E118" s="30">
        <v>199034.1</v>
      </c>
      <c r="F118" s="9">
        <f t="shared" si="27"/>
        <v>448045.8</v>
      </c>
      <c r="G118" s="9">
        <f t="shared" si="28"/>
        <v>149348.6</v>
      </c>
      <c r="H118" s="10">
        <f t="shared" si="29"/>
        <v>1286751479.926667</v>
      </c>
      <c r="I118" s="31">
        <f t="shared" si="30"/>
        <v>0.24018516642706669</v>
      </c>
      <c r="J118" s="10">
        <f t="shared" si="31"/>
        <v>1286751479.926667</v>
      </c>
      <c r="K118" s="31">
        <f t="shared" si="32"/>
        <v>0.24018516642706669</v>
      </c>
      <c r="L118" s="31">
        <f t="shared" si="33"/>
        <v>0.24018516642706694</v>
      </c>
      <c r="M118" s="32">
        <f t="shared" si="34"/>
        <v>3</v>
      </c>
      <c r="N118" s="32" t="s">
        <v>185</v>
      </c>
      <c r="O118" s="86" t="str">
        <f t="shared" si="26"/>
        <v>Y</v>
      </c>
    </row>
    <row r="119" spans="1:15" s="10" customFormat="1">
      <c r="A119" s="46">
        <v>23</v>
      </c>
      <c r="B119" s="14" t="s">
        <v>23</v>
      </c>
      <c r="C119" s="15">
        <v>30270</v>
      </c>
      <c r="D119" s="15">
        <v>25180</v>
      </c>
      <c r="E119" s="15">
        <v>45059</v>
      </c>
      <c r="F119" s="16">
        <f t="shared" si="27"/>
        <v>100509</v>
      </c>
      <c r="G119" s="18">
        <f t="shared" si="28"/>
        <v>33503</v>
      </c>
      <c r="H119" s="19">
        <f t="shared" si="29"/>
        <v>71088584.666666672</v>
      </c>
      <c r="I119" s="21">
        <f t="shared" si="30"/>
        <v>0.25166118459457015</v>
      </c>
      <c r="J119" s="19">
        <f t="shared" si="31"/>
        <v>71088584.666666672</v>
      </c>
      <c r="K119" s="21">
        <f t="shared" si="32"/>
        <v>0.25166118459457015</v>
      </c>
      <c r="L119" s="21">
        <f t="shared" si="33"/>
        <v>0.25166118459457015</v>
      </c>
      <c r="M119" s="6">
        <f t="shared" si="34"/>
        <v>3</v>
      </c>
      <c r="N119" s="6" t="s">
        <v>186</v>
      </c>
      <c r="O119" s="86" t="str">
        <f t="shared" si="26"/>
        <v>Z</v>
      </c>
    </row>
    <row r="120" spans="1:15" s="10" customFormat="1">
      <c r="A120" s="46">
        <v>32</v>
      </c>
      <c r="B120" s="14" t="s">
        <v>32</v>
      </c>
      <c r="C120" s="15">
        <v>15425.5</v>
      </c>
      <c r="D120" s="15">
        <v>18860.099999999999</v>
      </c>
      <c r="E120" s="15">
        <v>27875</v>
      </c>
      <c r="F120" s="16">
        <f t="shared" si="27"/>
        <v>62160.6</v>
      </c>
      <c r="G120" s="18">
        <f t="shared" si="28"/>
        <v>20720.2</v>
      </c>
      <c r="H120" s="19">
        <f t="shared" si="29"/>
        <v>27561661.046666671</v>
      </c>
      <c r="I120" s="21">
        <f t="shared" si="30"/>
        <v>0.25337207647969251</v>
      </c>
      <c r="J120" s="19">
        <f t="shared" si="31"/>
        <v>27561661.046666671</v>
      </c>
      <c r="K120" s="21">
        <f t="shared" si="32"/>
        <v>0.25337207647969251</v>
      </c>
      <c r="L120" s="21">
        <f t="shared" si="33"/>
        <v>0.25337207647969257</v>
      </c>
      <c r="M120" s="6">
        <f t="shared" si="34"/>
        <v>3</v>
      </c>
      <c r="N120" s="6" t="s">
        <v>186</v>
      </c>
      <c r="O120" s="86" t="str">
        <f t="shared" si="26"/>
        <v>Z</v>
      </c>
    </row>
    <row r="121" spans="1:15" s="10" customFormat="1">
      <c r="A121" s="46">
        <v>162</v>
      </c>
      <c r="B121" s="14" t="s">
        <v>162</v>
      </c>
      <c r="C121" s="15">
        <v>45471</v>
      </c>
      <c r="D121" s="15">
        <v>23730.1</v>
      </c>
      <c r="E121" s="15">
        <v>36175.800000000003</v>
      </c>
      <c r="F121" s="16">
        <f t="shared" si="27"/>
        <v>105376.90000000001</v>
      </c>
      <c r="G121" s="18">
        <f t="shared" si="28"/>
        <v>35125.633333333339</v>
      </c>
      <c r="H121" s="19">
        <f t="shared" si="29"/>
        <v>79329213.815555558</v>
      </c>
      <c r="I121" s="21">
        <f t="shared" si="30"/>
        <v>0.25356681266878006</v>
      </c>
      <c r="J121" s="19">
        <f t="shared" si="31"/>
        <v>79329213.815555558</v>
      </c>
      <c r="K121" s="21">
        <f t="shared" si="32"/>
        <v>0.25356681266878006</v>
      </c>
      <c r="L121" s="21">
        <f t="shared" si="33"/>
        <v>0.25356681266877978</v>
      </c>
      <c r="M121" s="6">
        <f t="shared" si="34"/>
        <v>3</v>
      </c>
      <c r="N121" s="6" t="s">
        <v>186</v>
      </c>
      <c r="O121" s="86" t="str">
        <f t="shared" si="26"/>
        <v>Z</v>
      </c>
    </row>
    <row r="122" spans="1:15" s="10" customFormat="1">
      <c r="A122" s="46">
        <v>82</v>
      </c>
      <c r="B122" s="14" t="s">
        <v>82</v>
      </c>
      <c r="C122" s="15">
        <v>24250.799999999999</v>
      </c>
      <c r="D122" s="15">
        <v>14526.2</v>
      </c>
      <c r="E122" s="15">
        <v>14671.4</v>
      </c>
      <c r="F122" s="16">
        <f t="shared" si="27"/>
        <v>53448.4</v>
      </c>
      <c r="G122" s="18">
        <f t="shared" si="28"/>
        <v>17816.133333333335</v>
      </c>
      <c r="H122" s="19">
        <f t="shared" si="29"/>
        <v>20705981.395555552</v>
      </c>
      <c r="I122" s="21">
        <f t="shared" si="30"/>
        <v>0.25540797600253412</v>
      </c>
      <c r="J122" s="19">
        <f t="shared" si="31"/>
        <v>20705981.395555552</v>
      </c>
      <c r="K122" s="21">
        <f t="shared" si="32"/>
        <v>0.25540797600253412</v>
      </c>
      <c r="L122" s="21">
        <f t="shared" si="33"/>
        <v>0.25540797600253407</v>
      </c>
      <c r="M122" s="6">
        <f t="shared" si="34"/>
        <v>3</v>
      </c>
      <c r="N122" s="6" t="s">
        <v>186</v>
      </c>
      <c r="O122" s="86" t="str">
        <f t="shared" si="26"/>
        <v>Z</v>
      </c>
    </row>
    <row r="123" spans="1:15" s="8" customFormat="1">
      <c r="A123" s="46">
        <v>7</v>
      </c>
      <c r="B123" s="14" t="s">
        <v>7</v>
      </c>
      <c r="C123" s="15">
        <v>132031.9</v>
      </c>
      <c r="D123" s="15">
        <v>96026.3</v>
      </c>
      <c r="E123" s="15">
        <v>181301.4</v>
      </c>
      <c r="F123" s="16">
        <f t="shared" si="27"/>
        <v>409359.6</v>
      </c>
      <c r="G123" s="18">
        <f t="shared" si="28"/>
        <v>136453.19999999998</v>
      </c>
      <c r="H123" s="19">
        <f t="shared" si="29"/>
        <v>1221747726.8466663</v>
      </c>
      <c r="I123" s="21">
        <f t="shared" si="30"/>
        <v>0.25615748165961516</v>
      </c>
      <c r="J123" s="19">
        <f t="shared" si="31"/>
        <v>1221747726.8466663</v>
      </c>
      <c r="K123" s="21">
        <f t="shared" si="32"/>
        <v>0.25615748165961516</v>
      </c>
      <c r="L123" s="21">
        <f t="shared" si="33"/>
        <v>0.25615748165961516</v>
      </c>
      <c r="M123" s="6">
        <f t="shared" si="34"/>
        <v>3</v>
      </c>
      <c r="N123" s="6" t="s">
        <v>186</v>
      </c>
      <c r="O123" s="86" t="str">
        <f t="shared" si="26"/>
        <v>Z</v>
      </c>
    </row>
    <row r="124" spans="1:15" s="10" customFormat="1">
      <c r="A124" s="46">
        <v>30</v>
      </c>
      <c r="B124" s="14" t="s">
        <v>30</v>
      </c>
      <c r="C124" s="15">
        <v>9030</v>
      </c>
      <c r="D124" s="15">
        <v>11950</v>
      </c>
      <c r="E124" s="15">
        <v>6230</v>
      </c>
      <c r="F124" s="16">
        <f t="shared" si="27"/>
        <v>27210</v>
      </c>
      <c r="G124" s="18">
        <f t="shared" si="28"/>
        <v>9070</v>
      </c>
      <c r="H124" s="19">
        <f t="shared" si="29"/>
        <v>5453866.666666667</v>
      </c>
      <c r="I124" s="21">
        <f t="shared" si="30"/>
        <v>0.25748087190301178</v>
      </c>
      <c r="J124" s="19">
        <f t="shared" si="31"/>
        <v>5453866.666666667</v>
      </c>
      <c r="K124" s="21">
        <f t="shared" si="32"/>
        <v>0.25748087190301178</v>
      </c>
      <c r="L124" s="21">
        <f t="shared" si="33"/>
        <v>0.25748087190301178</v>
      </c>
      <c r="M124" s="6">
        <f t="shared" si="34"/>
        <v>3</v>
      </c>
      <c r="N124" s="6" t="s">
        <v>186</v>
      </c>
      <c r="O124" s="86" t="str">
        <f t="shared" si="26"/>
        <v>Z</v>
      </c>
    </row>
    <row r="125" spans="1:15" s="10" customFormat="1">
      <c r="A125" s="46">
        <v>33</v>
      </c>
      <c r="B125" s="14" t="s">
        <v>33</v>
      </c>
      <c r="C125" s="15">
        <v>42183.199999999997</v>
      </c>
      <c r="D125" s="15">
        <v>23151.7</v>
      </c>
      <c r="E125" s="15">
        <v>27679.8</v>
      </c>
      <c r="F125" s="16">
        <f t="shared" si="27"/>
        <v>93014.7</v>
      </c>
      <c r="G125" s="18">
        <f t="shared" si="28"/>
        <v>31004.899999999998</v>
      </c>
      <c r="H125" s="19">
        <f t="shared" si="29"/>
        <v>65894477.046666645</v>
      </c>
      <c r="I125" s="21">
        <f t="shared" si="30"/>
        <v>0.26181478791511503</v>
      </c>
      <c r="J125" s="19">
        <f t="shared" si="31"/>
        <v>65894477.046666645</v>
      </c>
      <c r="K125" s="21">
        <f t="shared" si="32"/>
        <v>0.26181478791511503</v>
      </c>
      <c r="L125" s="21">
        <f t="shared" si="33"/>
        <v>0.2618147879151147</v>
      </c>
      <c r="M125" s="6">
        <f t="shared" si="34"/>
        <v>3</v>
      </c>
      <c r="N125" s="6" t="s">
        <v>186</v>
      </c>
      <c r="O125" s="86" t="str">
        <f t="shared" si="26"/>
        <v>Z</v>
      </c>
    </row>
    <row r="126" spans="1:15" s="8" customFormat="1">
      <c r="A126" s="46">
        <v>157</v>
      </c>
      <c r="B126" s="14" t="s">
        <v>157</v>
      </c>
      <c r="C126" s="15">
        <v>50533.79</v>
      </c>
      <c r="D126" s="15">
        <v>86322.97</v>
      </c>
      <c r="E126" s="15">
        <v>100743.8</v>
      </c>
      <c r="F126" s="16">
        <f t="shared" si="27"/>
        <v>237600.56</v>
      </c>
      <c r="G126" s="18">
        <f t="shared" si="28"/>
        <v>79200.186666666661</v>
      </c>
      <c r="H126" s="19">
        <f t="shared" si="29"/>
        <v>445541205.24015552</v>
      </c>
      <c r="I126" s="21">
        <f t="shared" si="30"/>
        <v>0.2665125916319972</v>
      </c>
      <c r="J126" s="19">
        <f t="shared" si="31"/>
        <v>445541205.24015552</v>
      </c>
      <c r="K126" s="21">
        <f t="shared" si="32"/>
        <v>0.2665125916319972</v>
      </c>
      <c r="L126" s="21">
        <f t="shared" si="33"/>
        <v>0.26651259163199748</v>
      </c>
      <c r="M126" s="6">
        <f t="shared" si="34"/>
        <v>3</v>
      </c>
      <c r="N126" s="6" t="s">
        <v>186</v>
      </c>
      <c r="O126" s="86" t="str">
        <f t="shared" si="26"/>
        <v>Z</v>
      </c>
    </row>
    <row r="127" spans="1:15" s="10" customFormat="1">
      <c r="A127" s="46">
        <v>9</v>
      </c>
      <c r="B127" s="14" t="s">
        <v>9</v>
      </c>
      <c r="C127" s="15">
        <v>32963.5</v>
      </c>
      <c r="D127" s="15">
        <v>66624.100000000006</v>
      </c>
      <c r="E127" s="15">
        <v>61495.4</v>
      </c>
      <c r="F127" s="16">
        <f t="shared" si="27"/>
        <v>161083</v>
      </c>
      <c r="G127" s="18">
        <f t="shared" si="28"/>
        <v>53694.333333333336</v>
      </c>
      <c r="H127" s="19">
        <f t="shared" si="29"/>
        <v>219267652.62888896</v>
      </c>
      <c r="I127" s="21">
        <f t="shared" si="30"/>
        <v>0.2757774992374028</v>
      </c>
      <c r="J127" s="19">
        <f t="shared" si="31"/>
        <v>219267652.62888896</v>
      </c>
      <c r="K127" s="21">
        <f t="shared" si="32"/>
        <v>0.2757774992374028</v>
      </c>
      <c r="L127" s="21">
        <f t="shared" si="33"/>
        <v>0.27577749923740297</v>
      </c>
      <c r="M127" s="6">
        <f t="shared" si="34"/>
        <v>3</v>
      </c>
      <c r="N127" s="6" t="s">
        <v>186</v>
      </c>
      <c r="O127" s="86" t="str">
        <f t="shared" si="26"/>
        <v>Z</v>
      </c>
    </row>
    <row r="128" spans="1:15" s="10" customFormat="1">
      <c r="A128" s="46">
        <v>28</v>
      </c>
      <c r="B128" s="14" t="s">
        <v>28</v>
      </c>
      <c r="C128" s="15">
        <v>21293.5</v>
      </c>
      <c r="D128" s="15">
        <v>23018.1</v>
      </c>
      <c r="E128" s="15">
        <v>38620.1</v>
      </c>
      <c r="F128" s="16">
        <f t="shared" si="27"/>
        <v>82931.7</v>
      </c>
      <c r="G128" s="18">
        <f t="shared" si="28"/>
        <v>27643.899999999998</v>
      </c>
      <c r="H128" s="19">
        <f t="shared" si="29"/>
        <v>60734190.746666662</v>
      </c>
      <c r="I128" s="21">
        <f t="shared" si="30"/>
        <v>0.28191443334685135</v>
      </c>
      <c r="J128" s="19">
        <f t="shared" si="31"/>
        <v>60734190.746666662</v>
      </c>
      <c r="K128" s="21">
        <f t="shared" si="32"/>
        <v>0.28191443334685135</v>
      </c>
      <c r="L128" s="21">
        <f t="shared" si="33"/>
        <v>0.2819144333468514</v>
      </c>
      <c r="M128" s="6">
        <f t="shared" si="34"/>
        <v>3</v>
      </c>
      <c r="N128" s="6" t="s">
        <v>186</v>
      </c>
      <c r="O128" s="86" t="str">
        <f t="shared" si="26"/>
        <v>Z</v>
      </c>
    </row>
    <row r="129" spans="1:15" s="10" customFormat="1">
      <c r="A129" s="46">
        <v>90</v>
      </c>
      <c r="B129" s="14" t="s">
        <v>90</v>
      </c>
      <c r="C129" s="15">
        <v>338511.4</v>
      </c>
      <c r="D129" s="15">
        <v>599182.69999999995</v>
      </c>
      <c r="E129" s="15">
        <v>734636.8</v>
      </c>
      <c r="F129" s="16">
        <f t="shared" si="27"/>
        <v>1672330.9</v>
      </c>
      <c r="G129" s="18">
        <f t="shared" si="28"/>
        <v>557443.6333333333</v>
      </c>
      <c r="H129" s="19">
        <f t="shared" si="29"/>
        <v>27023630263.962223</v>
      </c>
      <c r="I129" s="21">
        <f t="shared" si="30"/>
        <v>0.2948973605568016</v>
      </c>
      <c r="J129" s="19">
        <f t="shared" si="31"/>
        <v>27023630263.962223</v>
      </c>
      <c r="K129" s="21">
        <f t="shared" si="32"/>
        <v>0.2948973605568016</v>
      </c>
      <c r="L129" s="21">
        <f t="shared" si="33"/>
        <v>0.29489736055680166</v>
      </c>
      <c r="M129" s="6">
        <f t="shared" si="34"/>
        <v>3</v>
      </c>
      <c r="N129" s="6" t="s">
        <v>186</v>
      </c>
      <c r="O129" s="86" t="str">
        <f t="shared" si="26"/>
        <v>Z</v>
      </c>
    </row>
    <row r="130" spans="1:15" s="10" customFormat="1">
      <c r="A130" s="46">
        <v>91</v>
      </c>
      <c r="B130" s="14" t="s">
        <v>91</v>
      </c>
      <c r="C130" s="15">
        <v>2772</v>
      </c>
      <c r="D130" s="15">
        <v>1864.8</v>
      </c>
      <c r="E130" s="15">
        <v>4158</v>
      </c>
      <c r="F130" s="16">
        <f t="shared" si="27"/>
        <v>8794.7999999999993</v>
      </c>
      <c r="G130" s="18">
        <f t="shared" si="28"/>
        <v>2931.6</v>
      </c>
      <c r="H130" s="19">
        <f t="shared" si="29"/>
        <v>889197.12000000011</v>
      </c>
      <c r="I130" s="21">
        <f t="shared" si="30"/>
        <v>0.32165796549510001</v>
      </c>
      <c r="J130" s="19">
        <f t="shared" si="31"/>
        <v>889197.12000000011</v>
      </c>
      <c r="K130" s="21">
        <f t="shared" si="32"/>
        <v>0.32165796549510001</v>
      </c>
      <c r="L130" s="21">
        <f t="shared" si="33"/>
        <v>0.32165796549510023</v>
      </c>
      <c r="M130" s="6">
        <f t="shared" si="34"/>
        <v>3</v>
      </c>
      <c r="N130" s="6" t="s">
        <v>186</v>
      </c>
      <c r="O130" s="86" t="str">
        <f t="shared" si="26"/>
        <v>Z</v>
      </c>
    </row>
    <row r="131" spans="1:15" s="10" customFormat="1">
      <c r="A131" s="46">
        <v>71</v>
      </c>
      <c r="B131" s="14" t="s">
        <v>71</v>
      </c>
      <c r="C131" s="15">
        <v>97041.7</v>
      </c>
      <c r="D131" s="15">
        <v>188686.7</v>
      </c>
      <c r="E131" s="15">
        <v>233503.8</v>
      </c>
      <c r="F131" s="16">
        <f t="shared" ref="F131:F162" si="35">SUM(C131:E131)</f>
        <v>519232.2</v>
      </c>
      <c r="G131" s="18">
        <f t="shared" ref="G131:G162" si="36">F131/3</f>
        <v>173077.4</v>
      </c>
      <c r="H131" s="19">
        <f t="shared" ref="H131:H162" si="37">((C131-G131)^2+(D131-G131)^2+(E131-G131)^2)/3</f>
        <v>3225475912.646666</v>
      </c>
      <c r="I131" s="21">
        <f t="shared" ref="I131:I162" si="38">H131^0.5/G131</f>
        <v>0.32813800924117831</v>
      </c>
      <c r="J131" s="19">
        <f t="shared" ref="J131:J162" si="39">DEVSQ(C131:E131)/3</f>
        <v>3225475912.646666</v>
      </c>
      <c r="K131" s="21">
        <f t="shared" ref="K131:K162" si="40">J131^0.5/G131</f>
        <v>0.32813800924117831</v>
      </c>
      <c r="L131" s="21">
        <f t="shared" ref="L131:L162" si="41">VARP(C131:E131)^0.5/AVERAGE(C131:E131)</f>
        <v>0.32813800924117836</v>
      </c>
      <c r="M131" s="6">
        <f t="shared" ref="M131:M162" si="42">COUNT(D131:F131)</f>
        <v>3</v>
      </c>
      <c r="N131" s="6" t="s">
        <v>186</v>
      </c>
      <c r="O131" s="86" t="str">
        <f t="shared" si="26"/>
        <v>Z</v>
      </c>
    </row>
    <row r="132" spans="1:15" s="8" customFormat="1">
      <c r="A132" s="46">
        <v>40</v>
      </c>
      <c r="B132" s="14" t="s">
        <v>40</v>
      </c>
      <c r="C132" s="15">
        <v>102961.8</v>
      </c>
      <c r="D132" s="15">
        <v>114882.9</v>
      </c>
      <c r="E132" s="15">
        <v>207230.6</v>
      </c>
      <c r="F132" s="16">
        <f t="shared" si="35"/>
        <v>425075.30000000005</v>
      </c>
      <c r="G132" s="18">
        <f t="shared" si="36"/>
        <v>141691.76666666669</v>
      </c>
      <c r="H132" s="19">
        <f t="shared" si="37"/>
        <v>2171354774.8822227</v>
      </c>
      <c r="I132" s="21">
        <f t="shared" si="38"/>
        <v>0.3288673651119941</v>
      </c>
      <c r="J132" s="19">
        <f t="shared" si="39"/>
        <v>2171354774.8822227</v>
      </c>
      <c r="K132" s="21">
        <f t="shared" si="40"/>
        <v>0.3288673651119941</v>
      </c>
      <c r="L132" s="21">
        <f t="shared" si="41"/>
        <v>0.32886736511199355</v>
      </c>
      <c r="M132" s="6">
        <f t="shared" si="42"/>
        <v>3</v>
      </c>
      <c r="N132" s="6" t="s">
        <v>186</v>
      </c>
      <c r="O132" s="86" t="str">
        <f t="shared" ref="O132:O172" si="43">LOOKUP(I132,Q$8:Q$10,P$8:P$10)</f>
        <v>Z</v>
      </c>
    </row>
    <row r="133" spans="1:15">
      <c r="A133" s="46">
        <v>83</v>
      </c>
      <c r="B133" s="14" t="s">
        <v>83</v>
      </c>
      <c r="C133" s="15">
        <v>12904.2</v>
      </c>
      <c r="D133" s="15">
        <v>5611.2</v>
      </c>
      <c r="E133" s="15">
        <v>8556.6</v>
      </c>
      <c r="F133" s="16">
        <f t="shared" si="35"/>
        <v>27072</v>
      </c>
      <c r="G133" s="18">
        <f t="shared" si="36"/>
        <v>9024</v>
      </c>
      <c r="H133" s="19">
        <f t="shared" si="37"/>
        <v>8973872.8800000027</v>
      </c>
      <c r="I133" s="21">
        <f t="shared" si="38"/>
        <v>0.33196390903114453</v>
      </c>
      <c r="J133" s="19">
        <f t="shared" si="39"/>
        <v>8973872.8800000027</v>
      </c>
      <c r="K133" s="21">
        <f t="shared" si="40"/>
        <v>0.33196390903114453</v>
      </c>
      <c r="L133" s="21">
        <f t="shared" si="41"/>
        <v>0.33196390903114437</v>
      </c>
      <c r="M133" s="6">
        <f t="shared" si="42"/>
        <v>3</v>
      </c>
      <c r="N133" s="6" t="s">
        <v>186</v>
      </c>
      <c r="O133" s="86" t="str">
        <f t="shared" si="43"/>
        <v>Z</v>
      </c>
    </row>
    <row r="134" spans="1:15">
      <c r="A134" s="46">
        <v>64</v>
      </c>
      <c r="B134" s="14" t="s">
        <v>64</v>
      </c>
      <c r="C134" s="15">
        <v>80140</v>
      </c>
      <c r="D134" s="15">
        <v>33625</v>
      </c>
      <c r="E134" s="15">
        <v>81965</v>
      </c>
      <c r="F134" s="16">
        <f t="shared" si="35"/>
        <v>195730</v>
      </c>
      <c r="G134" s="18">
        <f t="shared" si="36"/>
        <v>65243.333333333336</v>
      </c>
      <c r="H134" s="19">
        <f t="shared" si="37"/>
        <v>500414605.55555552</v>
      </c>
      <c r="I134" s="21">
        <f t="shared" si="38"/>
        <v>0.34286949444611803</v>
      </c>
      <c r="J134" s="19">
        <f t="shared" si="39"/>
        <v>500414605.55555552</v>
      </c>
      <c r="K134" s="21">
        <f t="shared" si="40"/>
        <v>0.34286949444611803</v>
      </c>
      <c r="L134" s="21">
        <f t="shared" si="41"/>
        <v>0.34286949444611803</v>
      </c>
      <c r="M134" s="6">
        <f t="shared" si="42"/>
        <v>3</v>
      </c>
      <c r="N134" s="6" t="s">
        <v>186</v>
      </c>
      <c r="O134" s="86" t="str">
        <f t="shared" si="43"/>
        <v>Z</v>
      </c>
    </row>
    <row r="135" spans="1:15">
      <c r="A135" s="46">
        <v>42</v>
      </c>
      <c r="B135" s="14" t="s">
        <v>42</v>
      </c>
      <c r="C135" s="15">
        <v>27136.400000000001</v>
      </c>
      <c r="D135" s="15">
        <v>28720.9</v>
      </c>
      <c r="E135" s="15">
        <v>11424.5</v>
      </c>
      <c r="F135" s="16">
        <f t="shared" si="35"/>
        <v>67281.8</v>
      </c>
      <c r="G135" s="18">
        <f t="shared" si="36"/>
        <v>22427.266666666666</v>
      </c>
      <c r="H135" s="19">
        <f t="shared" si="37"/>
        <v>60948877.202222236</v>
      </c>
      <c r="I135" s="21">
        <f t="shared" si="38"/>
        <v>0.34810199139183495</v>
      </c>
      <c r="J135" s="19">
        <f t="shared" si="39"/>
        <v>60948877.202222236</v>
      </c>
      <c r="K135" s="21">
        <f t="shared" si="40"/>
        <v>0.34810199139183495</v>
      </c>
      <c r="L135" s="21">
        <f t="shared" si="41"/>
        <v>0.34810199139183451</v>
      </c>
      <c r="M135" s="6">
        <f t="shared" si="42"/>
        <v>3</v>
      </c>
      <c r="N135" s="6" t="s">
        <v>186</v>
      </c>
      <c r="O135" s="86" t="str">
        <f t="shared" si="43"/>
        <v>Z</v>
      </c>
    </row>
    <row r="136" spans="1:15">
      <c r="A136" s="46">
        <v>167</v>
      </c>
      <c r="B136" s="14" t="s">
        <v>167</v>
      </c>
      <c r="C136" s="15">
        <v>10141.4</v>
      </c>
      <c r="D136" s="15">
        <v>25912.7</v>
      </c>
      <c r="E136" s="15">
        <v>18864.099999999999</v>
      </c>
      <c r="F136" s="16">
        <f t="shared" si="35"/>
        <v>54918.2</v>
      </c>
      <c r="G136" s="18">
        <f t="shared" si="36"/>
        <v>18306.066666666666</v>
      </c>
      <c r="H136" s="19">
        <f t="shared" si="37"/>
        <v>41611351.215555556</v>
      </c>
      <c r="I136" s="21">
        <f t="shared" si="38"/>
        <v>0.35237969038948885</v>
      </c>
      <c r="J136" s="19">
        <f t="shared" si="39"/>
        <v>41611351.215555556</v>
      </c>
      <c r="K136" s="21">
        <f t="shared" si="40"/>
        <v>0.35237969038948885</v>
      </c>
      <c r="L136" s="21">
        <f t="shared" si="41"/>
        <v>0.35237969038948891</v>
      </c>
      <c r="M136" s="6">
        <f t="shared" si="42"/>
        <v>3</v>
      </c>
      <c r="N136" s="6" t="s">
        <v>186</v>
      </c>
      <c r="O136" s="86" t="str">
        <f t="shared" si="43"/>
        <v>Z</v>
      </c>
    </row>
    <row r="137" spans="1:15">
      <c r="A137" s="46">
        <v>54</v>
      </c>
      <c r="B137" s="14" t="s">
        <v>54</v>
      </c>
      <c r="C137" s="15">
        <v>75940.5</v>
      </c>
      <c r="D137" s="15">
        <v>109670.39999999999</v>
      </c>
      <c r="E137" s="15">
        <v>182482.6</v>
      </c>
      <c r="F137" s="16">
        <f t="shared" si="35"/>
        <v>368093.5</v>
      </c>
      <c r="G137" s="18">
        <f t="shared" si="36"/>
        <v>122697.83333333333</v>
      </c>
      <c r="H137" s="19">
        <f t="shared" si="37"/>
        <v>1976726855.0288894</v>
      </c>
      <c r="I137" s="21">
        <f t="shared" si="38"/>
        <v>0.36235681813348297</v>
      </c>
      <c r="J137" s="19">
        <f t="shared" si="39"/>
        <v>1976726855.0288894</v>
      </c>
      <c r="K137" s="21">
        <f t="shared" si="40"/>
        <v>0.36235681813348297</v>
      </c>
      <c r="L137" s="21">
        <f t="shared" si="41"/>
        <v>0.36235681813348303</v>
      </c>
      <c r="M137" s="6">
        <f t="shared" si="42"/>
        <v>3</v>
      </c>
      <c r="N137" s="6" t="s">
        <v>186</v>
      </c>
      <c r="O137" s="86" t="str">
        <f t="shared" si="43"/>
        <v>Z</v>
      </c>
    </row>
    <row r="138" spans="1:15" s="10" customFormat="1">
      <c r="A138" s="46">
        <v>66</v>
      </c>
      <c r="B138" s="14" t="s">
        <v>66</v>
      </c>
      <c r="C138" s="15">
        <v>21226.62</v>
      </c>
      <c r="D138" s="15">
        <v>34745.519999999997</v>
      </c>
      <c r="E138" s="15">
        <v>53520.26</v>
      </c>
      <c r="F138" s="16">
        <f t="shared" si="35"/>
        <v>109492.4</v>
      </c>
      <c r="G138" s="18">
        <f t="shared" si="36"/>
        <v>36497.466666666667</v>
      </c>
      <c r="H138" s="19">
        <f t="shared" si="37"/>
        <v>175347855.96968892</v>
      </c>
      <c r="I138" s="21">
        <f t="shared" si="38"/>
        <v>0.362816900936833</v>
      </c>
      <c r="J138" s="19">
        <f t="shared" si="39"/>
        <v>175347855.96968892</v>
      </c>
      <c r="K138" s="21">
        <f t="shared" si="40"/>
        <v>0.362816900936833</v>
      </c>
      <c r="L138" s="21">
        <f t="shared" si="41"/>
        <v>0.36281690093683333</v>
      </c>
      <c r="M138" s="6">
        <f t="shared" si="42"/>
        <v>3</v>
      </c>
      <c r="N138" s="6" t="s">
        <v>186</v>
      </c>
      <c r="O138" s="86" t="str">
        <f t="shared" si="43"/>
        <v>Z</v>
      </c>
    </row>
    <row r="139" spans="1:15" s="10" customFormat="1">
      <c r="A139" s="46">
        <v>27</v>
      </c>
      <c r="B139" s="14" t="s">
        <v>27</v>
      </c>
      <c r="C139" s="15">
        <v>23083.200000000001</v>
      </c>
      <c r="D139" s="15">
        <v>31631</v>
      </c>
      <c r="E139" s="15">
        <v>55186.1</v>
      </c>
      <c r="F139" s="16">
        <f t="shared" si="35"/>
        <v>109900.29999999999</v>
      </c>
      <c r="G139" s="18">
        <f t="shared" si="36"/>
        <v>36633.433333333327</v>
      </c>
      <c r="H139" s="19">
        <f t="shared" si="37"/>
        <v>184278201.02888885</v>
      </c>
      <c r="I139" s="21">
        <f t="shared" si="38"/>
        <v>0.37056070053500756</v>
      </c>
      <c r="J139" s="19">
        <f t="shared" si="39"/>
        <v>184278201.02888885</v>
      </c>
      <c r="K139" s="21">
        <f t="shared" si="40"/>
        <v>0.37056070053500756</v>
      </c>
      <c r="L139" s="21">
        <f t="shared" si="41"/>
        <v>0.37056070053500761</v>
      </c>
      <c r="M139" s="6">
        <f t="shared" si="42"/>
        <v>3</v>
      </c>
      <c r="N139" s="6" t="s">
        <v>186</v>
      </c>
      <c r="O139" s="86" t="str">
        <f t="shared" si="43"/>
        <v>Z</v>
      </c>
    </row>
    <row r="140" spans="1:15" s="10" customFormat="1">
      <c r="A140" s="46">
        <v>62</v>
      </c>
      <c r="B140" s="14" t="s">
        <v>62</v>
      </c>
      <c r="C140" s="15">
        <v>541881.59999999998</v>
      </c>
      <c r="D140" s="15">
        <v>193549.9</v>
      </c>
      <c r="E140" s="15">
        <v>384810.42</v>
      </c>
      <c r="F140" s="16">
        <f t="shared" si="35"/>
        <v>1120241.92</v>
      </c>
      <c r="G140" s="18">
        <f t="shared" si="36"/>
        <v>373413.97333333333</v>
      </c>
      <c r="H140" s="19">
        <f t="shared" si="37"/>
        <v>20287435035.794754</v>
      </c>
      <c r="I140" s="21">
        <f t="shared" si="38"/>
        <v>0.38143716479303402</v>
      </c>
      <c r="J140" s="19">
        <f t="shared" si="39"/>
        <v>20287435035.794754</v>
      </c>
      <c r="K140" s="21">
        <f t="shared" si="40"/>
        <v>0.38143716479303402</v>
      </c>
      <c r="L140" s="21">
        <f t="shared" si="41"/>
        <v>0.38143716479303402</v>
      </c>
      <c r="M140" s="6">
        <f t="shared" si="42"/>
        <v>3</v>
      </c>
      <c r="N140" s="6" t="s">
        <v>186</v>
      </c>
      <c r="O140" s="86" t="str">
        <f t="shared" si="43"/>
        <v>Z</v>
      </c>
    </row>
    <row r="141" spans="1:15" s="8" customFormat="1">
      <c r="A141" s="46">
        <v>133</v>
      </c>
      <c r="B141" s="14" t="s">
        <v>133</v>
      </c>
      <c r="C141" s="15">
        <v>30359.599999999999</v>
      </c>
      <c r="D141" s="15">
        <v>12062</v>
      </c>
      <c r="E141" s="15">
        <v>34686.800000000003</v>
      </c>
      <c r="F141" s="16">
        <f t="shared" si="35"/>
        <v>77108.399999999994</v>
      </c>
      <c r="G141" s="18">
        <f t="shared" si="36"/>
        <v>25702.799999999999</v>
      </c>
      <c r="H141" s="19">
        <f t="shared" si="37"/>
        <v>96156488.960000023</v>
      </c>
      <c r="I141" s="21">
        <f t="shared" si="38"/>
        <v>0.3815125789090974</v>
      </c>
      <c r="J141" s="19">
        <f t="shared" si="39"/>
        <v>96156488.960000023</v>
      </c>
      <c r="K141" s="21">
        <f t="shared" si="40"/>
        <v>0.3815125789090974</v>
      </c>
      <c r="L141" s="21">
        <f t="shared" si="41"/>
        <v>0.38151257890909773</v>
      </c>
      <c r="M141" s="6">
        <f t="shared" si="42"/>
        <v>3</v>
      </c>
      <c r="N141" s="6" t="s">
        <v>186</v>
      </c>
      <c r="O141" s="86" t="str">
        <f t="shared" si="43"/>
        <v>Z</v>
      </c>
    </row>
    <row r="142" spans="1:15" s="8" customFormat="1">
      <c r="A142" s="46">
        <v>166</v>
      </c>
      <c r="B142" s="14" t="s">
        <v>166</v>
      </c>
      <c r="C142" s="15">
        <v>19851.2</v>
      </c>
      <c r="D142" s="15">
        <v>25913.5</v>
      </c>
      <c r="E142" s="15">
        <v>47816.7</v>
      </c>
      <c r="F142" s="16">
        <f t="shared" si="35"/>
        <v>93581.4</v>
      </c>
      <c r="G142" s="18">
        <f t="shared" si="36"/>
        <v>31193.8</v>
      </c>
      <c r="H142" s="19">
        <f t="shared" si="37"/>
        <v>144285649.08666661</v>
      </c>
      <c r="I142" s="21">
        <f t="shared" si="38"/>
        <v>0.3850731923869396</v>
      </c>
      <c r="J142" s="19">
        <f t="shared" si="39"/>
        <v>144285649.08666661</v>
      </c>
      <c r="K142" s="21">
        <f t="shared" si="40"/>
        <v>0.3850731923869396</v>
      </c>
      <c r="L142" s="21">
        <f t="shared" si="41"/>
        <v>0.38507319238693977</v>
      </c>
      <c r="M142" s="6">
        <f t="shared" si="42"/>
        <v>3</v>
      </c>
      <c r="N142" s="6" t="s">
        <v>186</v>
      </c>
      <c r="O142" s="86" t="str">
        <f t="shared" si="43"/>
        <v>Z</v>
      </c>
    </row>
    <row r="143" spans="1:15">
      <c r="A143" s="46">
        <v>13</v>
      </c>
      <c r="B143" s="14" t="s">
        <v>13</v>
      </c>
      <c r="C143" s="15">
        <v>255044.3</v>
      </c>
      <c r="D143" s="15">
        <v>302365.3</v>
      </c>
      <c r="E143" s="15">
        <v>608626.6</v>
      </c>
      <c r="F143" s="16">
        <f t="shared" si="35"/>
        <v>1166036.2</v>
      </c>
      <c r="G143" s="18">
        <f t="shared" si="36"/>
        <v>388678.73333333334</v>
      </c>
      <c r="H143" s="19">
        <f t="shared" si="37"/>
        <v>24561744865.775555</v>
      </c>
      <c r="I143" s="21">
        <f t="shared" si="38"/>
        <v>0.40321699545303286</v>
      </c>
      <c r="J143" s="19">
        <f t="shared" si="39"/>
        <v>24561744865.775555</v>
      </c>
      <c r="K143" s="21">
        <f t="shared" si="40"/>
        <v>0.40321699545303286</v>
      </c>
      <c r="L143" s="21">
        <f t="shared" si="41"/>
        <v>0.40321699545303286</v>
      </c>
      <c r="M143" s="6">
        <f t="shared" si="42"/>
        <v>3</v>
      </c>
      <c r="N143" s="6" t="s">
        <v>186</v>
      </c>
      <c r="O143" s="86" t="str">
        <f t="shared" si="43"/>
        <v>Z</v>
      </c>
    </row>
    <row r="144" spans="1:15" s="10" customFormat="1">
      <c r="A144" s="46">
        <v>61</v>
      </c>
      <c r="B144" s="14" t="s">
        <v>61</v>
      </c>
      <c r="C144" s="15">
        <v>389240.54</v>
      </c>
      <c r="D144" s="15">
        <v>547760.19999999995</v>
      </c>
      <c r="E144" s="15">
        <v>1075447.8</v>
      </c>
      <c r="F144" s="16">
        <f t="shared" si="35"/>
        <v>2012448.54</v>
      </c>
      <c r="G144" s="18">
        <f t="shared" si="36"/>
        <v>670816.18000000005</v>
      </c>
      <c r="H144" s="19">
        <f t="shared" si="37"/>
        <v>86051454386.331482</v>
      </c>
      <c r="I144" s="21">
        <f t="shared" si="38"/>
        <v>0.43729607394765047</v>
      </c>
      <c r="J144" s="19">
        <f t="shared" si="39"/>
        <v>86051454386.331482</v>
      </c>
      <c r="K144" s="21">
        <f t="shared" si="40"/>
        <v>0.43729607394765047</v>
      </c>
      <c r="L144" s="21">
        <f t="shared" si="41"/>
        <v>0.43729607394765047</v>
      </c>
      <c r="M144" s="6">
        <f t="shared" si="42"/>
        <v>3</v>
      </c>
      <c r="N144" s="6" t="s">
        <v>186</v>
      </c>
      <c r="O144" s="86" t="str">
        <f t="shared" si="43"/>
        <v>Z</v>
      </c>
    </row>
    <row r="145" spans="1:15">
      <c r="A145" s="46">
        <v>131</v>
      </c>
      <c r="B145" s="14" t="s">
        <v>131</v>
      </c>
      <c r="C145" s="15">
        <v>30720</v>
      </c>
      <c r="D145" s="15">
        <v>16070</v>
      </c>
      <c r="E145" s="15">
        <v>10280</v>
      </c>
      <c r="F145" s="16">
        <f t="shared" si="35"/>
        <v>57070</v>
      </c>
      <c r="G145" s="18">
        <f t="shared" si="36"/>
        <v>19023.333333333332</v>
      </c>
      <c r="H145" s="19">
        <f t="shared" si="37"/>
        <v>73993355.555555552</v>
      </c>
      <c r="I145" s="21">
        <f t="shared" si="38"/>
        <v>0.45217832790700757</v>
      </c>
      <c r="J145" s="19">
        <f t="shared" si="39"/>
        <v>73993355.555555552</v>
      </c>
      <c r="K145" s="21">
        <f t="shared" si="40"/>
        <v>0.45217832790700757</v>
      </c>
      <c r="L145" s="21">
        <f t="shared" si="41"/>
        <v>0.45217832790700757</v>
      </c>
      <c r="M145" s="6">
        <f t="shared" si="42"/>
        <v>3</v>
      </c>
      <c r="N145" s="6" t="s">
        <v>186</v>
      </c>
      <c r="O145" s="86" t="str">
        <f t="shared" si="43"/>
        <v>Z</v>
      </c>
    </row>
    <row r="146" spans="1:15" s="10" customFormat="1">
      <c r="A146" s="46">
        <v>92</v>
      </c>
      <c r="B146" s="14" t="s">
        <v>92</v>
      </c>
      <c r="C146" s="15">
        <v>7200</v>
      </c>
      <c r="D146" s="15">
        <v>27440</v>
      </c>
      <c r="E146" s="15">
        <v>28185</v>
      </c>
      <c r="F146" s="16">
        <f t="shared" si="35"/>
        <v>62825</v>
      </c>
      <c r="G146" s="18">
        <f t="shared" si="36"/>
        <v>20941.666666666668</v>
      </c>
      <c r="H146" s="19">
        <f t="shared" si="37"/>
        <v>94509205.555555567</v>
      </c>
      <c r="I146" s="21">
        <f t="shared" si="38"/>
        <v>0.4642221019706313</v>
      </c>
      <c r="J146" s="19">
        <f t="shared" si="39"/>
        <v>94509205.555555567</v>
      </c>
      <c r="K146" s="21">
        <f t="shared" si="40"/>
        <v>0.4642221019706313</v>
      </c>
      <c r="L146" s="21">
        <f t="shared" si="41"/>
        <v>0.4642221019706313</v>
      </c>
      <c r="M146" s="6">
        <f t="shared" si="42"/>
        <v>3</v>
      </c>
      <c r="N146" s="6" t="s">
        <v>186</v>
      </c>
      <c r="O146" s="86" t="str">
        <f t="shared" si="43"/>
        <v>Z</v>
      </c>
    </row>
    <row r="147" spans="1:15" s="10" customFormat="1">
      <c r="A147" s="46">
        <v>31</v>
      </c>
      <c r="B147" s="14" t="s">
        <v>31</v>
      </c>
      <c r="C147" s="15">
        <v>122437</v>
      </c>
      <c r="D147" s="15">
        <v>206474.1</v>
      </c>
      <c r="E147" s="15">
        <v>423134.3</v>
      </c>
      <c r="F147" s="16">
        <f t="shared" si="35"/>
        <v>752045.39999999991</v>
      </c>
      <c r="G147" s="18">
        <f t="shared" si="36"/>
        <v>250681.79999999996</v>
      </c>
      <c r="H147" s="19">
        <f t="shared" si="37"/>
        <v>16046971407.526667</v>
      </c>
      <c r="I147" s="21">
        <f t="shared" si="38"/>
        <v>0.50532843281089967</v>
      </c>
      <c r="J147" s="19">
        <f t="shared" si="39"/>
        <v>16046971407.526667</v>
      </c>
      <c r="K147" s="21">
        <f t="shared" si="40"/>
        <v>0.50532843281089967</v>
      </c>
      <c r="L147" s="21">
        <f t="shared" si="41"/>
        <v>0.50532843281089967</v>
      </c>
      <c r="M147" s="6">
        <f t="shared" si="42"/>
        <v>3</v>
      </c>
      <c r="N147" s="6" t="s">
        <v>186</v>
      </c>
      <c r="O147" s="86" t="str">
        <f t="shared" si="43"/>
        <v>Z</v>
      </c>
    </row>
    <row r="148" spans="1:15" s="8" customFormat="1">
      <c r="A148" s="46">
        <v>3</v>
      </c>
      <c r="B148" s="14" t="s">
        <v>3</v>
      </c>
      <c r="C148" s="15">
        <v>20661.7</v>
      </c>
      <c r="D148" s="15">
        <v>21614.400000000001</v>
      </c>
      <c r="E148" s="15">
        <v>60892.32</v>
      </c>
      <c r="F148" s="16">
        <f t="shared" si="35"/>
        <v>103168.42000000001</v>
      </c>
      <c r="G148" s="18">
        <f t="shared" si="36"/>
        <v>34389.473333333335</v>
      </c>
      <c r="H148" s="19">
        <f t="shared" si="37"/>
        <v>351351713.60008889</v>
      </c>
      <c r="I148" s="21">
        <f t="shared" si="38"/>
        <v>0.5450615077717017</v>
      </c>
      <c r="J148" s="19">
        <f t="shared" si="39"/>
        <v>351351713.60008889</v>
      </c>
      <c r="K148" s="21">
        <f t="shared" si="40"/>
        <v>0.5450615077717017</v>
      </c>
      <c r="L148" s="21">
        <f t="shared" si="41"/>
        <v>0.54506150777170159</v>
      </c>
      <c r="M148" s="6">
        <f t="shared" si="42"/>
        <v>3</v>
      </c>
      <c r="N148" s="6" t="s">
        <v>186</v>
      </c>
      <c r="O148" s="86" t="str">
        <f t="shared" si="43"/>
        <v>Z</v>
      </c>
    </row>
    <row r="149" spans="1:15" s="10" customFormat="1">
      <c r="A149" s="46">
        <v>75</v>
      </c>
      <c r="B149" s="14" t="s">
        <v>75</v>
      </c>
      <c r="C149" s="15">
        <v>9035</v>
      </c>
      <c r="D149" s="15">
        <v>26035</v>
      </c>
      <c r="E149" s="15">
        <v>46259</v>
      </c>
      <c r="F149" s="16">
        <f t="shared" si="35"/>
        <v>81329</v>
      </c>
      <c r="G149" s="18">
        <f t="shared" si="36"/>
        <v>27109.666666666668</v>
      </c>
      <c r="H149" s="19">
        <f t="shared" si="37"/>
        <v>231515150.22222221</v>
      </c>
      <c r="I149" s="21">
        <f t="shared" si="38"/>
        <v>0.56126185913085425</v>
      </c>
      <c r="J149" s="19">
        <f t="shared" si="39"/>
        <v>231515150.22222221</v>
      </c>
      <c r="K149" s="21">
        <f t="shared" si="40"/>
        <v>0.56126185913085425</v>
      </c>
      <c r="L149" s="21">
        <f t="shared" si="41"/>
        <v>0.56126185913085425</v>
      </c>
      <c r="M149" s="6">
        <f t="shared" si="42"/>
        <v>3</v>
      </c>
      <c r="N149" s="6" t="s">
        <v>186</v>
      </c>
      <c r="O149" s="86" t="str">
        <f t="shared" si="43"/>
        <v>Z</v>
      </c>
    </row>
    <row r="150" spans="1:15" s="8" customFormat="1">
      <c r="A150" s="46">
        <v>115</v>
      </c>
      <c r="B150" s="14" t="s">
        <v>115</v>
      </c>
      <c r="C150" s="15">
        <v>8268</v>
      </c>
      <c r="D150" s="15">
        <v>28620</v>
      </c>
      <c r="E150" s="15">
        <v>56588.1</v>
      </c>
      <c r="F150" s="16">
        <f t="shared" si="35"/>
        <v>93476.1</v>
      </c>
      <c r="G150" s="18">
        <f t="shared" si="36"/>
        <v>31158.7</v>
      </c>
      <c r="H150" s="19">
        <f t="shared" si="37"/>
        <v>392361176.18000001</v>
      </c>
      <c r="I150" s="21">
        <f t="shared" si="38"/>
        <v>0.63571679335645226</v>
      </c>
      <c r="J150" s="19">
        <f t="shared" si="39"/>
        <v>392361176.18000001</v>
      </c>
      <c r="K150" s="21">
        <f t="shared" si="40"/>
        <v>0.63571679335645226</v>
      </c>
      <c r="L150" s="21">
        <f t="shared" si="41"/>
        <v>0.63571679335645204</v>
      </c>
      <c r="M150" s="6">
        <f t="shared" si="42"/>
        <v>3</v>
      </c>
      <c r="N150" s="6" t="s">
        <v>186</v>
      </c>
      <c r="O150" s="86" t="str">
        <f t="shared" si="43"/>
        <v>Z</v>
      </c>
    </row>
    <row r="151" spans="1:15" s="10" customFormat="1">
      <c r="A151" s="46">
        <v>73</v>
      </c>
      <c r="B151" s="14" t="s">
        <v>73</v>
      </c>
      <c r="C151" s="15"/>
      <c r="D151" s="15">
        <v>30895.599999999999</v>
      </c>
      <c r="E151" s="15">
        <v>29973.599999999999</v>
      </c>
      <c r="F151" s="16">
        <f t="shared" si="35"/>
        <v>60869.2</v>
      </c>
      <c r="G151" s="18">
        <f t="shared" si="36"/>
        <v>20289.733333333334</v>
      </c>
      <c r="H151" s="19">
        <f t="shared" si="37"/>
        <v>205978320.03555551</v>
      </c>
      <c r="I151" s="21">
        <f t="shared" si="38"/>
        <v>0.70735009580474784</v>
      </c>
      <c r="J151" s="19">
        <f t="shared" si="39"/>
        <v>141680.66666666666</v>
      </c>
      <c r="K151" s="21">
        <f t="shared" si="40"/>
        <v>1.8551496839502492E-2</v>
      </c>
      <c r="L151" s="21">
        <f t="shared" si="41"/>
        <v>1.5147233740545302E-2</v>
      </c>
      <c r="M151" s="6">
        <f t="shared" si="42"/>
        <v>3</v>
      </c>
      <c r="N151" s="6" t="s">
        <v>186</v>
      </c>
      <c r="O151" s="86" t="str">
        <f t="shared" si="43"/>
        <v>Z</v>
      </c>
    </row>
    <row r="152" spans="1:15">
      <c r="A152" s="46">
        <v>130</v>
      </c>
      <c r="B152" s="14" t="s">
        <v>130</v>
      </c>
      <c r="C152" s="15">
        <v>30423.5</v>
      </c>
      <c r="D152" s="15"/>
      <c r="E152" s="15">
        <v>33175.5</v>
      </c>
      <c r="F152" s="16">
        <f t="shared" si="35"/>
        <v>63599</v>
      </c>
      <c r="G152" s="18">
        <f t="shared" si="36"/>
        <v>21199.666666666668</v>
      </c>
      <c r="H152" s="19">
        <f t="shared" si="37"/>
        <v>225975184.05555558</v>
      </c>
      <c r="I152" s="21">
        <f t="shared" si="38"/>
        <v>0.70908996948125724</v>
      </c>
      <c r="J152" s="19">
        <f t="shared" si="39"/>
        <v>1262250.6666666667</v>
      </c>
      <c r="K152" s="21">
        <f t="shared" si="40"/>
        <v>5.2996083052715498E-2</v>
      </c>
      <c r="L152" s="21">
        <f t="shared" si="41"/>
        <v>4.3271120615104013E-2</v>
      </c>
      <c r="M152" s="6">
        <f t="shared" si="42"/>
        <v>2</v>
      </c>
      <c r="N152" s="6" t="s">
        <v>186</v>
      </c>
      <c r="O152" s="86" t="str">
        <f t="shared" si="43"/>
        <v>Z</v>
      </c>
    </row>
    <row r="153" spans="1:15">
      <c r="A153" s="46">
        <v>77</v>
      </c>
      <c r="B153" s="14" t="s">
        <v>77</v>
      </c>
      <c r="C153" s="15"/>
      <c r="D153" s="15">
        <v>5970.6</v>
      </c>
      <c r="E153" s="15">
        <v>6834.6</v>
      </c>
      <c r="F153" s="16">
        <f t="shared" si="35"/>
        <v>12805.2</v>
      </c>
      <c r="G153" s="18">
        <f t="shared" si="36"/>
        <v>4268.4000000000005</v>
      </c>
      <c r="H153" s="19">
        <f t="shared" si="37"/>
        <v>9234035.2800000012</v>
      </c>
      <c r="I153" s="21">
        <f t="shared" si="38"/>
        <v>0.71191911440296152</v>
      </c>
      <c r="J153" s="19">
        <f t="shared" si="39"/>
        <v>124416</v>
      </c>
      <c r="K153" s="21">
        <f t="shared" si="40"/>
        <v>8.2636707656446817E-2</v>
      </c>
      <c r="L153" s="21">
        <f t="shared" si="41"/>
        <v>6.7472589260612878E-2</v>
      </c>
      <c r="M153" s="6">
        <f t="shared" si="42"/>
        <v>3</v>
      </c>
      <c r="N153" s="6" t="s">
        <v>186</v>
      </c>
      <c r="O153" s="86" t="str">
        <f t="shared" si="43"/>
        <v>Z</v>
      </c>
    </row>
    <row r="154" spans="1:15" s="8" customFormat="1">
      <c r="A154" s="46">
        <v>88</v>
      </c>
      <c r="B154" s="14" t="s">
        <v>88</v>
      </c>
      <c r="C154" s="15">
        <v>24373</v>
      </c>
      <c r="D154" s="15">
        <v>20925</v>
      </c>
      <c r="E154" s="15"/>
      <c r="F154" s="16">
        <f t="shared" si="35"/>
        <v>45298</v>
      </c>
      <c r="G154" s="18">
        <f t="shared" si="36"/>
        <v>15099.333333333334</v>
      </c>
      <c r="H154" s="19">
        <f t="shared" si="37"/>
        <v>115976384.22222222</v>
      </c>
      <c r="I154" s="21">
        <f t="shared" si="38"/>
        <v>0.71322574220742596</v>
      </c>
      <c r="J154" s="19">
        <f t="shared" si="39"/>
        <v>1981450.6666666667</v>
      </c>
      <c r="K154" s="21">
        <f t="shared" si="40"/>
        <v>9.3225314948964605E-2</v>
      </c>
      <c r="L154" s="21">
        <f t="shared" si="41"/>
        <v>7.6118150911740026E-2</v>
      </c>
      <c r="M154" s="6">
        <f t="shared" si="42"/>
        <v>2</v>
      </c>
      <c r="N154" s="6" t="s">
        <v>186</v>
      </c>
      <c r="O154" s="86" t="str">
        <f t="shared" si="43"/>
        <v>Z</v>
      </c>
    </row>
    <row r="155" spans="1:15" s="10" customFormat="1">
      <c r="A155" s="46">
        <v>89</v>
      </c>
      <c r="B155" s="14" t="s">
        <v>89</v>
      </c>
      <c r="C155" s="15"/>
      <c r="D155" s="15">
        <v>21371.26</v>
      </c>
      <c r="E155" s="15">
        <v>25208.560000000001</v>
      </c>
      <c r="F155" s="16">
        <f t="shared" si="35"/>
        <v>46579.82</v>
      </c>
      <c r="G155" s="18">
        <f t="shared" si="36"/>
        <v>15526.606666666667</v>
      </c>
      <c r="H155" s="19">
        <f t="shared" si="37"/>
        <v>122991902.50568889</v>
      </c>
      <c r="I155" s="21">
        <f t="shared" si="38"/>
        <v>0.71426884671284885</v>
      </c>
      <c r="J155" s="19">
        <f t="shared" si="39"/>
        <v>2454145.2150000036</v>
      </c>
      <c r="K155" s="21">
        <f t="shared" si="40"/>
        <v>0.10089591361647486</v>
      </c>
      <c r="L155" s="21">
        <f t="shared" si="41"/>
        <v>8.2381168497430921E-2</v>
      </c>
      <c r="M155" s="6">
        <f t="shared" si="42"/>
        <v>3</v>
      </c>
      <c r="N155" s="6" t="s">
        <v>186</v>
      </c>
      <c r="O155" s="86" t="str">
        <f t="shared" si="43"/>
        <v>Z</v>
      </c>
    </row>
    <row r="156" spans="1:15" s="10" customFormat="1">
      <c r="A156" s="46">
        <v>132</v>
      </c>
      <c r="B156" s="14" t="s">
        <v>132</v>
      </c>
      <c r="C156" s="15">
        <v>676</v>
      </c>
      <c r="D156" s="15">
        <v>1014</v>
      </c>
      <c r="E156" s="15"/>
      <c r="F156" s="16">
        <f t="shared" si="35"/>
        <v>1690</v>
      </c>
      <c r="G156" s="18">
        <f t="shared" si="36"/>
        <v>563.33333333333337</v>
      </c>
      <c r="H156" s="19">
        <f t="shared" si="37"/>
        <v>177712.88888888891</v>
      </c>
      <c r="I156" s="21">
        <f t="shared" si="38"/>
        <v>0.74833147735478822</v>
      </c>
      <c r="J156" s="19">
        <f t="shared" si="39"/>
        <v>19040.666666666668</v>
      </c>
      <c r="K156" s="21">
        <f t="shared" si="40"/>
        <v>0.2449489742783178</v>
      </c>
      <c r="L156" s="21">
        <f t="shared" si="41"/>
        <v>0.2</v>
      </c>
      <c r="M156" s="6">
        <f t="shared" si="42"/>
        <v>2</v>
      </c>
      <c r="N156" s="6" t="s">
        <v>186</v>
      </c>
      <c r="O156" s="86" t="str">
        <f t="shared" si="43"/>
        <v>Z</v>
      </c>
    </row>
    <row r="157" spans="1:15" s="8" customFormat="1">
      <c r="A157" s="46">
        <v>149</v>
      </c>
      <c r="B157" s="14" t="s">
        <v>149</v>
      </c>
      <c r="C157" s="15">
        <v>56673.5</v>
      </c>
      <c r="D157" s="15">
        <v>76717.399999999994</v>
      </c>
      <c r="E157" s="15">
        <v>342712.1</v>
      </c>
      <c r="F157" s="16">
        <f t="shared" si="35"/>
        <v>476103</v>
      </c>
      <c r="G157" s="18">
        <f t="shared" si="36"/>
        <v>158701</v>
      </c>
      <c r="H157" s="19">
        <f t="shared" si="37"/>
        <v>16997002116.139997</v>
      </c>
      <c r="I157" s="21">
        <f t="shared" si="38"/>
        <v>0.82149798197470369</v>
      </c>
      <c r="J157" s="19">
        <f t="shared" si="39"/>
        <v>16997002116.139997</v>
      </c>
      <c r="K157" s="21">
        <f t="shared" si="40"/>
        <v>0.82149798197470369</v>
      </c>
      <c r="L157" s="21">
        <f t="shared" si="41"/>
        <v>0.82149798197470358</v>
      </c>
      <c r="M157" s="6">
        <f t="shared" si="42"/>
        <v>3</v>
      </c>
      <c r="N157" s="6" t="s">
        <v>186</v>
      </c>
      <c r="O157" s="86" t="str">
        <f t="shared" si="43"/>
        <v>Z</v>
      </c>
    </row>
    <row r="158" spans="1:15" s="10" customFormat="1">
      <c r="A158" s="46">
        <v>38</v>
      </c>
      <c r="B158" s="14" t="s">
        <v>38</v>
      </c>
      <c r="C158" s="15"/>
      <c r="D158" s="15">
        <v>8886</v>
      </c>
      <c r="E158" s="15">
        <v>4284</v>
      </c>
      <c r="F158" s="16">
        <f t="shared" si="35"/>
        <v>13170</v>
      </c>
      <c r="G158" s="18">
        <f t="shared" si="36"/>
        <v>4390</v>
      </c>
      <c r="H158" s="19">
        <f t="shared" si="37"/>
        <v>13165784</v>
      </c>
      <c r="I158" s="21">
        <f t="shared" si="38"/>
        <v>0.82653042083664841</v>
      </c>
      <c r="J158" s="19">
        <f t="shared" si="39"/>
        <v>3529734</v>
      </c>
      <c r="K158" s="21">
        <f t="shared" si="40"/>
        <v>0.42796324207624092</v>
      </c>
      <c r="L158" s="21">
        <f t="shared" si="41"/>
        <v>0.34943052391799545</v>
      </c>
      <c r="M158" s="6">
        <f t="shared" si="42"/>
        <v>3</v>
      </c>
      <c r="N158" s="6" t="s">
        <v>186</v>
      </c>
      <c r="O158" s="86" t="str">
        <f t="shared" si="43"/>
        <v>Z</v>
      </c>
    </row>
    <row r="159" spans="1:15" s="8" customFormat="1">
      <c r="A159" s="46">
        <v>18</v>
      </c>
      <c r="B159" s="14" t="s">
        <v>18</v>
      </c>
      <c r="C159" s="15">
        <v>10150</v>
      </c>
      <c r="D159" s="15">
        <v>24850</v>
      </c>
      <c r="E159" s="15"/>
      <c r="F159" s="16">
        <f t="shared" si="35"/>
        <v>35000</v>
      </c>
      <c r="G159" s="18">
        <f t="shared" si="36"/>
        <v>11666.666666666666</v>
      </c>
      <c r="H159" s="19">
        <f t="shared" si="37"/>
        <v>104070555.55555557</v>
      </c>
      <c r="I159" s="21">
        <f t="shared" si="38"/>
        <v>0.87441408954796707</v>
      </c>
      <c r="J159" s="19">
        <f t="shared" si="39"/>
        <v>36015000</v>
      </c>
      <c r="K159" s="21">
        <f t="shared" si="40"/>
        <v>0.51439284598446744</v>
      </c>
      <c r="L159" s="21">
        <f t="shared" si="41"/>
        <v>0.42</v>
      </c>
      <c r="M159" s="6">
        <f t="shared" si="42"/>
        <v>2</v>
      </c>
      <c r="N159" s="6" t="s">
        <v>186</v>
      </c>
      <c r="O159" s="86" t="str">
        <f t="shared" si="43"/>
        <v>Z</v>
      </c>
    </row>
    <row r="160" spans="1:15">
      <c r="A160" s="46">
        <v>24</v>
      </c>
      <c r="B160" s="14" t="s">
        <v>24</v>
      </c>
      <c r="C160" s="15">
        <v>1765</v>
      </c>
      <c r="D160" s="15">
        <v>1645</v>
      </c>
      <c r="E160" s="15">
        <v>10340</v>
      </c>
      <c r="F160" s="16">
        <f t="shared" si="35"/>
        <v>13750</v>
      </c>
      <c r="G160" s="18">
        <f t="shared" si="36"/>
        <v>4583.333333333333</v>
      </c>
      <c r="H160" s="19">
        <f t="shared" si="37"/>
        <v>16572005.555555558</v>
      </c>
      <c r="I160" s="21">
        <f t="shared" si="38"/>
        <v>0.888190434498078</v>
      </c>
      <c r="J160" s="19">
        <f t="shared" si="39"/>
        <v>16572005.555555558</v>
      </c>
      <c r="K160" s="21">
        <f t="shared" si="40"/>
        <v>0.888190434498078</v>
      </c>
      <c r="L160" s="21">
        <f t="shared" si="41"/>
        <v>0.88819043449807789</v>
      </c>
      <c r="M160" s="6">
        <f t="shared" si="42"/>
        <v>3</v>
      </c>
      <c r="N160" s="6" t="s">
        <v>186</v>
      </c>
      <c r="O160" s="86" t="str">
        <f t="shared" si="43"/>
        <v>Z</v>
      </c>
    </row>
    <row r="161" spans="1:15" s="10" customFormat="1">
      <c r="A161" s="46">
        <v>96</v>
      </c>
      <c r="B161" s="14" t="s">
        <v>96</v>
      </c>
      <c r="C161" s="15">
        <v>7761.6</v>
      </c>
      <c r="D161" s="15">
        <v>1735.2</v>
      </c>
      <c r="E161" s="15">
        <v>646.79999999999995</v>
      </c>
      <c r="F161" s="16">
        <f t="shared" si="35"/>
        <v>10143.6</v>
      </c>
      <c r="G161" s="18">
        <f t="shared" si="36"/>
        <v>3381.2000000000003</v>
      </c>
      <c r="H161" s="19">
        <f t="shared" si="37"/>
        <v>9791387.8399999999</v>
      </c>
      <c r="I161" s="21">
        <f t="shared" si="38"/>
        <v>0.92544639162631859</v>
      </c>
      <c r="J161" s="19">
        <f t="shared" si="39"/>
        <v>9791387.8399999999</v>
      </c>
      <c r="K161" s="21">
        <f t="shared" si="40"/>
        <v>0.92544639162631859</v>
      </c>
      <c r="L161" s="21">
        <f t="shared" si="41"/>
        <v>0.92544639162631859</v>
      </c>
      <c r="M161" s="6">
        <f t="shared" si="42"/>
        <v>3</v>
      </c>
      <c r="N161" s="6" t="s">
        <v>186</v>
      </c>
      <c r="O161" s="86" t="str">
        <f t="shared" si="43"/>
        <v>Z</v>
      </c>
    </row>
    <row r="162" spans="1:15" s="10" customFormat="1">
      <c r="A162" s="46">
        <v>140</v>
      </c>
      <c r="B162" s="14" t="s">
        <v>140</v>
      </c>
      <c r="C162" s="15">
        <v>2619.6</v>
      </c>
      <c r="D162" s="15">
        <v>7837.4</v>
      </c>
      <c r="E162" s="15">
        <v>28.8</v>
      </c>
      <c r="F162" s="16">
        <f t="shared" si="35"/>
        <v>10485.8</v>
      </c>
      <c r="G162" s="18">
        <f t="shared" si="36"/>
        <v>3495.2666666666664</v>
      </c>
      <c r="H162" s="19">
        <f t="shared" si="37"/>
        <v>10545768.38222222</v>
      </c>
      <c r="I162" s="21">
        <f t="shared" si="38"/>
        <v>0.92909216791369598</v>
      </c>
      <c r="J162" s="19">
        <f t="shared" si="39"/>
        <v>10545768.38222222</v>
      </c>
      <c r="K162" s="21">
        <f t="shared" si="40"/>
        <v>0.92909216791369598</v>
      </c>
      <c r="L162" s="21">
        <f t="shared" si="41"/>
        <v>0.92909216791369609</v>
      </c>
      <c r="M162" s="6">
        <f t="shared" si="42"/>
        <v>3</v>
      </c>
      <c r="N162" s="6" t="s">
        <v>186</v>
      </c>
      <c r="O162" s="86" t="str">
        <f t="shared" si="43"/>
        <v>Z</v>
      </c>
    </row>
    <row r="163" spans="1:15" s="8" customFormat="1">
      <c r="A163" s="46">
        <v>60</v>
      </c>
      <c r="B163" s="14" t="s">
        <v>60</v>
      </c>
      <c r="C163" s="15">
        <v>1682.4</v>
      </c>
      <c r="D163" s="15">
        <v>253.5</v>
      </c>
      <c r="E163" s="15">
        <v>156</v>
      </c>
      <c r="F163" s="16">
        <f t="shared" ref="F163:F194" si="44">SUM(C163:E163)</f>
        <v>2091.9</v>
      </c>
      <c r="G163" s="18">
        <f t="shared" ref="G163:G194" si="45">F163/3</f>
        <v>697.30000000000007</v>
      </c>
      <c r="H163" s="19">
        <f t="shared" ref="H163:H194" si="46">((C163-G163)^2+(D163-G163)^2+(E163-G163)^2)/3</f>
        <v>486795.38000000006</v>
      </c>
      <c r="I163" s="21">
        <f t="shared" ref="I163:I194" si="47">H163^0.5/G163</f>
        <v>1.0005840109910566</v>
      </c>
      <c r="J163" s="19">
        <f t="shared" ref="J163:J171" si="48">DEVSQ(C163:E163)/3</f>
        <v>486795.38000000006</v>
      </c>
      <c r="K163" s="21">
        <f t="shared" ref="K163:K194" si="49">J163^0.5/G163</f>
        <v>1.0005840109910566</v>
      </c>
      <c r="L163" s="21">
        <f t="shared" ref="L163:L171" si="50">VARP(C163:E163)^0.5/AVERAGE(C163:E163)</f>
        <v>1.0005840109910566</v>
      </c>
      <c r="M163" s="6">
        <f t="shared" ref="M163:M171" si="51">COUNT(D163:F163)</f>
        <v>3</v>
      </c>
      <c r="N163" s="6" t="s">
        <v>186</v>
      </c>
      <c r="O163" s="86" t="str">
        <f t="shared" si="43"/>
        <v>Z</v>
      </c>
    </row>
    <row r="164" spans="1:15" s="10" customFormat="1">
      <c r="A164" s="46">
        <v>112</v>
      </c>
      <c r="B164" s="14" t="s">
        <v>112</v>
      </c>
      <c r="C164" s="15">
        <v>191.2</v>
      </c>
      <c r="D164" s="15">
        <v>17783.099999999999</v>
      </c>
      <c r="E164" s="15">
        <v>3286.4</v>
      </c>
      <c r="F164" s="16">
        <f t="shared" si="44"/>
        <v>21260.7</v>
      </c>
      <c r="G164" s="18">
        <f t="shared" si="45"/>
        <v>7086.9000000000005</v>
      </c>
      <c r="H164" s="19">
        <f t="shared" si="46"/>
        <v>58801057.726666652</v>
      </c>
      <c r="I164" s="21">
        <f t="shared" si="47"/>
        <v>1.0820224320788587</v>
      </c>
      <c r="J164" s="19">
        <f t="shared" si="48"/>
        <v>58801057.726666652</v>
      </c>
      <c r="K164" s="21">
        <f t="shared" si="49"/>
        <v>1.0820224320788587</v>
      </c>
      <c r="L164" s="21">
        <f t="shared" si="50"/>
        <v>1.0820224320788587</v>
      </c>
      <c r="M164" s="6">
        <f t="shared" si="51"/>
        <v>3</v>
      </c>
      <c r="N164" s="6" t="s">
        <v>186</v>
      </c>
      <c r="O164" s="86" t="str">
        <f t="shared" si="43"/>
        <v>Z</v>
      </c>
    </row>
    <row r="165" spans="1:15">
      <c r="A165" s="46">
        <v>134</v>
      </c>
      <c r="B165" s="14" t="s">
        <v>134</v>
      </c>
      <c r="C165" s="15">
        <v>19837.599999999999</v>
      </c>
      <c r="D165" s="15">
        <v>3109.5</v>
      </c>
      <c r="E165" s="15">
        <v>319</v>
      </c>
      <c r="F165" s="16">
        <f t="shared" si="44"/>
        <v>23266.1</v>
      </c>
      <c r="G165" s="18">
        <f t="shared" si="45"/>
        <v>7755.3666666666659</v>
      </c>
      <c r="H165" s="19">
        <f t="shared" si="46"/>
        <v>74287996.202222213</v>
      </c>
      <c r="I165" s="21">
        <f t="shared" si="47"/>
        <v>1.111365693144422</v>
      </c>
      <c r="J165" s="19">
        <f t="shared" si="48"/>
        <v>74287996.202222213</v>
      </c>
      <c r="K165" s="21">
        <f t="shared" si="49"/>
        <v>1.111365693144422</v>
      </c>
      <c r="L165" s="21">
        <f t="shared" si="50"/>
        <v>1.111365693144422</v>
      </c>
      <c r="M165" s="6">
        <f t="shared" si="51"/>
        <v>3</v>
      </c>
      <c r="N165" s="6" t="s">
        <v>186</v>
      </c>
      <c r="O165" s="86" t="str">
        <f t="shared" si="43"/>
        <v>Z</v>
      </c>
    </row>
    <row r="166" spans="1:15" s="10" customFormat="1">
      <c r="A166" s="46">
        <v>150</v>
      </c>
      <c r="B166" s="14" t="s">
        <v>150</v>
      </c>
      <c r="C166" s="15">
        <v>16</v>
      </c>
      <c r="D166" s="15">
        <v>516.79999999999995</v>
      </c>
      <c r="E166" s="15">
        <v>8321.5</v>
      </c>
      <c r="F166" s="16">
        <f t="shared" si="44"/>
        <v>8854.2999999999993</v>
      </c>
      <c r="G166" s="18">
        <f t="shared" si="45"/>
        <v>2951.4333333333329</v>
      </c>
      <c r="H166" s="19">
        <f t="shared" si="46"/>
        <v>14460608.108888892</v>
      </c>
      <c r="I166" s="21">
        <f t="shared" si="47"/>
        <v>1.2884284335856238</v>
      </c>
      <c r="J166" s="19">
        <f t="shared" si="48"/>
        <v>14460608.108888892</v>
      </c>
      <c r="K166" s="21">
        <f t="shared" si="49"/>
        <v>1.2884284335856238</v>
      </c>
      <c r="L166" s="21">
        <f t="shared" si="50"/>
        <v>1.2884284335856235</v>
      </c>
      <c r="M166" s="6">
        <f t="shared" si="51"/>
        <v>3</v>
      </c>
      <c r="N166" s="6" t="s">
        <v>186</v>
      </c>
      <c r="O166" s="86" t="str">
        <f t="shared" si="43"/>
        <v>Z</v>
      </c>
    </row>
    <row r="167" spans="1:15" s="10" customFormat="1">
      <c r="A167" s="46">
        <v>52</v>
      </c>
      <c r="B167" s="14" t="s">
        <v>52</v>
      </c>
      <c r="C167" s="15"/>
      <c r="D167" s="15">
        <v>525.1</v>
      </c>
      <c r="E167" s="15">
        <v>8635.7000000000007</v>
      </c>
      <c r="F167" s="16">
        <f t="shared" si="44"/>
        <v>9160.8000000000011</v>
      </c>
      <c r="G167" s="18">
        <f t="shared" si="45"/>
        <v>3053.6000000000004</v>
      </c>
      <c r="H167" s="19">
        <f t="shared" si="46"/>
        <v>15625875.206666669</v>
      </c>
      <c r="I167" s="21">
        <f t="shared" si="47"/>
        <v>1.2945237685092581</v>
      </c>
      <c r="J167" s="19">
        <f t="shared" si="48"/>
        <v>10963638.726666668</v>
      </c>
      <c r="K167" s="21">
        <f t="shared" si="49"/>
        <v>1.0843393321444221</v>
      </c>
      <c r="L167" s="21">
        <f t="shared" si="50"/>
        <v>0.8853593572613746</v>
      </c>
      <c r="M167" s="6">
        <f t="shared" si="51"/>
        <v>3</v>
      </c>
      <c r="N167" s="6" t="s">
        <v>186</v>
      </c>
      <c r="O167" s="86" t="str">
        <f t="shared" si="43"/>
        <v>Z</v>
      </c>
    </row>
    <row r="168" spans="1:15" s="10" customFormat="1">
      <c r="A168" s="46">
        <v>70</v>
      </c>
      <c r="B168" s="14" t="s">
        <v>70</v>
      </c>
      <c r="C168" s="15">
        <v>86.7</v>
      </c>
      <c r="D168" s="15"/>
      <c r="E168" s="15"/>
      <c r="F168" s="16">
        <f t="shared" si="44"/>
        <v>86.7</v>
      </c>
      <c r="G168" s="18">
        <f t="shared" si="45"/>
        <v>28.900000000000002</v>
      </c>
      <c r="H168" s="19">
        <f t="shared" si="46"/>
        <v>1670.42</v>
      </c>
      <c r="I168" s="21">
        <f t="shared" si="47"/>
        <v>1.4142135623730949</v>
      </c>
      <c r="J168" s="19">
        <f t="shared" si="48"/>
        <v>0</v>
      </c>
      <c r="K168" s="21">
        <f t="shared" si="49"/>
        <v>0</v>
      </c>
      <c r="L168" s="21">
        <f t="shared" si="50"/>
        <v>0</v>
      </c>
      <c r="M168" s="6">
        <f t="shared" si="51"/>
        <v>1</v>
      </c>
      <c r="N168" s="6" t="s">
        <v>186</v>
      </c>
      <c r="O168" s="86" t="str">
        <f t="shared" si="43"/>
        <v>Z</v>
      </c>
    </row>
    <row r="169" spans="1:15">
      <c r="A169" s="46">
        <v>100</v>
      </c>
      <c r="B169" s="14" t="s">
        <v>100</v>
      </c>
      <c r="C169" s="15"/>
      <c r="D169" s="15"/>
      <c r="E169" s="15">
        <v>7258.5</v>
      </c>
      <c r="F169" s="16">
        <f t="shared" si="44"/>
        <v>7258.5</v>
      </c>
      <c r="G169" s="18">
        <f t="shared" si="45"/>
        <v>2419.5</v>
      </c>
      <c r="H169" s="19">
        <f t="shared" si="46"/>
        <v>11707960.5</v>
      </c>
      <c r="I169" s="21">
        <f t="shared" si="47"/>
        <v>1.4142135623730949</v>
      </c>
      <c r="J169" s="19">
        <f t="shared" si="48"/>
        <v>0</v>
      </c>
      <c r="K169" s="21">
        <f t="shared" si="49"/>
        <v>0</v>
      </c>
      <c r="L169" s="21">
        <f t="shared" si="50"/>
        <v>0</v>
      </c>
      <c r="M169" s="6">
        <f t="shared" si="51"/>
        <v>2</v>
      </c>
      <c r="N169" s="6" t="s">
        <v>186</v>
      </c>
      <c r="O169" s="86" t="str">
        <f t="shared" si="43"/>
        <v>Z</v>
      </c>
    </row>
    <row r="170" spans="1:15">
      <c r="A170" s="46">
        <v>142</v>
      </c>
      <c r="B170" s="14" t="s">
        <v>142</v>
      </c>
      <c r="C170" s="15"/>
      <c r="D170" s="15"/>
      <c r="E170" s="15">
        <v>878</v>
      </c>
      <c r="F170" s="16">
        <f t="shared" si="44"/>
        <v>878</v>
      </c>
      <c r="G170" s="18">
        <f t="shared" si="45"/>
        <v>292.66666666666669</v>
      </c>
      <c r="H170" s="19">
        <f t="shared" si="46"/>
        <v>171307.55555555553</v>
      </c>
      <c r="I170" s="21">
        <f t="shared" si="47"/>
        <v>1.4142135623730949</v>
      </c>
      <c r="J170" s="19">
        <f t="shared" si="48"/>
        <v>0</v>
      </c>
      <c r="K170" s="21">
        <f t="shared" si="49"/>
        <v>0</v>
      </c>
      <c r="L170" s="21">
        <f t="shared" si="50"/>
        <v>0</v>
      </c>
      <c r="M170" s="6">
        <f t="shared" si="51"/>
        <v>2</v>
      </c>
      <c r="N170" s="6" t="s">
        <v>186</v>
      </c>
      <c r="O170" s="86" t="str">
        <f t="shared" si="43"/>
        <v>Z</v>
      </c>
    </row>
    <row r="171" spans="1:15" s="8" customFormat="1">
      <c r="A171" s="46">
        <v>26</v>
      </c>
      <c r="B171" s="14" t="s">
        <v>26</v>
      </c>
      <c r="C171" s="15"/>
      <c r="D171" s="15"/>
      <c r="E171" s="15">
        <v>555</v>
      </c>
      <c r="F171" s="16">
        <f t="shared" si="44"/>
        <v>555</v>
      </c>
      <c r="G171" s="18">
        <f t="shared" si="45"/>
        <v>185</v>
      </c>
      <c r="H171" s="19">
        <f t="shared" si="46"/>
        <v>68450</v>
      </c>
      <c r="I171" s="21">
        <f t="shared" si="47"/>
        <v>1.4142135623730951</v>
      </c>
      <c r="J171" s="19">
        <f t="shared" si="48"/>
        <v>0</v>
      </c>
      <c r="K171" s="21">
        <f t="shared" si="49"/>
        <v>0</v>
      </c>
      <c r="L171" s="21">
        <f t="shared" si="50"/>
        <v>0</v>
      </c>
      <c r="M171" s="6">
        <f t="shared" si="51"/>
        <v>2</v>
      </c>
      <c r="N171" s="6" t="s">
        <v>186</v>
      </c>
      <c r="O171" s="86" t="str">
        <f t="shared" si="43"/>
        <v>Z</v>
      </c>
    </row>
    <row r="172" spans="1:15" s="8" customFormat="1">
      <c r="A172" s="46"/>
      <c r="B172" s="2" t="s">
        <v>0</v>
      </c>
      <c r="C172" s="3">
        <f>SUM(C173:C341)</f>
        <v>0</v>
      </c>
      <c r="D172" s="3">
        <f>SUM(D173:D341)</f>
        <v>0</v>
      </c>
      <c r="E172" s="3">
        <f>SUM(E173:E341)</f>
        <v>0</v>
      </c>
      <c r="F172" s="3">
        <f>SUM(F173:F341)</f>
        <v>0</v>
      </c>
      <c r="G172" s="11">
        <f t="shared" si="45"/>
        <v>0</v>
      </c>
      <c r="H172" s="4"/>
      <c r="I172" s="4"/>
      <c r="J172" s="4"/>
      <c r="K172" s="4"/>
      <c r="L172" s="4"/>
      <c r="M172" s="6"/>
      <c r="N172" s="6"/>
      <c r="O172" s="86" t="str">
        <f t="shared" si="43"/>
        <v>X</v>
      </c>
    </row>
  </sheetData>
  <autoFilter ref="A2:N172">
    <sortState ref="A3:N172">
      <sortCondition ref="I2:I172"/>
    </sortState>
  </autoFilter>
  <mergeCells count="2">
    <mergeCell ref="H1:I1"/>
    <mergeCell ref="J1:K1"/>
  </mergeCells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fitToHeight="32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8" sqref="O18"/>
    </sheetView>
  </sheetViews>
  <sheetFormatPr defaultRowHeight="12.75"/>
  <cols>
    <col min="1" max="1" width="9.140625" style="46"/>
    <col min="2" max="2" width="23.42578125" style="14" bestFit="1" customWidth="1"/>
    <col min="3" max="3" width="11" style="14" customWidth="1"/>
    <col min="4" max="4" width="10.28515625" style="14" customWidth="1"/>
    <col min="5" max="5" width="10.7109375" style="14" customWidth="1"/>
    <col min="6" max="6" width="11.140625" style="17" bestFit="1" customWidth="1"/>
    <col min="7" max="7" width="9.140625" style="17"/>
    <col min="8" max="8" width="16" style="51" customWidth="1"/>
    <col min="9" max="9" width="14.5703125" style="6" customWidth="1"/>
    <col min="10" max="16384" width="9.140625" style="17"/>
  </cols>
  <sheetData>
    <row r="1" spans="1:9" s="50" customFormat="1" ht="38.25">
      <c r="A1" s="45" t="s">
        <v>170</v>
      </c>
      <c r="B1" s="49" t="s">
        <v>171</v>
      </c>
      <c r="C1" s="49" t="s">
        <v>172</v>
      </c>
      <c r="D1" s="49" t="s">
        <v>173</v>
      </c>
      <c r="E1" s="49" t="s">
        <v>174</v>
      </c>
      <c r="F1" s="50" t="s">
        <v>175</v>
      </c>
      <c r="G1" s="50" t="s">
        <v>187</v>
      </c>
      <c r="H1" s="50" t="s">
        <v>188</v>
      </c>
      <c r="I1" s="24" t="s">
        <v>192</v>
      </c>
    </row>
    <row r="2" spans="1:9" s="4" customFormat="1">
      <c r="A2" s="46"/>
      <c r="B2" s="2" t="s">
        <v>0</v>
      </c>
      <c r="C2" s="3">
        <v>38519083.100000009</v>
      </c>
      <c r="D2" s="3">
        <v>42453247.960000016</v>
      </c>
      <c r="E2" s="3">
        <v>49228309.079999991</v>
      </c>
      <c r="F2" s="3">
        <v>130200640.14000006</v>
      </c>
      <c r="G2" s="36">
        <v>1</v>
      </c>
      <c r="H2" s="6"/>
      <c r="I2" s="6"/>
    </row>
    <row r="3" spans="1:9" s="8" customFormat="1">
      <c r="A3" s="48">
        <v>87</v>
      </c>
      <c r="B3" s="25" t="s">
        <v>87</v>
      </c>
      <c r="C3" s="26">
        <v>1843603.56</v>
      </c>
      <c r="D3" s="26">
        <v>1864588.5</v>
      </c>
      <c r="E3" s="26">
        <v>1684156.02</v>
      </c>
      <c r="F3" s="7">
        <v>5392348.0800000001</v>
      </c>
      <c r="G3" s="37">
        <v>4.1415680247054103E-2</v>
      </c>
      <c r="H3" s="38">
        <v>0.13935208583068948</v>
      </c>
      <c r="I3" s="28" t="s">
        <v>201</v>
      </c>
    </row>
    <row r="4" spans="1:9" s="8" customFormat="1">
      <c r="A4" s="48">
        <v>169</v>
      </c>
      <c r="B4" s="25" t="s">
        <v>169</v>
      </c>
      <c r="C4" s="26">
        <v>1365044.6</v>
      </c>
      <c r="D4" s="26">
        <v>1434971.4</v>
      </c>
      <c r="E4" s="26">
        <v>1676024.6</v>
      </c>
      <c r="F4" s="7">
        <v>4476040.5999999996</v>
      </c>
      <c r="G4" s="37">
        <v>3.4378022989649468E-2</v>
      </c>
      <c r="H4" s="38">
        <v>0.17373010882033896</v>
      </c>
      <c r="I4" s="28" t="s">
        <v>201</v>
      </c>
    </row>
    <row r="5" spans="1:9" s="8" customFormat="1">
      <c r="A5" s="48">
        <v>129</v>
      </c>
      <c r="B5" s="25" t="s">
        <v>129</v>
      </c>
      <c r="C5" s="26">
        <v>1368636.4</v>
      </c>
      <c r="D5" s="26">
        <v>1321715.2</v>
      </c>
      <c r="E5" s="26">
        <v>1359580.4</v>
      </c>
      <c r="F5" s="7">
        <v>4049932</v>
      </c>
      <c r="G5" s="37">
        <v>3.1105315577905406E-2</v>
      </c>
      <c r="H5" s="38">
        <v>0.23905994891063206</v>
      </c>
      <c r="I5" s="28" t="s">
        <v>201</v>
      </c>
    </row>
    <row r="6" spans="1:9" s="8" customFormat="1">
      <c r="A6" s="48">
        <v>168</v>
      </c>
      <c r="B6" s="25" t="s">
        <v>168</v>
      </c>
      <c r="C6" s="26">
        <v>1250506.8700000001</v>
      </c>
      <c r="D6" s="26">
        <v>1368457.2</v>
      </c>
      <c r="E6" s="26">
        <v>1256954.3999999999</v>
      </c>
      <c r="F6" s="7">
        <v>3875918.47</v>
      </c>
      <c r="G6" s="37">
        <v>2.9768812701937292E-2</v>
      </c>
      <c r="H6" s="38">
        <v>0.26882876161256936</v>
      </c>
      <c r="I6" s="28" t="s">
        <v>201</v>
      </c>
    </row>
    <row r="7" spans="1:9" s="8" customFormat="1">
      <c r="A7" s="48">
        <v>145</v>
      </c>
      <c r="B7" s="25" t="s">
        <v>145</v>
      </c>
      <c r="C7" s="26">
        <v>1053931.32</v>
      </c>
      <c r="D7" s="26">
        <v>1171036.01</v>
      </c>
      <c r="E7" s="26">
        <v>1215896.8600000001</v>
      </c>
      <c r="F7" s="7">
        <v>3440864.19</v>
      </c>
      <c r="G7" s="37">
        <v>2.6427398408334728E-2</v>
      </c>
      <c r="H7" s="38">
        <v>0.2952561600209041</v>
      </c>
      <c r="I7" s="28" t="s">
        <v>201</v>
      </c>
    </row>
    <row r="8" spans="1:9" s="8" customFormat="1">
      <c r="A8" s="48">
        <v>67</v>
      </c>
      <c r="B8" s="25" t="s">
        <v>67</v>
      </c>
      <c r="C8" s="26">
        <v>945410.92</v>
      </c>
      <c r="D8" s="26">
        <v>961148.68</v>
      </c>
      <c r="E8" s="26">
        <v>1036132.97</v>
      </c>
      <c r="F8" s="7">
        <v>2942692.57</v>
      </c>
      <c r="G8" s="37">
        <v>2.2601214301525931E-2</v>
      </c>
      <c r="H8" s="38">
        <v>0.34355575872670197</v>
      </c>
      <c r="I8" s="28" t="s">
        <v>201</v>
      </c>
    </row>
    <row r="9" spans="1:9" s="8" customFormat="1">
      <c r="A9" s="48">
        <v>102</v>
      </c>
      <c r="B9" s="25" t="s">
        <v>102</v>
      </c>
      <c r="C9" s="26">
        <v>984796</v>
      </c>
      <c r="D9" s="26">
        <v>872978.4</v>
      </c>
      <c r="E9" s="26">
        <v>1047182.1</v>
      </c>
      <c r="F9" s="7">
        <v>2904956.5</v>
      </c>
      <c r="G9" s="37">
        <v>2.2311384159681587E-2</v>
      </c>
      <c r="H9" s="38">
        <v>0.36586714288638356</v>
      </c>
      <c r="I9" s="28" t="s">
        <v>201</v>
      </c>
    </row>
    <row r="10" spans="1:9" s="8" customFormat="1">
      <c r="A10" s="48">
        <v>123</v>
      </c>
      <c r="B10" s="25" t="s">
        <v>123</v>
      </c>
      <c r="C10" s="26">
        <v>944604.95</v>
      </c>
      <c r="D10" s="26">
        <v>1048792.1100000001</v>
      </c>
      <c r="E10" s="26">
        <v>906087.32</v>
      </c>
      <c r="F10" s="7">
        <v>2899484.38</v>
      </c>
      <c r="G10" s="37">
        <v>2.2269355794889246E-2</v>
      </c>
      <c r="H10" s="38">
        <v>0.38813649868127281</v>
      </c>
      <c r="I10" s="28" t="s">
        <v>201</v>
      </c>
    </row>
    <row r="11" spans="1:9" s="8" customFormat="1">
      <c r="A11" s="48">
        <v>58</v>
      </c>
      <c r="B11" s="25" t="s">
        <v>58</v>
      </c>
      <c r="C11" s="26">
        <v>866785.29</v>
      </c>
      <c r="D11" s="26">
        <v>1042062.57</v>
      </c>
      <c r="E11" s="26">
        <v>937396.89</v>
      </c>
      <c r="F11" s="7">
        <v>2846244.75</v>
      </c>
      <c r="G11" s="37">
        <v>2.1860451276887238E-2</v>
      </c>
      <c r="H11" s="38">
        <v>0.40999694995816005</v>
      </c>
      <c r="I11" s="28" t="s">
        <v>201</v>
      </c>
    </row>
    <row r="12" spans="1:9" s="8" customFormat="1">
      <c r="A12" s="48">
        <v>56</v>
      </c>
      <c r="B12" s="25" t="s">
        <v>56</v>
      </c>
      <c r="C12" s="26">
        <v>821998.1</v>
      </c>
      <c r="D12" s="26">
        <v>942604.80000000005</v>
      </c>
      <c r="E12" s="26">
        <v>1041031.6</v>
      </c>
      <c r="F12" s="7">
        <v>2805634.5</v>
      </c>
      <c r="G12" s="37">
        <v>2.1548546128369279E-2</v>
      </c>
      <c r="H12" s="38">
        <v>0.43154549608652931</v>
      </c>
      <c r="I12" s="28" t="s">
        <v>201</v>
      </c>
    </row>
    <row r="13" spans="1:9" s="8" customFormat="1">
      <c r="A13" s="48">
        <v>78</v>
      </c>
      <c r="B13" s="25" t="s">
        <v>78</v>
      </c>
      <c r="C13" s="26">
        <v>830358.2</v>
      </c>
      <c r="D13" s="26">
        <v>911174.76</v>
      </c>
      <c r="E13" s="26">
        <v>856087</v>
      </c>
      <c r="F13" s="7">
        <v>2597619.96</v>
      </c>
      <c r="G13" s="37">
        <v>1.995090006628902E-2</v>
      </c>
      <c r="H13" s="38">
        <v>0.45149639615281834</v>
      </c>
      <c r="I13" s="28" t="s">
        <v>201</v>
      </c>
    </row>
    <row r="14" spans="1:9" s="8" customFormat="1">
      <c r="A14" s="48">
        <v>86</v>
      </c>
      <c r="B14" s="25" t="s">
        <v>86</v>
      </c>
      <c r="C14" s="26">
        <v>729068.66</v>
      </c>
      <c r="D14" s="26">
        <v>884821.5</v>
      </c>
      <c r="E14" s="26">
        <v>889985.6</v>
      </c>
      <c r="F14" s="7">
        <v>2503875.7599999998</v>
      </c>
      <c r="G14" s="37">
        <v>1.9230902070125559E-2</v>
      </c>
      <c r="H14" s="38">
        <v>0.4707272982229439</v>
      </c>
      <c r="I14" s="28" t="s">
        <v>201</v>
      </c>
    </row>
    <row r="15" spans="1:9" s="8" customFormat="1">
      <c r="A15" s="48">
        <v>57</v>
      </c>
      <c r="B15" s="25" t="s">
        <v>57</v>
      </c>
      <c r="C15" s="26">
        <v>736085.73</v>
      </c>
      <c r="D15" s="26">
        <v>826247.79</v>
      </c>
      <c r="E15" s="26">
        <v>921645.9</v>
      </c>
      <c r="F15" s="7">
        <v>2483979.42</v>
      </c>
      <c r="G15" s="37">
        <v>1.907808915016905E-2</v>
      </c>
      <c r="H15" s="38">
        <v>0.48980538737311297</v>
      </c>
      <c r="I15" s="28" t="s">
        <v>201</v>
      </c>
    </row>
    <row r="16" spans="1:9" s="10" customFormat="1">
      <c r="A16" s="47">
        <v>12</v>
      </c>
      <c r="B16" s="29" t="s">
        <v>12</v>
      </c>
      <c r="C16" s="30">
        <v>3261838.6</v>
      </c>
      <c r="D16" s="30">
        <v>3935138.2</v>
      </c>
      <c r="E16" s="30">
        <v>5554405.9000000004</v>
      </c>
      <c r="F16" s="9">
        <v>12751382.700000001</v>
      </c>
      <c r="G16" s="39">
        <v>9.7936405583635366E-2</v>
      </c>
      <c r="H16" s="40">
        <v>9.7936405583635366E-2</v>
      </c>
      <c r="I16" s="32" t="s">
        <v>197</v>
      </c>
    </row>
    <row r="17" spans="1:9" s="10" customFormat="1">
      <c r="A17" s="47">
        <v>121</v>
      </c>
      <c r="B17" s="29" t="s">
        <v>121</v>
      </c>
      <c r="C17" s="30">
        <v>1304590</v>
      </c>
      <c r="D17" s="30">
        <v>1764005</v>
      </c>
      <c r="E17" s="30">
        <v>1387460</v>
      </c>
      <c r="F17" s="9">
        <v>4456055</v>
      </c>
      <c r="G17" s="39">
        <v>3.4224524512387687E-2</v>
      </c>
      <c r="H17" s="40">
        <v>0.20795463333272665</v>
      </c>
      <c r="I17" s="32" t="s">
        <v>197</v>
      </c>
    </row>
    <row r="18" spans="1:9" s="10" customFormat="1">
      <c r="A18" s="47">
        <v>135</v>
      </c>
      <c r="B18" s="29" t="s">
        <v>135</v>
      </c>
      <c r="C18" s="30">
        <v>977070.6</v>
      </c>
      <c r="D18" s="30">
        <v>1066524.1000000001</v>
      </c>
      <c r="E18" s="30">
        <v>1302351.3999999999</v>
      </c>
      <c r="F18" s="9">
        <v>3345946.1</v>
      </c>
      <c r="G18" s="39">
        <v>2.5698384404271937E-2</v>
      </c>
      <c r="H18" s="40">
        <v>0.32095454442517601</v>
      </c>
      <c r="I18" s="32" t="s">
        <v>197</v>
      </c>
    </row>
    <row r="19" spans="1:9" s="10" customFormat="1">
      <c r="A19" s="47">
        <v>48</v>
      </c>
      <c r="B19" s="29" t="s">
        <v>48</v>
      </c>
      <c r="C19" s="30">
        <v>691179.9</v>
      </c>
      <c r="D19" s="30">
        <v>595920.1</v>
      </c>
      <c r="E19" s="30">
        <v>1002671.7</v>
      </c>
      <c r="F19" s="9">
        <v>2289771.7000000002</v>
      </c>
      <c r="G19" s="39">
        <v>1.7586485731083127E-2</v>
      </c>
      <c r="H19" s="40">
        <v>0.50739187310419609</v>
      </c>
      <c r="I19" s="32" t="s">
        <v>197</v>
      </c>
    </row>
    <row r="20" spans="1:9" s="59" customFormat="1">
      <c r="A20" s="52">
        <v>160</v>
      </c>
      <c r="B20" s="53" t="s">
        <v>160</v>
      </c>
      <c r="C20" s="54">
        <v>510698.08</v>
      </c>
      <c r="D20" s="54">
        <v>559326.76</v>
      </c>
      <c r="E20" s="54">
        <v>535767.6</v>
      </c>
      <c r="F20" s="55">
        <v>1605792.44</v>
      </c>
      <c r="G20" s="56">
        <v>1.2333214631459179E-2</v>
      </c>
      <c r="H20" s="57">
        <v>0.64381740611924443</v>
      </c>
      <c r="I20" s="58" t="s">
        <v>199</v>
      </c>
    </row>
    <row r="21" spans="1:9" s="59" customFormat="1">
      <c r="A21" s="52">
        <v>98</v>
      </c>
      <c r="B21" s="53" t="s">
        <v>98</v>
      </c>
      <c r="C21" s="54">
        <v>505559.9</v>
      </c>
      <c r="D21" s="54">
        <v>468336.7</v>
      </c>
      <c r="E21" s="54">
        <v>492033.8</v>
      </c>
      <c r="F21" s="55">
        <v>1465930.4</v>
      </c>
      <c r="G21" s="56">
        <v>1.1259010696289496E-2</v>
      </c>
      <c r="H21" s="57">
        <v>0.66724246836717571</v>
      </c>
      <c r="I21" s="58" t="s">
        <v>199</v>
      </c>
    </row>
    <row r="22" spans="1:9" s="59" customFormat="1">
      <c r="A22" s="52">
        <v>138</v>
      </c>
      <c r="B22" s="53" t="s">
        <v>138</v>
      </c>
      <c r="C22" s="54">
        <v>383750.85</v>
      </c>
      <c r="D22" s="54">
        <v>421308.79</v>
      </c>
      <c r="E22" s="54">
        <v>440995.34</v>
      </c>
      <c r="F22" s="55">
        <v>1246054.98</v>
      </c>
      <c r="G22" s="56">
        <v>9.5702676934626574E-3</v>
      </c>
      <c r="H22" s="57">
        <v>0.70751490999543387</v>
      </c>
      <c r="I22" s="58" t="s">
        <v>199</v>
      </c>
    </row>
    <row r="23" spans="1:9" s="59" customFormat="1">
      <c r="A23" s="52">
        <v>45</v>
      </c>
      <c r="B23" s="53" t="s">
        <v>45</v>
      </c>
      <c r="C23" s="54">
        <v>340932.3</v>
      </c>
      <c r="D23" s="54">
        <v>320879.90000000002</v>
      </c>
      <c r="E23" s="54">
        <v>369122.7</v>
      </c>
      <c r="F23" s="55">
        <v>1030934.9</v>
      </c>
      <c r="G23" s="56">
        <v>7.9180478597606942E-3</v>
      </c>
      <c r="H23" s="57">
        <v>0.74180227383020281</v>
      </c>
      <c r="I23" s="58" t="s">
        <v>199</v>
      </c>
    </row>
    <row r="24" spans="1:9" s="59" customFormat="1">
      <c r="A24" s="52">
        <v>15</v>
      </c>
      <c r="B24" s="53" t="s">
        <v>15</v>
      </c>
      <c r="C24" s="54">
        <v>342401.7</v>
      </c>
      <c r="D24" s="54">
        <v>346896.8</v>
      </c>
      <c r="E24" s="54">
        <v>338200.9</v>
      </c>
      <c r="F24" s="55">
        <v>1027499.4</v>
      </c>
      <c r="G24" s="56">
        <v>7.8916616607657766E-3</v>
      </c>
      <c r="H24" s="57">
        <v>0.74969393549096863</v>
      </c>
      <c r="I24" s="58" t="s">
        <v>199</v>
      </c>
    </row>
    <row r="25" spans="1:9" s="59" customFormat="1">
      <c r="A25" s="52">
        <v>151</v>
      </c>
      <c r="B25" s="53" t="s">
        <v>151</v>
      </c>
      <c r="C25" s="54">
        <v>319069.2</v>
      </c>
      <c r="D25" s="54">
        <v>331685.90000000002</v>
      </c>
      <c r="E25" s="54">
        <v>357677.4</v>
      </c>
      <c r="F25" s="55">
        <v>1008432.5</v>
      </c>
      <c r="G25" s="56">
        <v>7.7452192164006945E-3</v>
      </c>
      <c r="H25" s="57">
        <v>0.75743915470736933</v>
      </c>
      <c r="I25" s="58" t="s">
        <v>199</v>
      </c>
    </row>
    <row r="26" spans="1:9" s="10" customFormat="1">
      <c r="A26" s="47">
        <v>29</v>
      </c>
      <c r="B26" s="29" t="s">
        <v>29</v>
      </c>
      <c r="C26" s="30">
        <v>573217.32999999996</v>
      </c>
      <c r="D26" s="30">
        <v>644363.55000000005</v>
      </c>
      <c r="E26" s="30">
        <v>848370.9</v>
      </c>
      <c r="F26" s="9">
        <v>2065951.78</v>
      </c>
      <c r="G26" s="39">
        <v>1.586744717828235E-2</v>
      </c>
      <c r="H26" s="40">
        <v>0.52325932028247846</v>
      </c>
      <c r="I26" s="32" t="s">
        <v>200</v>
      </c>
    </row>
    <row r="27" spans="1:9" s="10" customFormat="1">
      <c r="A27" s="47">
        <v>110</v>
      </c>
      <c r="B27" s="29" t="s">
        <v>110</v>
      </c>
      <c r="C27" s="30">
        <v>469487.3</v>
      </c>
      <c r="D27" s="30">
        <v>633494.5</v>
      </c>
      <c r="E27" s="30">
        <v>778062.5</v>
      </c>
      <c r="F27" s="9">
        <v>1881044.3</v>
      </c>
      <c r="G27" s="39">
        <v>1.4447273822750647E-2</v>
      </c>
      <c r="H27" s="40">
        <v>0.55316311212108593</v>
      </c>
      <c r="I27" s="32" t="s">
        <v>200</v>
      </c>
    </row>
    <row r="28" spans="1:9" s="10" customFormat="1">
      <c r="A28" s="47">
        <v>76</v>
      </c>
      <c r="B28" s="29" t="s">
        <v>76</v>
      </c>
      <c r="C28" s="30">
        <v>493441.4</v>
      </c>
      <c r="D28" s="30">
        <v>607297.4</v>
      </c>
      <c r="E28" s="30">
        <v>722561.7</v>
      </c>
      <c r="F28" s="9">
        <v>1823300.5</v>
      </c>
      <c r="G28" s="39">
        <v>1.4003775235202151E-2</v>
      </c>
      <c r="H28" s="40">
        <v>0.56716688735628806</v>
      </c>
      <c r="I28" s="32" t="s">
        <v>200</v>
      </c>
    </row>
    <row r="29" spans="1:9" s="10" customFormat="1">
      <c r="A29" s="47">
        <v>65</v>
      </c>
      <c r="B29" s="29" t="s">
        <v>65</v>
      </c>
      <c r="C29" s="30">
        <v>429478.6</v>
      </c>
      <c r="D29" s="30">
        <v>741863.4</v>
      </c>
      <c r="E29" s="30">
        <v>572784.69999999995</v>
      </c>
      <c r="F29" s="9">
        <v>1744126.7</v>
      </c>
      <c r="G29" s="39">
        <v>1.3395684522937854E-2</v>
      </c>
      <c r="H29" s="40">
        <v>0.58056257187922589</v>
      </c>
      <c r="I29" s="32" t="s">
        <v>200</v>
      </c>
    </row>
    <row r="30" spans="1:9" s="10" customFormat="1">
      <c r="A30" s="47">
        <v>68</v>
      </c>
      <c r="B30" s="29" t="s">
        <v>68</v>
      </c>
      <c r="C30" s="30">
        <v>493860.3</v>
      </c>
      <c r="D30" s="30">
        <v>649020.4</v>
      </c>
      <c r="E30" s="30">
        <v>530318.5</v>
      </c>
      <c r="F30" s="9">
        <v>1673199.2</v>
      </c>
      <c r="G30" s="39">
        <v>1.2850929136760534E-2</v>
      </c>
      <c r="H30" s="40">
        <v>0.59341350101598644</v>
      </c>
      <c r="I30" s="32" t="s">
        <v>200</v>
      </c>
    </row>
    <row r="31" spans="1:9" s="10" customFormat="1">
      <c r="A31" s="47">
        <v>103</v>
      </c>
      <c r="B31" s="29" t="s">
        <v>103</v>
      </c>
      <c r="C31" s="30">
        <v>441274.69</v>
      </c>
      <c r="D31" s="30">
        <v>607812.93000000005</v>
      </c>
      <c r="E31" s="30">
        <v>623102.74</v>
      </c>
      <c r="F31" s="9">
        <v>1672190.36</v>
      </c>
      <c r="G31" s="39">
        <v>1.2843180787759215E-2</v>
      </c>
      <c r="H31" s="40">
        <v>0.61910094200248056</v>
      </c>
      <c r="I31" s="32" t="s">
        <v>200</v>
      </c>
    </row>
    <row r="32" spans="1:9" s="10" customFormat="1">
      <c r="A32" s="47">
        <v>74</v>
      </c>
      <c r="B32" s="29" t="s">
        <v>74</v>
      </c>
      <c r="C32" s="30">
        <v>477330.84</v>
      </c>
      <c r="D32" s="30">
        <v>696157.22</v>
      </c>
      <c r="E32" s="30">
        <v>438818.95</v>
      </c>
      <c r="F32" s="9">
        <v>1612307.01</v>
      </c>
      <c r="G32" s="39">
        <v>1.2383249485304714E-2</v>
      </c>
      <c r="H32" s="40">
        <v>0.63148419148778523</v>
      </c>
      <c r="I32" s="32" t="s">
        <v>200</v>
      </c>
    </row>
    <row r="33" spans="1:9" s="10" customFormat="1">
      <c r="A33" s="47">
        <v>165</v>
      </c>
      <c r="B33" s="29" t="s">
        <v>165</v>
      </c>
      <c r="C33" s="30">
        <v>574426.4</v>
      </c>
      <c r="D33" s="30">
        <v>416325.7</v>
      </c>
      <c r="E33" s="30">
        <v>593275.6</v>
      </c>
      <c r="F33" s="9">
        <v>1584027.7</v>
      </c>
      <c r="G33" s="39">
        <v>1.2166051551641776E-2</v>
      </c>
      <c r="H33" s="40">
        <v>0.65598345767088617</v>
      </c>
      <c r="I33" s="32" t="s">
        <v>200</v>
      </c>
    </row>
    <row r="34" spans="1:9" s="10" customFormat="1">
      <c r="A34" s="47">
        <v>163</v>
      </c>
      <c r="B34" s="29" t="s">
        <v>163</v>
      </c>
      <c r="C34" s="30">
        <v>434473.2</v>
      </c>
      <c r="D34" s="30">
        <v>392288.8</v>
      </c>
      <c r="E34" s="30">
        <v>587328.4</v>
      </c>
      <c r="F34" s="9">
        <v>1414090.4</v>
      </c>
      <c r="G34" s="39">
        <v>1.0860855971825326E-2</v>
      </c>
      <c r="H34" s="40">
        <v>0.678103324339001</v>
      </c>
      <c r="I34" s="32" t="s">
        <v>200</v>
      </c>
    </row>
    <row r="35" spans="1:9" s="10" customFormat="1">
      <c r="A35" s="47">
        <v>25</v>
      </c>
      <c r="B35" s="29" t="s">
        <v>25</v>
      </c>
      <c r="C35" s="30">
        <v>409751.7</v>
      </c>
      <c r="D35" s="30">
        <v>335616.7</v>
      </c>
      <c r="E35" s="30">
        <v>580534</v>
      </c>
      <c r="F35" s="9">
        <v>1325902.3999999999</v>
      </c>
      <c r="G35" s="39">
        <v>1.0183532113008851E-2</v>
      </c>
      <c r="H35" s="40">
        <v>0.68828685645200982</v>
      </c>
      <c r="I35" s="32" t="s">
        <v>200</v>
      </c>
    </row>
    <row r="36" spans="1:9" s="10" customFormat="1">
      <c r="A36" s="47">
        <v>72</v>
      </c>
      <c r="B36" s="29" t="s">
        <v>72</v>
      </c>
      <c r="C36" s="30">
        <v>322333.90000000002</v>
      </c>
      <c r="D36" s="30">
        <v>406149.4</v>
      </c>
      <c r="E36" s="30">
        <v>528966.6</v>
      </c>
      <c r="F36" s="9">
        <v>1257449.8999999999</v>
      </c>
      <c r="G36" s="39">
        <v>9.6577858499613308E-3</v>
      </c>
      <c r="H36" s="40">
        <v>0.69794464230197117</v>
      </c>
      <c r="I36" s="32" t="s">
        <v>200</v>
      </c>
    </row>
    <row r="37" spans="1:9" s="10" customFormat="1">
      <c r="A37" s="47">
        <v>79</v>
      </c>
      <c r="B37" s="29" t="s">
        <v>79</v>
      </c>
      <c r="C37" s="30">
        <v>328116</v>
      </c>
      <c r="D37" s="30">
        <v>323171.7</v>
      </c>
      <c r="E37" s="30">
        <v>495736</v>
      </c>
      <c r="F37" s="9">
        <v>1147023.7</v>
      </c>
      <c r="G37" s="39">
        <v>8.8096625236761261E-3</v>
      </c>
      <c r="H37" s="40">
        <v>0.72528025967046506</v>
      </c>
      <c r="I37" s="32" t="s">
        <v>200</v>
      </c>
    </row>
    <row r="38" spans="1:9" s="10" customFormat="1">
      <c r="A38" s="47">
        <v>117</v>
      </c>
      <c r="B38" s="29" t="s">
        <v>117</v>
      </c>
      <c r="C38" s="30">
        <v>266367.90000000002</v>
      </c>
      <c r="D38" s="30">
        <v>308825.5</v>
      </c>
      <c r="E38" s="30">
        <v>396373.9</v>
      </c>
      <c r="F38" s="9">
        <v>971567.3</v>
      </c>
      <c r="G38" s="39">
        <v>7.4620777513482936E-3</v>
      </c>
      <c r="H38" s="40">
        <v>0.76490123245871766</v>
      </c>
      <c r="I38" s="32" t="s">
        <v>200</v>
      </c>
    </row>
    <row r="39" spans="1:9" s="10" customFormat="1">
      <c r="A39" s="47">
        <v>55</v>
      </c>
      <c r="B39" s="29" t="s">
        <v>55</v>
      </c>
      <c r="C39" s="30">
        <v>278859.7</v>
      </c>
      <c r="D39" s="30">
        <v>296152.90000000002</v>
      </c>
      <c r="E39" s="30">
        <v>388759.8</v>
      </c>
      <c r="F39" s="9">
        <v>963772.4</v>
      </c>
      <c r="G39" s="39">
        <v>7.4022093821020417E-3</v>
      </c>
      <c r="H39" s="40">
        <v>0.77230344184081967</v>
      </c>
      <c r="I39" s="32" t="s">
        <v>200</v>
      </c>
    </row>
    <row r="40" spans="1:9" s="10" customFormat="1">
      <c r="A40" s="47">
        <v>141</v>
      </c>
      <c r="B40" s="29" t="s">
        <v>141</v>
      </c>
      <c r="C40" s="30">
        <v>249070.1</v>
      </c>
      <c r="D40" s="30">
        <v>324653.90000000002</v>
      </c>
      <c r="E40" s="30">
        <v>379605.6</v>
      </c>
      <c r="F40" s="9">
        <v>953329.6</v>
      </c>
      <c r="G40" s="39">
        <v>7.3220039392657282E-3</v>
      </c>
      <c r="H40" s="40">
        <v>0.77962544578008541</v>
      </c>
      <c r="I40" s="32" t="s">
        <v>200</v>
      </c>
    </row>
    <row r="41" spans="1:9" s="10" customFormat="1">
      <c r="A41" s="47">
        <v>116</v>
      </c>
      <c r="B41" s="29" t="s">
        <v>116</v>
      </c>
      <c r="C41" s="30">
        <v>245050.1</v>
      </c>
      <c r="D41" s="30">
        <v>286836.8</v>
      </c>
      <c r="E41" s="30">
        <v>342432.4</v>
      </c>
      <c r="F41" s="9">
        <v>874319.3</v>
      </c>
      <c r="G41" s="39">
        <v>6.7151689811960676E-3</v>
      </c>
      <c r="H41" s="40">
        <v>0.78634061476128148</v>
      </c>
      <c r="I41" s="32" t="s">
        <v>200</v>
      </c>
    </row>
    <row r="42" spans="1:9" s="10" customFormat="1">
      <c r="A42" s="47">
        <v>137</v>
      </c>
      <c r="B42" s="29" t="s">
        <v>137</v>
      </c>
      <c r="C42" s="30">
        <v>220494.4</v>
      </c>
      <c r="D42" s="30">
        <v>339263.7</v>
      </c>
      <c r="E42" s="30">
        <v>282783.7</v>
      </c>
      <c r="F42" s="9">
        <v>842541.8</v>
      </c>
      <c r="G42" s="39">
        <v>6.4711033608901248E-3</v>
      </c>
      <c r="H42" s="40">
        <v>0.79281171812217155</v>
      </c>
      <c r="I42" s="32" t="s">
        <v>200</v>
      </c>
    </row>
    <row r="43" spans="1:9" s="10" customFormat="1">
      <c r="A43" s="47">
        <v>85</v>
      </c>
      <c r="B43" s="29" t="s">
        <v>85</v>
      </c>
      <c r="C43" s="30">
        <v>254094.5</v>
      </c>
      <c r="D43" s="30">
        <v>234383.4</v>
      </c>
      <c r="E43" s="30">
        <v>316476.40000000002</v>
      </c>
      <c r="F43" s="9">
        <v>804954.3</v>
      </c>
      <c r="G43" s="39">
        <v>6.1824143040653387E-3</v>
      </c>
      <c r="H43" s="40">
        <v>0.79899413242623685</v>
      </c>
      <c r="I43" s="32" t="s">
        <v>200</v>
      </c>
    </row>
    <row r="44" spans="1:9" s="10" customFormat="1">
      <c r="A44" s="47">
        <v>136</v>
      </c>
      <c r="B44" s="29" t="s">
        <v>136</v>
      </c>
      <c r="C44" s="30">
        <v>221692.6</v>
      </c>
      <c r="D44" s="30">
        <v>273510.40000000002</v>
      </c>
      <c r="E44" s="30">
        <v>293807.7</v>
      </c>
      <c r="F44" s="9">
        <v>789010.7</v>
      </c>
      <c r="G44" s="39">
        <v>6.0599602210219946E-3</v>
      </c>
      <c r="H44" s="40">
        <v>0.8050540926472588</v>
      </c>
      <c r="I44" s="32" t="s">
        <v>200</v>
      </c>
    </row>
    <row r="45" spans="1:9" s="67" customFormat="1">
      <c r="A45" s="60">
        <v>61</v>
      </c>
      <c r="B45" s="61" t="s">
        <v>61</v>
      </c>
      <c r="C45" s="62">
        <v>389240.54</v>
      </c>
      <c r="D45" s="62">
        <v>547760.19999999995</v>
      </c>
      <c r="E45" s="62">
        <v>1075447.8</v>
      </c>
      <c r="F45" s="63">
        <v>2012448.54</v>
      </c>
      <c r="G45" s="64">
        <v>1.5456518015856808E-2</v>
      </c>
      <c r="H45" s="65">
        <v>0.53871583829833525</v>
      </c>
      <c r="I45" s="66" t="s">
        <v>198</v>
      </c>
    </row>
    <row r="46" spans="1:9" s="67" customFormat="1">
      <c r="A46" s="60">
        <v>90</v>
      </c>
      <c r="B46" s="61" t="s">
        <v>90</v>
      </c>
      <c r="C46" s="62">
        <v>338511.4</v>
      </c>
      <c r="D46" s="62">
        <v>599182.69999999995</v>
      </c>
      <c r="E46" s="62">
        <v>734636.8</v>
      </c>
      <c r="F46" s="63">
        <v>1672330.9</v>
      </c>
      <c r="G46" s="64">
        <v>1.2844260198734836E-2</v>
      </c>
      <c r="H46" s="65">
        <v>0.6062577612147213</v>
      </c>
      <c r="I46" s="66" t="s">
        <v>198</v>
      </c>
    </row>
    <row r="47" spans="1:9" s="67" customFormat="1">
      <c r="A47" s="60">
        <v>13</v>
      </c>
      <c r="B47" s="61" t="s">
        <v>13</v>
      </c>
      <c r="C47" s="62">
        <v>255044.3</v>
      </c>
      <c r="D47" s="62">
        <v>302365.3</v>
      </c>
      <c r="E47" s="62">
        <v>608626.6</v>
      </c>
      <c r="F47" s="63">
        <v>1166036.2</v>
      </c>
      <c r="G47" s="64">
        <v>8.9556871513550417E-3</v>
      </c>
      <c r="H47" s="65">
        <v>0.71647059714678896</v>
      </c>
      <c r="I47" s="66" t="s">
        <v>198</v>
      </c>
    </row>
    <row r="48" spans="1:9" s="67" customFormat="1">
      <c r="A48" s="60">
        <v>62</v>
      </c>
      <c r="B48" s="61" t="s">
        <v>62</v>
      </c>
      <c r="C48" s="62">
        <v>541881.59999999998</v>
      </c>
      <c r="D48" s="62">
        <v>193549.9</v>
      </c>
      <c r="E48" s="62">
        <v>384810.42</v>
      </c>
      <c r="F48" s="63">
        <v>1120241.92</v>
      </c>
      <c r="G48" s="64">
        <v>8.6039662999770512E-3</v>
      </c>
      <c r="H48" s="65">
        <v>0.73388422597044212</v>
      </c>
      <c r="I48" s="66" t="s">
        <v>198</v>
      </c>
    </row>
    <row r="49" spans="1:9" s="59" customFormat="1">
      <c r="A49" s="52">
        <v>154</v>
      </c>
      <c r="B49" s="53" t="s">
        <v>154</v>
      </c>
      <c r="C49" s="54">
        <v>270328.90000000002</v>
      </c>
      <c r="D49" s="54">
        <v>258592.3</v>
      </c>
      <c r="E49" s="54">
        <v>242263.7</v>
      </c>
      <c r="F49" s="55">
        <v>771184.9</v>
      </c>
      <c r="G49" s="56">
        <v>5.923049987855456E-3</v>
      </c>
      <c r="H49" s="57">
        <v>0.81701962214331059</v>
      </c>
      <c r="I49" s="58" t="s">
        <v>196</v>
      </c>
    </row>
    <row r="50" spans="1:9" s="59" customFormat="1">
      <c r="A50" s="52">
        <v>49</v>
      </c>
      <c r="B50" s="53" t="s">
        <v>49</v>
      </c>
      <c r="C50" s="54">
        <v>189069.1</v>
      </c>
      <c r="D50" s="54">
        <v>175036.5</v>
      </c>
      <c r="E50" s="54">
        <v>203657.9</v>
      </c>
      <c r="F50" s="55">
        <v>567763.5</v>
      </c>
      <c r="G50" s="56">
        <v>4.3606813252953626E-3</v>
      </c>
      <c r="H50" s="57">
        <v>0.85311656755729948</v>
      </c>
      <c r="I50" s="58" t="s">
        <v>196</v>
      </c>
    </row>
    <row r="51" spans="1:9" s="59" customFormat="1">
      <c r="A51" s="52">
        <v>106</v>
      </c>
      <c r="B51" s="53" t="s">
        <v>106</v>
      </c>
      <c r="C51" s="54">
        <v>150335.79999999999</v>
      </c>
      <c r="D51" s="54">
        <v>171915.1</v>
      </c>
      <c r="E51" s="54">
        <v>186627.8</v>
      </c>
      <c r="F51" s="55">
        <v>508878.7</v>
      </c>
      <c r="G51" s="56">
        <v>3.9084193399726843E-3</v>
      </c>
      <c r="H51" s="57">
        <v>0.86513600615850195</v>
      </c>
      <c r="I51" s="58" t="s">
        <v>196</v>
      </c>
    </row>
    <row r="52" spans="1:9" s="59" customFormat="1">
      <c r="A52" s="52">
        <v>156</v>
      </c>
      <c r="B52" s="53" t="s">
        <v>156</v>
      </c>
      <c r="C52" s="54">
        <v>144571</v>
      </c>
      <c r="D52" s="54">
        <v>149901</v>
      </c>
      <c r="E52" s="54">
        <v>170863.5</v>
      </c>
      <c r="F52" s="55">
        <v>465335.5</v>
      </c>
      <c r="G52" s="56">
        <v>3.5739878045118788E-3</v>
      </c>
      <c r="H52" s="57">
        <v>0.87973357801342023</v>
      </c>
      <c r="I52" s="58" t="s">
        <v>196</v>
      </c>
    </row>
    <row r="53" spans="1:9" s="59" customFormat="1">
      <c r="A53" s="52">
        <v>81</v>
      </c>
      <c r="B53" s="53" t="s">
        <v>81</v>
      </c>
      <c r="C53" s="54">
        <v>148111.79999999999</v>
      </c>
      <c r="D53" s="54">
        <v>147255.79999999999</v>
      </c>
      <c r="E53" s="54">
        <v>163568.20000000001</v>
      </c>
      <c r="F53" s="55">
        <v>458935.8</v>
      </c>
      <c r="G53" s="56">
        <v>3.5248352043931799E-3</v>
      </c>
      <c r="H53" s="57">
        <v>0.8832584132178134</v>
      </c>
      <c r="I53" s="58" t="s">
        <v>196</v>
      </c>
    </row>
    <row r="54" spans="1:9" s="59" customFormat="1">
      <c r="A54" s="52">
        <v>120</v>
      </c>
      <c r="B54" s="53" t="s">
        <v>120</v>
      </c>
      <c r="C54" s="54">
        <v>97843.199999999997</v>
      </c>
      <c r="D54" s="54">
        <v>87926</v>
      </c>
      <c r="E54" s="54">
        <v>105786.9</v>
      </c>
      <c r="F54" s="55">
        <v>291556.09999999998</v>
      </c>
      <c r="G54" s="56">
        <v>2.2392831531895712E-3</v>
      </c>
      <c r="H54" s="57">
        <v>0.92914000507156003</v>
      </c>
      <c r="I54" s="58" t="s">
        <v>196</v>
      </c>
    </row>
    <row r="55" spans="1:9" s="59" customFormat="1">
      <c r="A55" s="52">
        <v>22</v>
      </c>
      <c r="B55" s="53" t="s">
        <v>22</v>
      </c>
      <c r="C55" s="54">
        <v>90019.31</v>
      </c>
      <c r="D55" s="54">
        <v>100111.8</v>
      </c>
      <c r="E55" s="54">
        <v>97672.3</v>
      </c>
      <c r="F55" s="55">
        <v>287803.40999999997</v>
      </c>
      <c r="G55" s="56">
        <v>2.2104607910570589E-3</v>
      </c>
      <c r="H55" s="57">
        <v>0.93135046586261705</v>
      </c>
      <c r="I55" s="58" t="s">
        <v>196</v>
      </c>
    </row>
    <row r="56" spans="1:9" s="59" customFormat="1">
      <c r="A56" s="52">
        <v>108</v>
      </c>
      <c r="B56" s="53" t="s">
        <v>108</v>
      </c>
      <c r="C56" s="54">
        <v>94947.199999999997</v>
      </c>
      <c r="D56" s="54">
        <v>87607.5</v>
      </c>
      <c r="E56" s="54">
        <v>102383.4</v>
      </c>
      <c r="F56" s="55">
        <v>284938.09999999998</v>
      </c>
      <c r="G56" s="56">
        <v>2.1884539100085554E-3</v>
      </c>
      <c r="H56" s="57">
        <v>0.93574399418463527</v>
      </c>
      <c r="I56" s="58" t="s">
        <v>196</v>
      </c>
    </row>
    <row r="57" spans="1:9" s="59" customFormat="1">
      <c r="A57" s="52">
        <v>46</v>
      </c>
      <c r="B57" s="53" t="s">
        <v>46</v>
      </c>
      <c r="C57" s="54">
        <v>83849.7</v>
      </c>
      <c r="D57" s="54">
        <v>81707.7</v>
      </c>
      <c r="E57" s="54">
        <v>71840</v>
      </c>
      <c r="F57" s="55">
        <v>237397.4</v>
      </c>
      <c r="G57" s="56">
        <v>1.8233197605229522E-3</v>
      </c>
      <c r="H57" s="57">
        <v>0.9535384189087287</v>
      </c>
      <c r="I57" s="58" t="s">
        <v>196</v>
      </c>
    </row>
    <row r="58" spans="1:9" s="59" customFormat="1">
      <c r="A58" s="52">
        <v>147</v>
      </c>
      <c r="B58" s="53" t="s">
        <v>147</v>
      </c>
      <c r="C58" s="54">
        <v>66593.399999999994</v>
      </c>
      <c r="D58" s="54">
        <v>58772.4</v>
      </c>
      <c r="E58" s="54">
        <v>72759.8</v>
      </c>
      <c r="F58" s="55">
        <v>198125.6</v>
      </c>
      <c r="G58" s="56">
        <v>1.5216945153799755E-3</v>
      </c>
      <c r="H58" s="57">
        <v>0.95672052553704101</v>
      </c>
      <c r="I58" s="58" t="s">
        <v>196</v>
      </c>
    </row>
    <row r="59" spans="1:9" s="59" customFormat="1">
      <c r="A59" s="52">
        <v>6</v>
      </c>
      <c r="B59" s="53" t="s">
        <v>6</v>
      </c>
      <c r="C59" s="54">
        <v>58170</v>
      </c>
      <c r="D59" s="54">
        <v>52784.6</v>
      </c>
      <c r="E59" s="54">
        <v>63288.4</v>
      </c>
      <c r="F59" s="55">
        <v>174243</v>
      </c>
      <c r="G59" s="56">
        <v>1.338265309699267E-3</v>
      </c>
      <c r="H59" s="57">
        <v>0.9682943641785382</v>
      </c>
      <c r="I59" s="58" t="s">
        <v>196</v>
      </c>
    </row>
    <row r="60" spans="1:9" s="59" customFormat="1">
      <c r="A60" s="52">
        <v>47</v>
      </c>
      <c r="B60" s="53" t="s">
        <v>47</v>
      </c>
      <c r="C60" s="54">
        <v>49576.75</v>
      </c>
      <c r="D60" s="54">
        <v>43710.04</v>
      </c>
      <c r="E60" s="54">
        <v>51072.15</v>
      </c>
      <c r="F60" s="55">
        <v>144358.94</v>
      </c>
      <c r="G60" s="56">
        <v>1.108742167817117E-3</v>
      </c>
      <c r="H60" s="57">
        <v>0.97310271411696259</v>
      </c>
      <c r="I60" s="58" t="s">
        <v>196</v>
      </c>
    </row>
    <row r="61" spans="1:9" s="59" customFormat="1">
      <c r="A61" s="52">
        <v>69</v>
      </c>
      <c r="B61" s="53" t="s">
        <v>69</v>
      </c>
      <c r="C61" s="54">
        <v>29003</v>
      </c>
      <c r="D61" s="54">
        <v>30664</v>
      </c>
      <c r="E61" s="54">
        <v>24602</v>
      </c>
      <c r="F61" s="55">
        <v>84269</v>
      </c>
      <c r="G61" s="56">
        <v>6.4722416041417756E-4</v>
      </c>
      <c r="H61" s="57">
        <v>0.98699891246172144</v>
      </c>
      <c r="I61" s="58" t="s">
        <v>196</v>
      </c>
    </row>
    <row r="62" spans="1:9" s="59" customFormat="1">
      <c r="A62" s="52">
        <v>139</v>
      </c>
      <c r="B62" s="53" t="s">
        <v>139</v>
      </c>
      <c r="C62" s="54">
        <v>11408.8</v>
      </c>
      <c r="D62" s="54">
        <v>11999.2</v>
      </c>
      <c r="E62" s="54">
        <v>14156.8</v>
      </c>
      <c r="F62" s="55">
        <v>37564.800000000003</v>
      </c>
      <c r="G62" s="56">
        <v>2.885147105237572E-4</v>
      </c>
      <c r="H62" s="57">
        <v>0.9971676736796109</v>
      </c>
      <c r="I62" s="58" t="s">
        <v>196</v>
      </c>
    </row>
    <row r="63" spans="1:9" s="10" customFormat="1">
      <c r="A63" s="47">
        <v>5</v>
      </c>
      <c r="B63" s="29" t="s">
        <v>5</v>
      </c>
      <c r="C63" s="30">
        <v>232124.4</v>
      </c>
      <c r="D63" s="30">
        <v>256134</v>
      </c>
      <c r="E63" s="30">
        <v>298476.3</v>
      </c>
      <c r="F63" s="9">
        <v>786734.7</v>
      </c>
      <c r="G63" s="39">
        <v>6.0424795081963686E-3</v>
      </c>
      <c r="H63" s="40">
        <v>0.81109657215545516</v>
      </c>
      <c r="I63" s="32" t="s">
        <v>194</v>
      </c>
    </row>
    <row r="64" spans="1:9" s="10" customFormat="1">
      <c r="A64" s="47">
        <v>39</v>
      </c>
      <c r="B64" s="29" t="s">
        <v>39</v>
      </c>
      <c r="C64" s="30">
        <v>224201.9</v>
      </c>
      <c r="D64" s="30">
        <v>206507.2</v>
      </c>
      <c r="E64" s="30">
        <v>310452.7</v>
      </c>
      <c r="F64" s="9">
        <v>741161.8</v>
      </c>
      <c r="G64" s="39">
        <v>5.6924589556783707E-3</v>
      </c>
      <c r="H64" s="40">
        <v>0.82848813104153418</v>
      </c>
      <c r="I64" s="32" t="s">
        <v>194</v>
      </c>
    </row>
    <row r="65" spans="1:9" s="10" customFormat="1">
      <c r="A65" s="47">
        <v>97</v>
      </c>
      <c r="B65" s="29" t="s">
        <v>97</v>
      </c>
      <c r="C65" s="30">
        <v>182685.8</v>
      </c>
      <c r="D65" s="30">
        <v>233430.8</v>
      </c>
      <c r="E65" s="30">
        <v>285704.09999999998</v>
      </c>
      <c r="F65" s="9">
        <v>701820.7</v>
      </c>
      <c r="G65" s="39">
        <v>5.3903014550877584E-3</v>
      </c>
      <c r="H65" s="40">
        <v>0.83387843249662197</v>
      </c>
      <c r="I65" s="32" t="s">
        <v>194</v>
      </c>
    </row>
    <row r="66" spans="1:9" s="10" customFormat="1">
      <c r="A66" s="47">
        <v>16</v>
      </c>
      <c r="B66" s="29" t="s">
        <v>16</v>
      </c>
      <c r="C66" s="30">
        <v>193924.1</v>
      </c>
      <c r="D66" s="30">
        <v>182654.1</v>
      </c>
      <c r="E66" s="30">
        <v>294895.7</v>
      </c>
      <c r="F66" s="9">
        <v>671473.9</v>
      </c>
      <c r="G66" s="39">
        <v>5.1572242600189085E-3</v>
      </c>
      <c r="H66" s="40">
        <v>0.83903565675664082</v>
      </c>
      <c r="I66" s="32" t="s">
        <v>194</v>
      </c>
    </row>
    <row r="67" spans="1:9" s="10" customFormat="1">
      <c r="A67" s="47">
        <v>36</v>
      </c>
      <c r="B67" s="29" t="s">
        <v>36</v>
      </c>
      <c r="C67" s="30">
        <v>192063.2</v>
      </c>
      <c r="D67" s="30">
        <v>195419.4</v>
      </c>
      <c r="E67" s="30">
        <v>246746.3</v>
      </c>
      <c r="F67" s="9">
        <v>634228.9</v>
      </c>
      <c r="G67" s="39">
        <v>4.8711657586171346E-3</v>
      </c>
      <c r="H67" s="40">
        <v>0.84390682251525795</v>
      </c>
      <c r="I67" s="32" t="s">
        <v>194</v>
      </c>
    </row>
    <row r="68" spans="1:9" s="10" customFormat="1">
      <c r="A68" s="47">
        <v>161</v>
      </c>
      <c r="B68" s="29" t="s">
        <v>161</v>
      </c>
      <c r="C68" s="30">
        <v>179493.7</v>
      </c>
      <c r="D68" s="30">
        <v>192062.1</v>
      </c>
      <c r="E68" s="30">
        <v>259795.4</v>
      </c>
      <c r="F68" s="9">
        <v>631351.19999999995</v>
      </c>
      <c r="G68" s="39">
        <v>4.8490637167461761E-3</v>
      </c>
      <c r="H68" s="40">
        <v>0.84875588623200415</v>
      </c>
      <c r="I68" s="32" t="s">
        <v>194</v>
      </c>
    </row>
    <row r="69" spans="1:9" s="10" customFormat="1">
      <c r="A69" s="47">
        <v>104</v>
      </c>
      <c r="B69" s="29" t="s">
        <v>104</v>
      </c>
      <c r="C69" s="30">
        <v>172143.7</v>
      </c>
      <c r="D69" s="30">
        <v>153479.6</v>
      </c>
      <c r="E69" s="30">
        <v>211204.4</v>
      </c>
      <c r="F69" s="9">
        <v>536827.69999999995</v>
      </c>
      <c r="G69" s="39">
        <v>4.1230803429443096E-3</v>
      </c>
      <c r="H69" s="40">
        <v>0.85723964790024376</v>
      </c>
      <c r="I69" s="32" t="s">
        <v>194</v>
      </c>
    </row>
    <row r="70" spans="1:9" s="10" customFormat="1">
      <c r="A70" s="47">
        <v>21</v>
      </c>
      <c r="B70" s="29" t="s">
        <v>21</v>
      </c>
      <c r="C70" s="30">
        <v>113178.7</v>
      </c>
      <c r="D70" s="30">
        <v>181048.8</v>
      </c>
      <c r="E70" s="30">
        <v>185531.5</v>
      </c>
      <c r="F70" s="9">
        <v>479759</v>
      </c>
      <c r="G70" s="39">
        <v>3.6847668297493195E-3</v>
      </c>
      <c r="H70" s="40">
        <v>0.86882077298825122</v>
      </c>
      <c r="I70" s="32" t="s">
        <v>194</v>
      </c>
    </row>
    <row r="71" spans="1:9" s="10" customFormat="1">
      <c r="A71" s="47">
        <v>148</v>
      </c>
      <c r="B71" s="29" t="s">
        <v>148</v>
      </c>
      <c r="C71" s="30">
        <v>133141.79999999999</v>
      </c>
      <c r="D71" s="30">
        <v>145801.5</v>
      </c>
      <c r="E71" s="30">
        <v>200472.4</v>
      </c>
      <c r="F71" s="9">
        <v>479415.7</v>
      </c>
      <c r="G71" s="39">
        <v>3.6821301299632746E-3</v>
      </c>
      <c r="H71" s="40">
        <v>0.87250290311821455</v>
      </c>
      <c r="I71" s="32" t="s">
        <v>194</v>
      </c>
    </row>
    <row r="72" spans="1:9" s="10" customFormat="1">
      <c r="A72" s="47">
        <v>17</v>
      </c>
      <c r="B72" s="29" t="s">
        <v>17</v>
      </c>
      <c r="C72" s="30">
        <v>138363.9</v>
      </c>
      <c r="D72" s="30">
        <v>139740.29999999999</v>
      </c>
      <c r="E72" s="30">
        <v>171536.6</v>
      </c>
      <c r="F72" s="9">
        <v>449640.8</v>
      </c>
      <c r="G72" s="39">
        <v>3.4534453864168207E-3</v>
      </c>
      <c r="H72" s="40">
        <v>0.88671185860423019</v>
      </c>
      <c r="I72" s="32" t="s">
        <v>194</v>
      </c>
    </row>
    <row r="73" spans="1:9" s="10" customFormat="1">
      <c r="A73" s="47">
        <v>125</v>
      </c>
      <c r="B73" s="29" t="s">
        <v>125</v>
      </c>
      <c r="C73" s="30">
        <v>133373.79999999999</v>
      </c>
      <c r="D73" s="30">
        <v>115637.9</v>
      </c>
      <c r="E73" s="30">
        <v>199034.1</v>
      </c>
      <c r="F73" s="9">
        <v>448045.8</v>
      </c>
      <c r="G73" s="39">
        <v>3.4411950626220614E-3</v>
      </c>
      <c r="H73" s="40">
        <v>0.89015305366685227</v>
      </c>
      <c r="I73" s="32" t="s">
        <v>194</v>
      </c>
    </row>
    <row r="74" spans="1:9" s="10" customFormat="1">
      <c r="A74" s="47">
        <v>126</v>
      </c>
      <c r="B74" s="29" t="s">
        <v>126</v>
      </c>
      <c r="C74" s="30">
        <v>116397</v>
      </c>
      <c r="D74" s="30">
        <v>99662.1</v>
      </c>
      <c r="E74" s="30">
        <v>136181.20000000001</v>
      </c>
      <c r="F74" s="9">
        <v>352240.3</v>
      </c>
      <c r="G74" s="39">
        <v>2.7053653470616485E-3</v>
      </c>
      <c r="H74" s="40">
        <v>0.90209438282105781</v>
      </c>
      <c r="I74" s="32" t="s">
        <v>194</v>
      </c>
    </row>
    <row r="75" spans="1:9" s="10" customFormat="1">
      <c r="A75" s="47">
        <v>19</v>
      </c>
      <c r="B75" s="29" t="s">
        <v>19</v>
      </c>
      <c r="C75" s="30">
        <v>91357.89</v>
      </c>
      <c r="D75" s="30">
        <v>104979</v>
      </c>
      <c r="E75" s="30">
        <v>146496.1</v>
      </c>
      <c r="F75" s="9">
        <v>342832.99</v>
      </c>
      <c r="G75" s="39">
        <v>2.6331129373201546E-3</v>
      </c>
      <c r="H75" s="40">
        <v>0.90472749575837796</v>
      </c>
      <c r="I75" s="32" t="s">
        <v>194</v>
      </c>
    </row>
    <row r="76" spans="1:9" s="10" customFormat="1">
      <c r="A76" s="47">
        <v>124</v>
      </c>
      <c r="B76" s="29" t="s">
        <v>124</v>
      </c>
      <c r="C76" s="30">
        <v>130221.7</v>
      </c>
      <c r="D76" s="30">
        <v>108017.2</v>
      </c>
      <c r="E76" s="30">
        <v>102732.3</v>
      </c>
      <c r="F76" s="9">
        <v>340971.2</v>
      </c>
      <c r="G76" s="39">
        <v>2.6188135452588097E-3</v>
      </c>
      <c r="H76" s="40">
        <v>0.9073463093036368</v>
      </c>
      <c r="I76" s="32" t="s">
        <v>194</v>
      </c>
    </row>
    <row r="77" spans="1:9" s="10" customFormat="1">
      <c r="A77" s="47">
        <v>143</v>
      </c>
      <c r="B77" s="29" t="s">
        <v>143</v>
      </c>
      <c r="C77" s="30">
        <v>96295.6</v>
      </c>
      <c r="D77" s="30">
        <v>112453.1</v>
      </c>
      <c r="E77" s="30">
        <v>131515.5</v>
      </c>
      <c r="F77" s="9">
        <v>340264.2</v>
      </c>
      <c r="G77" s="39">
        <v>2.6133834644294081E-3</v>
      </c>
      <c r="H77" s="40">
        <v>0.90995969276806621</v>
      </c>
      <c r="I77" s="32" t="s">
        <v>194</v>
      </c>
    </row>
    <row r="78" spans="1:9" s="10" customFormat="1">
      <c r="A78" s="47">
        <v>127</v>
      </c>
      <c r="B78" s="29" t="s">
        <v>127</v>
      </c>
      <c r="C78" s="30">
        <v>123461.8</v>
      </c>
      <c r="D78" s="30">
        <v>89634</v>
      </c>
      <c r="E78" s="30">
        <v>118418</v>
      </c>
      <c r="F78" s="9">
        <v>331513.8</v>
      </c>
      <c r="G78" s="39">
        <v>2.5461764215869839E-3</v>
      </c>
      <c r="H78" s="40">
        <v>0.91250586918965315</v>
      </c>
      <c r="I78" s="32" t="s">
        <v>194</v>
      </c>
    </row>
    <row r="79" spans="1:9" s="10" customFormat="1">
      <c r="A79" s="47">
        <v>51</v>
      </c>
      <c r="B79" s="29" t="s">
        <v>51</v>
      </c>
      <c r="C79" s="30">
        <v>95032.44</v>
      </c>
      <c r="D79" s="30">
        <v>85423.45</v>
      </c>
      <c r="E79" s="30">
        <v>143622.07</v>
      </c>
      <c r="F79" s="9">
        <v>324077.96000000002</v>
      </c>
      <c r="G79" s="39">
        <v>2.4890657960785034E-3</v>
      </c>
      <c r="H79" s="40">
        <v>0.9149949349857317</v>
      </c>
      <c r="I79" s="32" t="s">
        <v>194</v>
      </c>
    </row>
    <row r="80" spans="1:9" s="10" customFormat="1">
      <c r="A80" s="47">
        <v>128</v>
      </c>
      <c r="B80" s="29" t="s">
        <v>128</v>
      </c>
      <c r="C80" s="30">
        <v>125956.9</v>
      </c>
      <c r="D80" s="30">
        <v>100912.5</v>
      </c>
      <c r="E80" s="30">
        <v>96206.2</v>
      </c>
      <c r="F80" s="9">
        <v>323075.59999999998</v>
      </c>
      <c r="G80" s="39">
        <v>2.4813672164177413E-3</v>
      </c>
      <c r="H80" s="40">
        <v>0.91747630220214949</v>
      </c>
      <c r="I80" s="32" t="s">
        <v>194</v>
      </c>
    </row>
    <row r="81" spans="1:9" s="10" customFormat="1">
      <c r="A81" s="47">
        <v>111</v>
      </c>
      <c r="B81" s="29" t="s">
        <v>111</v>
      </c>
      <c r="C81" s="30">
        <v>75371.38</v>
      </c>
      <c r="D81" s="30">
        <v>125700.6</v>
      </c>
      <c r="E81" s="30">
        <v>121977.4</v>
      </c>
      <c r="F81" s="9">
        <v>323049.38</v>
      </c>
      <c r="G81" s="39">
        <v>2.4811658349193724E-3</v>
      </c>
      <c r="H81" s="40">
        <v>0.9199574680370689</v>
      </c>
      <c r="I81" s="32" t="s">
        <v>194</v>
      </c>
    </row>
    <row r="82" spans="1:9" s="10" customFormat="1">
      <c r="A82" s="47">
        <v>144</v>
      </c>
      <c r="B82" s="29" t="s">
        <v>144</v>
      </c>
      <c r="C82" s="30">
        <v>78028.7</v>
      </c>
      <c r="D82" s="30">
        <v>109153.86</v>
      </c>
      <c r="E82" s="30">
        <v>121735.03999999999</v>
      </c>
      <c r="F82" s="9">
        <v>308917.59999999998</v>
      </c>
      <c r="G82" s="39">
        <v>2.3726273516614972E-3</v>
      </c>
      <c r="H82" s="40">
        <v>0.92233009538873045</v>
      </c>
      <c r="I82" s="32" t="s">
        <v>194</v>
      </c>
    </row>
    <row r="83" spans="1:9" s="10" customFormat="1">
      <c r="A83" s="47">
        <v>44</v>
      </c>
      <c r="B83" s="29" t="s">
        <v>44</v>
      </c>
      <c r="C83" s="30">
        <v>84358.7</v>
      </c>
      <c r="D83" s="30">
        <v>98207.9</v>
      </c>
      <c r="E83" s="30">
        <v>115689.8</v>
      </c>
      <c r="F83" s="9">
        <v>298256.40000000002</v>
      </c>
      <c r="G83" s="39">
        <v>2.2907444977174891E-3</v>
      </c>
      <c r="H83" s="40">
        <v>0.92462083988644794</v>
      </c>
      <c r="I83" s="32" t="s">
        <v>194</v>
      </c>
    </row>
    <row r="84" spans="1:9" s="10" customFormat="1">
      <c r="A84" s="47">
        <v>4</v>
      </c>
      <c r="B84" s="29" t="s">
        <v>4</v>
      </c>
      <c r="C84" s="30">
        <v>93629.7</v>
      </c>
      <c r="D84" s="30">
        <v>79715.3</v>
      </c>
      <c r="E84" s="30">
        <v>123497.1</v>
      </c>
      <c r="F84" s="9">
        <v>296842.09999999998</v>
      </c>
      <c r="G84" s="39">
        <v>2.2798820319225492E-3</v>
      </c>
      <c r="H84" s="40">
        <v>0.92690072191837047</v>
      </c>
      <c r="I84" s="32" t="s">
        <v>194</v>
      </c>
    </row>
    <row r="85" spans="1:9" s="10" customFormat="1">
      <c r="A85" s="47">
        <v>1</v>
      </c>
      <c r="B85" s="29" t="s">
        <v>1</v>
      </c>
      <c r="C85" s="30">
        <v>76385.8</v>
      </c>
      <c r="D85" s="30">
        <v>113454</v>
      </c>
      <c r="E85" s="30">
        <v>97262.3</v>
      </c>
      <c r="F85" s="9">
        <v>287102.09999999998</v>
      </c>
      <c r="G85" s="39">
        <v>2.2050744120097215E-3</v>
      </c>
      <c r="H85" s="40">
        <v>0.93355554027462673</v>
      </c>
      <c r="I85" s="32" t="s">
        <v>194</v>
      </c>
    </row>
    <row r="86" spans="1:9" s="10" customFormat="1">
      <c r="A86" s="47">
        <v>152</v>
      </c>
      <c r="B86" s="29" t="s">
        <v>152</v>
      </c>
      <c r="C86" s="30">
        <v>80243</v>
      </c>
      <c r="D86" s="30">
        <v>76934.7</v>
      </c>
      <c r="E86" s="30">
        <v>123270.1</v>
      </c>
      <c r="F86" s="9">
        <v>280447.8</v>
      </c>
      <c r="G86" s="39">
        <v>2.1539663683561357E-3</v>
      </c>
      <c r="H86" s="40">
        <v>0.93789796055299146</v>
      </c>
      <c r="I86" s="32" t="s">
        <v>194</v>
      </c>
    </row>
    <row r="87" spans="1:9" s="10" customFormat="1">
      <c r="A87" s="47">
        <v>41</v>
      </c>
      <c r="B87" s="29" t="s">
        <v>41</v>
      </c>
      <c r="C87" s="30">
        <v>76099.789999999994</v>
      </c>
      <c r="D87" s="30">
        <v>80494.45</v>
      </c>
      <c r="E87" s="30">
        <v>122039.75</v>
      </c>
      <c r="F87" s="9">
        <v>278633.99</v>
      </c>
      <c r="G87" s="39">
        <v>2.1400354844676255E-3</v>
      </c>
      <c r="H87" s="40">
        <v>0.94003799603745908</v>
      </c>
      <c r="I87" s="32" t="s">
        <v>194</v>
      </c>
    </row>
    <row r="88" spans="1:9" s="10" customFormat="1">
      <c r="A88" s="47">
        <v>93</v>
      </c>
      <c r="B88" s="29" t="s">
        <v>93</v>
      </c>
      <c r="C88" s="30">
        <v>73710.2</v>
      </c>
      <c r="D88" s="30">
        <v>88125.1</v>
      </c>
      <c r="E88" s="30">
        <v>109416.9</v>
      </c>
      <c r="F88" s="9">
        <v>271252.2</v>
      </c>
      <c r="G88" s="39">
        <v>2.0833399874864841E-3</v>
      </c>
      <c r="H88" s="40">
        <v>0.94212133602494552</v>
      </c>
      <c r="I88" s="32" t="s">
        <v>194</v>
      </c>
    </row>
    <row r="89" spans="1:9" s="10" customFormat="1">
      <c r="A89" s="47">
        <v>59</v>
      </c>
      <c r="B89" s="29" t="s">
        <v>59</v>
      </c>
      <c r="C89" s="30">
        <v>98105.74</v>
      </c>
      <c r="D89" s="30">
        <v>64227.5</v>
      </c>
      <c r="E89" s="30">
        <v>97584.1</v>
      </c>
      <c r="F89" s="9">
        <v>259917.34</v>
      </c>
      <c r="G89" s="39">
        <v>1.9962831190424276E-3</v>
      </c>
      <c r="H89" s="40">
        <v>0.94411761914398795</v>
      </c>
      <c r="I89" s="32" t="s">
        <v>194</v>
      </c>
    </row>
    <row r="90" spans="1:9" s="10" customFormat="1">
      <c r="A90" s="47">
        <v>95</v>
      </c>
      <c r="B90" s="29" t="s">
        <v>95</v>
      </c>
      <c r="C90" s="30">
        <v>95873.2</v>
      </c>
      <c r="D90" s="30">
        <v>86649.2</v>
      </c>
      <c r="E90" s="30">
        <v>72924.3</v>
      </c>
      <c r="F90" s="9">
        <v>255446.7</v>
      </c>
      <c r="G90" s="39">
        <v>1.9619465751115153E-3</v>
      </c>
      <c r="H90" s="40">
        <v>0.94607956571909946</v>
      </c>
      <c r="I90" s="32" t="s">
        <v>194</v>
      </c>
    </row>
    <row r="91" spans="1:9" s="10" customFormat="1">
      <c r="A91" s="47">
        <v>155</v>
      </c>
      <c r="B91" s="29" t="s">
        <v>155</v>
      </c>
      <c r="C91" s="30">
        <v>70021.7</v>
      </c>
      <c r="D91" s="30">
        <v>74067.8</v>
      </c>
      <c r="E91" s="30">
        <v>108537</v>
      </c>
      <c r="F91" s="9">
        <v>252626.5</v>
      </c>
      <c r="G91" s="39">
        <v>1.9402861593334705E-3</v>
      </c>
      <c r="H91" s="40">
        <v>0.94801985187843296</v>
      </c>
      <c r="I91" s="32" t="s">
        <v>194</v>
      </c>
    </row>
    <row r="92" spans="1:9" s="10" customFormat="1">
      <c r="A92" s="47">
        <v>114</v>
      </c>
      <c r="B92" s="29" t="s">
        <v>114</v>
      </c>
      <c r="C92" s="30">
        <v>99889</v>
      </c>
      <c r="D92" s="30">
        <v>73210</v>
      </c>
      <c r="E92" s="30">
        <v>70424</v>
      </c>
      <c r="F92" s="9">
        <v>243523</v>
      </c>
      <c r="G92" s="39">
        <v>1.8703671482578617E-3</v>
      </c>
      <c r="H92" s="40">
        <v>0.9498902190266908</v>
      </c>
      <c r="I92" s="32" t="s">
        <v>194</v>
      </c>
    </row>
    <row r="93" spans="1:9" s="10" customFormat="1">
      <c r="A93" s="47">
        <v>119</v>
      </c>
      <c r="B93" s="29" t="s">
        <v>119</v>
      </c>
      <c r="C93" s="30">
        <v>77799.86</v>
      </c>
      <c r="D93" s="30">
        <v>53492.34</v>
      </c>
      <c r="E93" s="30">
        <v>84894.52</v>
      </c>
      <c r="F93" s="9">
        <v>216186.72</v>
      </c>
      <c r="G93" s="39">
        <v>1.6604121129323345E-3</v>
      </c>
      <c r="H93" s="40">
        <v>0.95519883102166103</v>
      </c>
      <c r="I93" s="32" t="s">
        <v>194</v>
      </c>
    </row>
    <row r="94" spans="1:9" s="10" customFormat="1">
      <c r="A94" s="47">
        <v>80</v>
      </c>
      <c r="B94" s="29" t="s">
        <v>80</v>
      </c>
      <c r="C94" s="30">
        <v>67877.8</v>
      </c>
      <c r="D94" s="30">
        <v>51977.5</v>
      </c>
      <c r="E94" s="30">
        <v>74797.399999999994</v>
      </c>
      <c r="F94" s="9">
        <v>194652.7</v>
      </c>
      <c r="G94" s="39">
        <v>1.4950210674133167E-3</v>
      </c>
      <c r="H94" s="40">
        <v>0.95971884182473544</v>
      </c>
      <c r="I94" s="32" t="s">
        <v>194</v>
      </c>
    </row>
    <row r="95" spans="1:9" s="10" customFormat="1">
      <c r="A95" s="47">
        <v>84</v>
      </c>
      <c r="B95" s="29" t="s">
        <v>84</v>
      </c>
      <c r="C95" s="30">
        <v>47074.5</v>
      </c>
      <c r="D95" s="30">
        <v>77490.5</v>
      </c>
      <c r="E95" s="30">
        <v>69123.600000000006</v>
      </c>
      <c r="F95" s="9">
        <v>193688.6</v>
      </c>
      <c r="G95" s="39">
        <v>1.4876163419145531E-3</v>
      </c>
      <c r="H95" s="40">
        <v>0.96120645816664996</v>
      </c>
      <c r="I95" s="32" t="s">
        <v>194</v>
      </c>
    </row>
    <row r="96" spans="1:9" s="10" customFormat="1">
      <c r="A96" s="47">
        <v>11</v>
      </c>
      <c r="B96" s="29" t="s">
        <v>11</v>
      </c>
      <c r="C96" s="30">
        <v>71144.3</v>
      </c>
      <c r="D96" s="30">
        <v>70394.399999999994</v>
      </c>
      <c r="E96" s="30">
        <v>48845.1</v>
      </c>
      <c r="F96" s="9">
        <v>190383.8</v>
      </c>
      <c r="G96" s="39">
        <v>1.4622339782299624E-3</v>
      </c>
      <c r="H96" s="40">
        <v>0.96266869214487993</v>
      </c>
      <c r="I96" s="32" t="s">
        <v>194</v>
      </c>
    </row>
    <row r="97" spans="1:9" s="10" customFormat="1">
      <c r="A97" s="47">
        <v>43</v>
      </c>
      <c r="B97" s="29" t="s">
        <v>43</v>
      </c>
      <c r="C97" s="30">
        <v>72071.399999999994</v>
      </c>
      <c r="D97" s="30">
        <v>51087.8</v>
      </c>
      <c r="E97" s="30">
        <v>66062.5</v>
      </c>
      <c r="F97" s="9">
        <v>189221.7</v>
      </c>
      <c r="G97" s="39">
        <v>1.4533085228808148E-3</v>
      </c>
      <c r="H97" s="40">
        <v>0.96412200066776077</v>
      </c>
      <c r="I97" s="32" t="s">
        <v>194</v>
      </c>
    </row>
    <row r="98" spans="1:9" s="10" customFormat="1">
      <c r="A98" s="47">
        <v>94</v>
      </c>
      <c r="B98" s="29" t="s">
        <v>94</v>
      </c>
      <c r="C98" s="30">
        <v>47830.2</v>
      </c>
      <c r="D98" s="30">
        <v>61253.599999999999</v>
      </c>
      <c r="E98" s="30">
        <v>79434</v>
      </c>
      <c r="F98" s="9">
        <v>188517.8</v>
      </c>
      <c r="G98" s="39">
        <v>1.4479022514581616E-3</v>
      </c>
      <c r="H98" s="40">
        <v>0.96556990291921896</v>
      </c>
      <c r="I98" s="32" t="s">
        <v>194</v>
      </c>
    </row>
    <row r="99" spans="1:9" s="10" customFormat="1">
      <c r="A99" s="47">
        <v>159</v>
      </c>
      <c r="B99" s="29" t="s">
        <v>159</v>
      </c>
      <c r="C99" s="30">
        <v>64960.4</v>
      </c>
      <c r="D99" s="30">
        <v>49402.6</v>
      </c>
      <c r="E99" s="30">
        <v>66120.600000000006</v>
      </c>
      <c r="F99" s="9">
        <v>180483.6</v>
      </c>
      <c r="G99" s="39">
        <v>1.3861959496200057E-3</v>
      </c>
      <c r="H99" s="40">
        <v>0.96695609886883893</v>
      </c>
      <c r="I99" s="32" t="s">
        <v>194</v>
      </c>
    </row>
    <row r="100" spans="1:9" s="10" customFormat="1">
      <c r="A100" s="47">
        <v>2</v>
      </c>
      <c r="B100" s="29" t="s">
        <v>2</v>
      </c>
      <c r="C100" s="30">
        <v>40666.199999999997</v>
      </c>
      <c r="D100" s="30">
        <v>53960.2</v>
      </c>
      <c r="E100" s="30">
        <v>68855</v>
      </c>
      <c r="F100" s="9">
        <v>163481.4</v>
      </c>
      <c r="G100" s="39">
        <v>1.2556113381947611E-3</v>
      </c>
      <c r="H100" s="40">
        <v>0.96954997551673294</v>
      </c>
      <c r="I100" s="32" t="s">
        <v>194</v>
      </c>
    </row>
    <row r="101" spans="1:9" s="10" customFormat="1">
      <c r="A101" s="47">
        <v>63</v>
      </c>
      <c r="B101" s="29" t="s">
        <v>63</v>
      </c>
      <c r="C101" s="30">
        <v>61660</v>
      </c>
      <c r="D101" s="30">
        <v>45546.1</v>
      </c>
      <c r="E101" s="30">
        <v>49920.800000000003</v>
      </c>
      <c r="F101" s="9">
        <v>157126.9</v>
      </c>
      <c r="G101" s="39">
        <v>1.2068058945873623E-3</v>
      </c>
      <c r="H101" s="40">
        <v>0.9719939719491455</v>
      </c>
      <c r="I101" s="32" t="s">
        <v>194</v>
      </c>
    </row>
    <row r="102" spans="1:9" s="10" customFormat="1">
      <c r="A102" s="47">
        <v>20</v>
      </c>
      <c r="B102" s="29" t="s">
        <v>20</v>
      </c>
      <c r="C102" s="30">
        <v>44638.400000000001</v>
      </c>
      <c r="D102" s="30">
        <v>37561.199999999997</v>
      </c>
      <c r="E102" s="30">
        <v>54244.7</v>
      </c>
      <c r="F102" s="9">
        <v>136444.29999999999</v>
      </c>
      <c r="G102" s="39">
        <v>1.0479541410340714E-3</v>
      </c>
      <c r="H102" s="40">
        <v>0.97415066825799668</v>
      </c>
      <c r="I102" s="32" t="s">
        <v>194</v>
      </c>
    </row>
    <row r="103" spans="1:9" s="10" customFormat="1">
      <c r="A103" s="47">
        <v>101</v>
      </c>
      <c r="B103" s="29" t="s">
        <v>101</v>
      </c>
      <c r="C103" s="30">
        <v>36767.800000000003</v>
      </c>
      <c r="D103" s="30">
        <v>54652</v>
      </c>
      <c r="E103" s="30">
        <v>45018.8</v>
      </c>
      <c r="F103" s="9">
        <v>136438.6</v>
      </c>
      <c r="G103" s="39">
        <v>1.0479103624474694E-3</v>
      </c>
      <c r="H103" s="40">
        <v>0.97519857862044412</v>
      </c>
      <c r="I103" s="32" t="s">
        <v>194</v>
      </c>
    </row>
    <row r="104" spans="1:9" s="10" customFormat="1">
      <c r="A104" s="47">
        <v>109</v>
      </c>
      <c r="B104" s="29" t="s">
        <v>109</v>
      </c>
      <c r="C104" s="30">
        <v>41260.9</v>
      </c>
      <c r="D104" s="30">
        <v>53079.7</v>
      </c>
      <c r="E104" s="30">
        <v>40138.199999999997</v>
      </c>
      <c r="F104" s="9">
        <v>134478.79999999999</v>
      </c>
      <c r="G104" s="39">
        <v>1.032858209110184E-3</v>
      </c>
      <c r="H104" s="40">
        <v>0.97623143682955427</v>
      </c>
      <c r="I104" s="32" t="s">
        <v>194</v>
      </c>
    </row>
    <row r="105" spans="1:9" s="10" customFormat="1">
      <c r="A105" s="47">
        <v>37</v>
      </c>
      <c r="B105" s="29" t="s">
        <v>37</v>
      </c>
      <c r="C105" s="30">
        <v>43222</v>
      </c>
      <c r="D105" s="30">
        <v>38226.400000000001</v>
      </c>
      <c r="E105" s="30">
        <v>33380.300000000003</v>
      </c>
      <c r="F105" s="9">
        <v>114828.7</v>
      </c>
      <c r="G105" s="39">
        <v>8.8193652409488028E-4</v>
      </c>
      <c r="H105" s="40">
        <v>0.97711337335364912</v>
      </c>
      <c r="I105" s="32" t="s">
        <v>194</v>
      </c>
    </row>
    <row r="106" spans="1:9" s="10" customFormat="1">
      <c r="A106" s="47">
        <v>158</v>
      </c>
      <c r="B106" s="29" t="s">
        <v>158</v>
      </c>
      <c r="C106" s="30">
        <v>29551.200000000001</v>
      </c>
      <c r="D106" s="30">
        <v>38772.6</v>
      </c>
      <c r="E106" s="30">
        <v>40255</v>
      </c>
      <c r="F106" s="9">
        <v>108578.8</v>
      </c>
      <c r="G106" s="39">
        <v>8.3393445595389643E-4</v>
      </c>
      <c r="H106" s="40">
        <v>0.97963234330377646</v>
      </c>
      <c r="I106" s="32" t="s">
        <v>194</v>
      </c>
    </row>
    <row r="107" spans="1:9" s="10" customFormat="1">
      <c r="A107" s="47">
        <v>107</v>
      </c>
      <c r="B107" s="29" t="s">
        <v>107</v>
      </c>
      <c r="C107" s="30">
        <v>28237.599999999999</v>
      </c>
      <c r="D107" s="30">
        <v>41770.699999999997</v>
      </c>
      <c r="E107" s="30">
        <v>31542.9</v>
      </c>
      <c r="F107" s="9">
        <v>101551.2</v>
      </c>
      <c r="G107" s="39">
        <v>7.7995929890057095E-4</v>
      </c>
      <c r="H107" s="40">
        <v>0.98201402529601989</v>
      </c>
      <c r="I107" s="32" t="s">
        <v>194</v>
      </c>
    </row>
    <row r="108" spans="1:9" s="10" customFormat="1">
      <c r="A108" s="47">
        <v>164</v>
      </c>
      <c r="B108" s="29" t="s">
        <v>164</v>
      </c>
      <c r="C108" s="30">
        <v>24127.200000000001</v>
      </c>
      <c r="D108" s="30">
        <v>42861.1</v>
      </c>
      <c r="E108" s="30">
        <v>30943.599999999999</v>
      </c>
      <c r="F108" s="9">
        <v>97931.9</v>
      </c>
      <c r="G108" s="39">
        <v>7.5216143249908255E-4</v>
      </c>
      <c r="H108" s="40">
        <v>0.98353814145847984</v>
      </c>
      <c r="I108" s="32" t="s">
        <v>194</v>
      </c>
    </row>
    <row r="109" spans="1:9" s="10" customFormat="1">
      <c r="A109" s="47">
        <v>50</v>
      </c>
      <c r="B109" s="29" t="s">
        <v>50</v>
      </c>
      <c r="C109" s="30">
        <v>22828.6</v>
      </c>
      <c r="D109" s="30">
        <v>34063.199999999997</v>
      </c>
      <c r="E109" s="30">
        <v>29361.599999999999</v>
      </c>
      <c r="F109" s="9">
        <v>86253.4</v>
      </c>
      <c r="G109" s="39">
        <v>6.6246525291469244E-4</v>
      </c>
      <c r="H109" s="40">
        <v>0.98635168830130726</v>
      </c>
      <c r="I109" s="32" t="s">
        <v>194</v>
      </c>
    </row>
    <row r="110" spans="1:9" s="10" customFormat="1">
      <c r="A110" s="47">
        <v>105</v>
      </c>
      <c r="B110" s="29" t="s">
        <v>105</v>
      </c>
      <c r="C110" s="30">
        <v>23118.799999999999</v>
      </c>
      <c r="D110" s="30">
        <v>20423.900000000001</v>
      </c>
      <c r="E110" s="30">
        <v>33831</v>
      </c>
      <c r="F110" s="9">
        <v>77373.7</v>
      </c>
      <c r="G110" s="39">
        <v>5.9426512739724506E-4</v>
      </c>
      <c r="H110" s="40">
        <v>0.98885477430495183</v>
      </c>
      <c r="I110" s="32" t="s">
        <v>194</v>
      </c>
    </row>
    <row r="111" spans="1:9" s="10" customFormat="1">
      <c r="A111" s="47">
        <v>153</v>
      </c>
      <c r="B111" s="29" t="s">
        <v>153</v>
      </c>
      <c r="C111" s="30">
        <v>18649.8</v>
      </c>
      <c r="D111" s="30">
        <v>27139.200000000001</v>
      </c>
      <c r="E111" s="30">
        <v>24870.6</v>
      </c>
      <c r="F111" s="9">
        <v>70659.600000000006</v>
      </c>
      <c r="G111" s="39">
        <v>5.4269779260702772E-4</v>
      </c>
      <c r="H111" s="40">
        <v>0.98998969960056571</v>
      </c>
      <c r="I111" s="32" t="s">
        <v>194</v>
      </c>
    </row>
    <row r="112" spans="1:9" s="10" customFormat="1">
      <c r="A112" s="47">
        <v>99</v>
      </c>
      <c r="B112" s="29" t="s">
        <v>99</v>
      </c>
      <c r="C112" s="30">
        <v>21420</v>
      </c>
      <c r="D112" s="30">
        <v>28070</v>
      </c>
      <c r="E112" s="30">
        <v>20125</v>
      </c>
      <c r="F112" s="9">
        <v>69615</v>
      </c>
      <c r="G112" s="39">
        <v>5.3467479057818382E-4</v>
      </c>
      <c r="H112" s="40">
        <v>0.99052437439114394</v>
      </c>
      <c r="I112" s="32" t="s">
        <v>194</v>
      </c>
    </row>
    <row r="113" spans="1:9" s="10" customFormat="1">
      <c r="A113" s="47">
        <v>118</v>
      </c>
      <c r="B113" s="29" t="s">
        <v>118</v>
      </c>
      <c r="C113" s="30">
        <v>25019.5</v>
      </c>
      <c r="D113" s="30">
        <v>18040.8</v>
      </c>
      <c r="E113" s="30">
        <v>23617.3</v>
      </c>
      <c r="F113" s="9">
        <v>66677.600000000006</v>
      </c>
      <c r="G113" s="39">
        <v>5.1211422561597223E-4</v>
      </c>
      <c r="H113" s="40">
        <v>0.99155324337255568</v>
      </c>
      <c r="I113" s="32" t="s">
        <v>194</v>
      </c>
    </row>
    <row r="114" spans="1:9" s="10" customFormat="1">
      <c r="A114" s="47">
        <v>53</v>
      </c>
      <c r="B114" s="29" t="s">
        <v>53</v>
      </c>
      <c r="C114" s="30">
        <v>17256.8</v>
      </c>
      <c r="D114" s="30">
        <v>19582</v>
      </c>
      <c r="E114" s="30">
        <v>28008.2</v>
      </c>
      <c r="F114" s="9">
        <v>64847</v>
      </c>
      <c r="G114" s="39">
        <v>4.9805438690833127E-4</v>
      </c>
      <c r="H114" s="40">
        <v>0.99205129775946399</v>
      </c>
      <c r="I114" s="32" t="s">
        <v>194</v>
      </c>
    </row>
    <row r="115" spans="1:9" s="10" customFormat="1">
      <c r="A115" s="47">
        <v>35</v>
      </c>
      <c r="B115" s="29" t="s">
        <v>35</v>
      </c>
      <c r="C115" s="30">
        <v>19545.900000000001</v>
      </c>
      <c r="D115" s="30">
        <v>16924.3</v>
      </c>
      <c r="E115" s="30">
        <v>27726.799999999999</v>
      </c>
      <c r="F115" s="9">
        <v>64197</v>
      </c>
      <c r="G115" s="39">
        <v>4.9306209194494954E-4</v>
      </c>
      <c r="H115" s="40">
        <v>0.99254435985140899</v>
      </c>
      <c r="I115" s="32" t="s">
        <v>194</v>
      </c>
    </row>
    <row r="116" spans="1:9" s="10" customFormat="1">
      <c r="A116" s="47">
        <v>14</v>
      </c>
      <c r="B116" s="29" t="s">
        <v>14</v>
      </c>
      <c r="C116" s="30">
        <v>23337.200000000001</v>
      </c>
      <c r="D116" s="30">
        <v>17756.5</v>
      </c>
      <c r="E116" s="30">
        <v>16531.7</v>
      </c>
      <c r="F116" s="9">
        <v>57625.4</v>
      </c>
      <c r="G116" s="39">
        <v>4.425892218197812E-4</v>
      </c>
      <c r="H116" s="40">
        <v>0.99490286745682333</v>
      </c>
      <c r="I116" s="32" t="s">
        <v>194</v>
      </c>
    </row>
    <row r="117" spans="1:9" s="10" customFormat="1">
      <c r="A117" s="47">
        <v>8</v>
      </c>
      <c r="B117" s="29" t="s">
        <v>8</v>
      </c>
      <c r="C117" s="30">
        <v>12545.5</v>
      </c>
      <c r="D117" s="30">
        <v>12606</v>
      </c>
      <c r="E117" s="30">
        <v>9779.9</v>
      </c>
      <c r="F117" s="9">
        <v>34931.4</v>
      </c>
      <c r="G117" s="39">
        <v>2.6828900351365037E-4</v>
      </c>
      <c r="H117" s="40">
        <v>0.99770477856576811</v>
      </c>
      <c r="I117" s="32" t="s">
        <v>194</v>
      </c>
    </row>
    <row r="118" spans="1:9" s="10" customFormat="1">
      <c r="A118" s="47">
        <v>122</v>
      </c>
      <c r="B118" s="29" t="s">
        <v>122</v>
      </c>
      <c r="C118" s="30">
        <v>7095</v>
      </c>
      <c r="D118" s="30">
        <v>8600</v>
      </c>
      <c r="E118" s="30">
        <v>9681.5</v>
      </c>
      <c r="F118" s="9">
        <v>25376.5</v>
      </c>
      <c r="G118" s="39">
        <v>1.9490303559731783E-4</v>
      </c>
      <c r="H118" s="40">
        <v>0.99831659199398426</v>
      </c>
      <c r="I118" s="32" t="s">
        <v>194</v>
      </c>
    </row>
    <row r="119" spans="1:9" s="10" customFormat="1">
      <c r="A119" s="47">
        <v>34</v>
      </c>
      <c r="B119" s="29" t="s">
        <v>34</v>
      </c>
      <c r="C119" s="30">
        <v>5772</v>
      </c>
      <c r="D119" s="30">
        <v>9003.7999999999993</v>
      </c>
      <c r="E119" s="30">
        <v>9729.2000000000007</v>
      </c>
      <c r="F119" s="9">
        <v>24505</v>
      </c>
      <c r="G119" s="39">
        <v>1.8820952011949139E-4</v>
      </c>
      <c r="H119" s="40">
        <v>0.9985048015141037</v>
      </c>
      <c r="I119" s="32" t="s">
        <v>194</v>
      </c>
    </row>
    <row r="120" spans="1:9" s="10" customFormat="1">
      <c r="A120" s="47">
        <v>10</v>
      </c>
      <c r="B120" s="29" t="s">
        <v>10</v>
      </c>
      <c r="C120" s="30">
        <v>4725.8999999999996</v>
      </c>
      <c r="D120" s="30">
        <v>6390.4</v>
      </c>
      <c r="E120" s="30">
        <v>6983.1</v>
      </c>
      <c r="F120" s="9">
        <v>18099.400000000001</v>
      </c>
      <c r="G120" s="39">
        <v>1.3901160532343287E-4</v>
      </c>
      <c r="H120" s="40">
        <v>0.99898579914923569</v>
      </c>
      <c r="I120" s="32" t="s">
        <v>194</v>
      </c>
    </row>
    <row r="121" spans="1:9" s="10" customFormat="1">
      <c r="A121" s="47">
        <v>146</v>
      </c>
      <c r="B121" s="29" t="s">
        <v>146</v>
      </c>
      <c r="C121" s="30">
        <v>6680</v>
      </c>
      <c r="D121" s="30">
        <v>4595</v>
      </c>
      <c r="E121" s="30">
        <v>5185</v>
      </c>
      <c r="F121" s="9">
        <v>16460</v>
      </c>
      <c r="G121" s="39">
        <v>1.2642026938040516E-4</v>
      </c>
      <c r="H121" s="40">
        <v>0.99911221941861605</v>
      </c>
      <c r="I121" s="32" t="s">
        <v>194</v>
      </c>
    </row>
    <row r="122" spans="1:9" s="10" customFormat="1">
      <c r="A122" s="47">
        <v>113</v>
      </c>
      <c r="B122" s="29" t="s">
        <v>113</v>
      </c>
      <c r="C122" s="30">
        <v>6225</v>
      </c>
      <c r="D122" s="30">
        <v>3930</v>
      </c>
      <c r="E122" s="30">
        <v>5710</v>
      </c>
      <c r="F122" s="9">
        <v>15865</v>
      </c>
      <c r="G122" s="39">
        <v>1.2185039937546341E-4</v>
      </c>
      <c r="H122" s="40">
        <v>0.99923406981799157</v>
      </c>
      <c r="I122" s="32" t="s">
        <v>194</v>
      </c>
    </row>
    <row r="123" spans="1:9" s="75" customFormat="1">
      <c r="A123" s="68">
        <v>31</v>
      </c>
      <c r="B123" s="69" t="s">
        <v>31</v>
      </c>
      <c r="C123" s="70">
        <v>122437</v>
      </c>
      <c r="D123" s="70">
        <v>206474.1</v>
      </c>
      <c r="E123" s="70">
        <v>423134.3</v>
      </c>
      <c r="F123" s="71">
        <v>752045.4</v>
      </c>
      <c r="G123" s="72">
        <v>5.7760499425452329E-3</v>
      </c>
      <c r="H123" s="73">
        <v>0.8227956720858558</v>
      </c>
      <c r="I123" s="74" t="s">
        <v>195</v>
      </c>
    </row>
    <row r="124" spans="1:9" s="75" customFormat="1">
      <c r="A124" s="68">
        <v>71</v>
      </c>
      <c r="B124" s="69" t="s">
        <v>71</v>
      </c>
      <c r="C124" s="70">
        <v>97041.7</v>
      </c>
      <c r="D124" s="70">
        <v>188686.7</v>
      </c>
      <c r="E124" s="70">
        <v>233503.8</v>
      </c>
      <c r="F124" s="71">
        <v>519232.2</v>
      </c>
      <c r="G124" s="72">
        <v>3.9879389182855655E-3</v>
      </c>
      <c r="H124" s="73">
        <v>0.86122758681852929</v>
      </c>
      <c r="I124" s="74" t="s">
        <v>195</v>
      </c>
    </row>
    <row r="125" spans="1:9" s="75" customFormat="1">
      <c r="A125" s="68">
        <v>149</v>
      </c>
      <c r="B125" s="69" t="s">
        <v>149</v>
      </c>
      <c r="C125" s="70">
        <v>56673.5</v>
      </c>
      <c r="D125" s="70">
        <v>76717.399999999994</v>
      </c>
      <c r="E125" s="70">
        <v>342712.1</v>
      </c>
      <c r="F125" s="71">
        <v>476103</v>
      </c>
      <c r="G125" s="72">
        <v>3.6566870906937447E-3</v>
      </c>
      <c r="H125" s="73">
        <v>0.87615959020890832</v>
      </c>
      <c r="I125" s="74" t="s">
        <v>195</v>
      </c>
    </row>
    <row r="126" spans="1:9" s="75" customFormat="1">
      <c r="A126" s="68">
        <v>40</v>
      </c>
      <c r="B126" s="69" t="s">
        <v>40</v>
      </c>
      <c r="C126" s="70">
        <v>102961.8</v>
      </c>
      <c r="D126" s="70">
        <v>114882.9</v>
      </c>
      <c r="E126" s="70">
        <v>207230.6</v>
      </c>
      <c r="F126" s="71">
        <v>425075.3</v>
      </c>
      <c r="G126" s="72">
        <v>3.2647711988430463E-3</v>
      </c>
      <c r="H126" s="73">
        <v>0.89341782486569532</v>
      </c>
      <c r="I126" s="74" t="s">
        <v>195</v>
      </c>
    </row>
    <row r="127" spans="1:9" s="75" customFormat="1">
      <c r="A127" s="68">
        <v>7</v>
      </c>
      <c r="B127" s="69" t="s">
        <v>7</v>
      </c>
      <c r="C127" s="70">
        <v>132031.9</v>
      </c>
      <c r="D127" s="70">
        <v>96026.3</v>
      </c>
      <c r="E127" s="70">
        <v>181301.4</v>
      </c>
      <c r="F127" s="71">
        <v>409359.6</v>
      </c>
      <c r="G127" s="72">
        <v>3.1440674912184023E-3</v>
      </c>
      <c r="H127" s="73">
        <v>0.89656189235691375</v>
      </c>
      <c r="I127" s="74" t="s">
        <v>195</v>
      </c>
    </row>
    <row r="128" spans="1:9" s="75" customFormat="1">
      <c r="A128" s="68">
        <v>54</v>
      </c>
      <c r="B128" s="69" t="s">
        <v>54</v>
      </c>
      <c r="C128" s="70">
        <v>75940.5</v>
      </c>
      <c r="D128" s="70">
        <v>109670.39999999999</v>
      </c>
      <c r="E128" s="70">
        <v>182482.6</v>
      </c>
      <c r="F128" s="71">
        <v>368093.5</v>
      </c>
      <c r="G128" s="72">
        <v>2.8271251170823917E-3</v>
      </c>
      <c r="H128" s="73">
        <v>0.89938901747399613</v>
      </c>
      <c r="I128" s="74" t="s">
        <v>195</v>
      </c>
    </row>
    <row r="129" spans="1:9" s="75" customFormat="1">
      <c r="A129" s="68">
        <v>157</v>
      </c>
      <c r="B129" s="69" t="s">
        <v>157</v>
      </c>
      <c r="C129" s="70">
        <v>50533.79</v>
      </c>
      <c r="D129" s="70">
        <v>86322.97</v>
      </c>
      <c r="E129" s="70">
        <v>100743.8</v>
      </c>
      <c r="F129" s="71">
        <v>237600.56</v>
      </c>
      <c r="G129" s="72">
        <v>1.8248801215148918E-3</v>
      </c>
      <c r="H129" s="73">
        <v>0.95171509914820573</v>
      </c>
      <c r="I129" s="74" t="s">
        <v>195</v>
      </c>
    </row>
    <row r="130" spans="1:9" s="75" customFormat="1">
      <c r="A130" s="68">
        <v>64</v>
      </c>
      <c r="B130" s="69" t="s">
        <v>64</v>
      </c>
      <c r="C130" s="70">
        <v>80140</v>
      </c>
      <c r="D130" s="70">
        <v>33625</v>
      </c>
      <c r="E130" s="70">
        <v>81965</v>
      </c>
      <c r="F130" s="71">
        <v>195730</v>
      </c>
      <c r="G130" s="72">
        <v>1.5032952202810876E-3</v>
      </c>
      <c r="H130" s="73">
        <v>0.95822382075732215</v>
      </c>
      <c r="I130" s="74" t="s">
        <v>195</v>
      </c>
    </row>
    <row r="131" spans="1:9" s="75" customFormat="1">
      <c r="A131" s="68">
        <v>9</v>
      </c>
      <c r="B131" s="69" t="s">
        <v>9</v>
      </c>
      <c r="C131" s="70">
        <v>32963.5</v>
      </c>
      <c r="D131" s="70">
        <v>66624.100000000006</v>
      </c>
      <c r="E131" s="70">
        <v>61495.4</v>
      </c>
      <c r="F131" s="71">
        <v>161083</v>
      </c>
      <c r="G131" s="72">
        <v>1.2371905378252615E-3</v>
      </c>
      <c r="H131" s="73">
        <v>0.97078716605455817</v>
      </c>
      <c r="I131" s="74" t="s">
        <v>195</v>
      </c>
    </row>
    <row r="132" spans="1:9" s="75" customFormat="1">
      <c r="A132" s="68">
        <v>27</v>
      </c>
      <c r="B132" s="69" t="s">
        <v>27</v>
      </c>
      <c r="C132" s="70">
        <v>23083.200000000001</v>
      </c>
      <c r="D132" s="70">
        <v>31631</v>
      </c>
      <c r="E132" s="70">
        <v>55186.1</v>
      </c>
      <c r="F132" s="71">
        <v>109900.3</v>
      </c>
      <c r="G132" s="72">
        <v>8.4408417563714094E-4</v>
      </c>
      <c r="H132" s="73">
        <v>0.97795745752928631</v>
      </c>
      <c r="I132" s="74" t="s">
        <v>195</v>
      </c>
    </row>
    <row r="133" spans="1:9" s="75" customFormat="1">
      <c r="A133" s="68">
        <v>66</v>
      </c>
      <c r="B133" s="69" t="s">
        <v>66</v>
      </c>
      <c r="C133" s="70">
        <v>21226.62</v>
      </c>
      <c r="D133" s="70">
        <v>34745.519999999997</v>
      </c>
      <c r="E133" s="70">
        <v>53520.26</v>
      </c>
      <c r="F133" s="71">
        <v>109492.4</v>
      </c>
      <c r="G133" s="72">
        <v>8.4095131853627412E-4</v>
      </c>
      <c r="H133" s="73">
        <v>0.97879840884782254</v>
      </c>
      <c r="I133" s="74" t="s">
        <v>195</v>
      </c>
    </row>
    <row r="134" spans="1:9" s="75" customFormat="1">
      <c r="A134" s="68">
        <v>162</v>
      </c>
      <c r="B134" s="69" t="s">
        <v>162</v>
      </c>
      <c r="C134" s="70">
        <v>45471</v>
      </c>
      <c r="D134" s="70">
        <v>23730.1</v>
      </c>
      <c r="E134" s="70">
        <v>36175.800000000003</v>
      </c>
      <c r="F134" s="71">
        <v>105376.9</v>
      </c>
      <c r="G134" s="72">
        <v>8.0934241096427813E-4</v>
      </c>
      <c r="H134" s="73">
        <v>0.98044168571474077</v>
      </c>
      <c r="I134" s="74" t="s">
        <v>195</v>
      </c>
    </row>
    <row r="135" spans="1:9" s="75" customFormat="1">
      <c r="A135" s="68">
        <v>3</v>
      </c>
      <c r="B135" s="69" t="s">
        <v>3</v>
      </c>
      <c r="C135" s="70">
        <v>20661.7</v>
      </c>
      <c r="D135" s="70">
        <v>21614.400000000001</v>
      </c>
      <c r="E135" s="70">
        <v>60892.32</v>
      </c>
      <c r="F135" s="71">
        <v>103168.42</v>
      </c>
      <c r="G135" s="72">
        <v>7.9238028237854077E-4</v>
      </c>
      <c r="H135" s="73">
        <v>0.98123406599711926</v>
      </c>
      <c r="I135" s="74" t="s">
        <v>195</v>
      </c>
    </row>
    <row r="136" spans="1:9" s="75" customFormat="1">
      <c r="A136" s="68">
        <v>23</v>
      </c>
      <c r="B136" s="69" t="s">
        <v>23</v>
      </c>
      <c r="C136" s="70">
        <v>30270</v>
      </c>
      <c r="D136" s="70">
        <v>25180</v>
      </c>
      <c r="E136" s="70">
        <v>45059</v>
      </c>
      <c r="F136" s="71">
        <v>100509</v>
      </c>
      <c r="G136" s="72">
        <v>7.7195472996082273E-4</v>
      </c>
      <c r="H136" s="73">
        <v>0.98278598002598072</v>
      </c>
      <c r="I136" s="74" t="s">
        <v>195</v>
      </c>
    </row>
    <row r="137" spans="1:9" s="75" customFormat="1">
      <c r="A137" s="68">
        <v>166</v>
      </c>
      <c r="B137" s="69" t="s">
        <v>166</v>
      </c>
      <c r="C137" s="70">
        <v>19851.2</v>
      </c>
      <c r="D137" s="70">
        <v>25913.5</v>
      </c>
      <c r="E137" s="70">
        <v>47816.7</v>
      </c>
      <c r="F137" s="71">
        <v>93581.4</v>
      </c>
      <c r="G137" s="72">
        <v>7.1874761828647914E-4</v>
      </c>
      <c r="H137" s="73">
        <v>0.98425688907676634</v>
      </c>
      <c r="I137" s="74" t="s">
        <v>195</v>
      </c>
    </row>
    <row r="138" spans="1:9" s="75" customFormat="1">
      <c r="A138" s="68">
        <v>115</v>
      </c>
      <c r="B138" s="69" t="s">
        <v>115</v>
      </c>
      <c r="C138" s="70">
        <v>8268</v>
      </c>
      <c r="D138" s="70">
        <v>28620</v>
      </c>
      <c r="E138" s="70">
        <v>56588.1</v>
      </c>
      <c r="F138" s="71">
        <v>93476.1</v>
      </c>
      <c r="G138" s="72">
        <v>7.1793886650241138E-4</v>
      </c>
      <c r="H138" s="73">
        <v>0.98497482794326874</v>
      </c>
      <c r="I138" s="74" t="s">
        <v>195</v>
      </c>
    </row>
    <row r="139" spans="1:9" s="75" customFormat="1">
      <c r="A139" s="68">
        <v>33</v>
      </c>
      <c r="B139" s="69" t="s">
        <v>33</v>
      </c>
      <c r="C139" s="70">
        <v>42183.199999999997</v>
      </c>
      <c r="D139" s="70">
        <v>23151.7</v>
      </c>
      <c r="E139" s="70">
        <v>27679.8</v>
      </c>
      <c r="F139" s="71">
        <v>93014.7</v>
      </c>
      <c r="G139" s="72">
        <v>7.1439510512378928E-4</v>
      </c>
      <c r="H139" s="73">
        <v>0.98568922304839257</v>
      </c>
      <c r="I139" s="74" t="s">
        <v>195</v>
      </c>
    </row>
    <row r="140" spans="1:9" s="75" customFormat="1">
      <c r="A140" s="68">
        <v>28</v>
      </c>
      <c r="B140" s="69" t="s">
        <v>28</v>
      </c>
      <c r="C140" s="70">
        <v>21293.5</v>
      </c>
      <c r="D140" s="70">
        <v>23018.1</v>
      </c>
      <c r="E140" s="70">
        <v>38620.1</v>
      </c>
      <c r="F140" s="71">
        <v>82931.7</v>
      </c>
      <c r="G140" s="72">
        <v>6.3695308956105378E-4</v>
      </c>
      <c r="H140" s="73">
        <v>0.98763586555128247</v>
      </c>
      <c r="I140" s="74" t="s">
        <v>195</v>
      </c>
    </row>
    <row r="141" spans="1:9" s="75" customFormat="1">
      <c r="A141" s="68">
        <v>75</v>
      </c>
      <c r="B141" s="69" t="s">
        <v>75</v>
      </c>
      <c r="C141" s="70">
        <v>9035</v>
      </c>
      <c r="D141" s="70">
        <v>26035</v>
      </c>
      <c r="E141" s="70">
        <v>46259</v>
      </c>
      <c r="F141" s="71">
        <v>81329</v>
      </c>
      <c r="G141" s="72">
        <v>6.2464362627211243E-4</v>
      </c>
      <c r="H141" s="73">
        <v>0.98826050917755459</v>
      </c>
      <c r="I141" s="74" t="s">
        <v>195</v>
      </c>
    </row>
    <row r="142" spans="1:9" s="75" customFormat="1">
      <c r="A142" s="68">
        <v>133</v>
      </c>
      <c r="B142" s="69" t="s">
        <v>133</v>
      </c>
      <c r="C142" s="70">
        <v>30359.599999999999</v>
      </c>
      <c r="D142" s="70">
        <v>12062</v>
      </c>
      <c r="E142" s="70">
        <v>34686.800000000003</v>
      </c>
      <c r="F142" s="71">
        <v>77108.399999999994</v>
      </c>
      <c r="G142" s="72">
        <v>5.9222750300680631E-4</v>
      </c>
      <c r="H142" s="73">
        <v>0.98944700180795864</v>
      </c>
      <c r="I142" s="74" t="s">
        <v>195</v>
      </c>
    </row>
    <row r="143" spans="1:9" s="75" customFormat="1">
      <c r="A143" s="68">
        <v>42</v>
      </c>
      <c r="B143" s="69" t="s">
        <v>42</v>
      </c>
      <c r="C143" s="70">
        <v>27136.400000000001</v>
      </c>
      <c r="D143" s="70">
        <v>28720.9</v>
      </c>
      <c r="E143" s="70">
        <v>11424.5</v>
      </c>
      <c r="F143" s="71">
        <v>67281.8</v>
      </c>
      <c r="G143" s="72">
        <v>5.1675475579578036E-4</v>
      </c>
      <c r="H143" s="73">
        <v>0.99104112914693976</v>
      </c>
      <c r="I143" s="74" t="s">
        <v>195</v>
      </c>
    </row>
    <row r="144" spans="1:9" s="75" customFormat="1">
      <c r="A144" s="68">
        <v>130</v>
      </c>
      <c r="B144" s="69" t="s">
        <v>130</v>
      </c>
      <c r="C144" s="70">
        <v>30423.5</v>
      </c>
      <c r="D144" s="70"/>
      <c r="E144" s="70">
        <v>33175.5</v>
      </c>
      <c r="F144" s="71">
        <v>63599</v>
      </c>
      <c r="G144" s="72">
        <v>4.8846918057863836E-4</v>
      </c>
      <c r="H144" s="73">
        <v>0.99303282903198764</v>
      </c>
      <c r="I144" s="74" t="s">
        <v>195</v>
      </c>
    </row>
    <row r="145" spans="1:9" s="75" customFormat="1">
      <c r="A145" s="68">
        <v>92</v>
      </c>
      <c r="B145" s="69" t="s">
        <v>92</v>
      </c>
      <c r="C145" s="70">
        <v>7200</v>
      </c>
      <c r="D145" s="70">
        <v>27440</v>
      </c>
      <c r="E145" s="70">
        <v>28185</v>
      </c>
      <c r="F145" s="71">
        <v>62825</v>
      </c>
      <c r="G145" s="72">
        <v>4.8252450934531919E-4</v>
      </c>
      <c r="H145" s="73">
        <v>0.99351535354133291</v>
      </c>
      <c r="I145" s="74" t="s">
        <v>195</v>
      </c>
    </row>
    <row r="146" spans="1:9" s="75" customFormat="1">
      <c r="A146" s="68">
        <v>32</v>
      </c>
      <c r="B146" s="69" t="s">
        <v>32</v>
      </c>
      <c r="C146" s="70">
        <v>15425.5</v>
      </c>
      <c r="D146" s="70">
        <v>18860.099999999999</v>
      </c>
      <c r="E146" s="70">
        <v>27875</v>
      </c>
      <c r="F146" s="71">
        <v>62160.6</v>
      </c>
      <c r="G146" s="72">
        <v>4.7742161584736405E-4</v>
      </c>
      <c r="H146" s="73">
        <v>0.99399277515718032</v>
      </c>
      <c r="I146" s="74" t="s">
        <v>195</v>
      </c>
    </row>
    <row r="147" spans="1:9" s="75" customFormat="1">
      <c r="A147" s="68">
        <v>73</v>
      </c>
      <c r="B147" s="69" t="s">
        <v>73</v>
      </c>
      <c r="C147" s="70"/>
      <c r="D147" s="70">
        <v>30895.599999999999</v>
      </c>
      <c r="E147" s="70">
        <v>29973.599999999999</v>
      </c>
      <c r="F147" s="71">
        <v>60869.2</v>
      </c>
      <c r="G147" s="72">
        <v>4.6750307782319301E-4</v>
      </c>
      <c r="H147" s="73">
        <v>0.99446027823500349</v>
      </c>
      <c r="I147" s="74" t="s">
        <v>195</v>
      </c>
    </row>
    <row r="148" spans="1:9" s="75" customFormat="1">
      <c r="A148" s="68">
        <v>131</v>
      </c>
      <c r="B148" s="69" t="s">
        <v>131</v>
      </c>
      <c r="C148" s="70">
        <v>30720</v>
      </c>
      <c r="D148" s="70">
        <v>16070</v>
      </c>
      <c r="E148" s="70">
        <v>10280</v>
      </c>
      <c r="F148" s="71">
        <v>57070</v>
      </c>
      <c r="G148" s="72">
        <v>4.3832349778491627E-4</v>
      </c>
      <c r="H148" s="73">
        <v>0.99534119095460827</v>
      </c>
      <c r="I148" s="74" t="s">
        <v>195</v>
      </c>
    </row>
    <row r="149" spans="1:9" s="75" customFormat="1">
      <c r="A149" s="68">
        <v>167</v>
      </c>
      <c r="B149" s="69" t="s">
        <v>167</v>
      </c>
      <c r="C149" s="70">
        <v>10141.4</v>
      </c>
      <c r="D149" s="70">
        <v>25912.7</v>
      </c>
      <c r="E149" s="70">
        <v>18864.099999999999</v>
      </c>
      <c r="F149" s="71">
        <v>54918.2</v>
      </c>
      <c r="G149" s="72">
        <v>4.2179669731998577E-4</v>
      </c>
      <c r="H149" s="73">
        <v>0.99576298765192828</v>
      </c>
      <c r="I149" s="74" t="s">
        <v>195</v>
      </c>
    </row>
    <row r="150" spans="1:9" s="75" customFormat="1">
      <c r="A150" s="68">
        <v>82</v>
      </c>
      <c r="B150" s="69" t="s">
        <v>82</v>
      </c>
      <c r="C150" s="70">
        <v>24250.799999999999</v>
      </c>
      <c r="D150" s="70">
        <v>14526.2</v>
      </c>
      <c r="E150" s="70">
        <v>14671.4</v>
      </c>
      <c r="F150" s="71">
        <v>53448.4</v>
      </c>
      <c r="G150" s="72">
        <v>4.1050796633971122E-4</v>
      </c>
      <c r="H150" s="73">
        <v>0.99617349561826796</v>
      </c>
      <c r="I150" s="74" t="s">
        <v>195</v>
      </c>
    </row>
    <row r="151" spans="1:9" s="75" customFormat="1">
      <c r="A151" s="68">
        <v>89</v>
      </c>
      <c r="B151" s="69" t="s">
        <v>89</v>
      </c>
      <c r="C151" s="70"/>
      <c r="D151" s="70">
        <v>21371.26</v>
      </c>
      <c r="E151" s="70">
        <v>25208.560000000001</v>
      </c>
      <c r="F151" s="71">
        <v>46579.82</v>
      </c>
      <c r="G151" s="72">
        <v>3.5775415504804277E-4</v>
      </c>
      <c r="H151" s="73">
        <v>0.99653124977331597</v>
      </c>
      <c r="I151" s="74" t="s">
        <v>195</v>
      </c>
    </row>
    <row r="152" spans="1:9" s="75" customFormat="1">
      <c r="A152" s="68">
        <v>88</v>
      </c>
      <c r="B152" s="69" t="s">
        <v>88</v>
      </c>
      <c r="C152" s="70">
        <v>24373</v>
      </c>
      <c r="D152" s="70">
        <v>20925</v>
      </c>
      <c r="E152" s="70"/>
      <c r="F152" s="71">
        <v>45298</v>
      </c>
      <c r="G152" s="72">
        <v>3.4790919577117816E-4</v>
      </c>
      <c r="H152" s="73">
        <v>0.99687915896908719</v>
      </c>
      <c r="I152" s="74" t="s">
        <v>195</v>
      </c>
    </row>
    <row r="153" spans="1:9" s="75" customFormat="1">
      <c r="A153" s="68">
        <v>18</v>
      </c>
      <c r="B153" s="69" t="s">
        <v>18</v>
      </c>
      <c r="C153" s="70">
        <v>10150</v>
      </c>
      <c r="D153" s="70">
        <v>24850</v>
      </c>
      <c r="E153" s="70"/>
      <c r="F153" s="71">
        <v>35000</v>
      </c>
      <c r="G153" s="72">
        <v>2.6881588264363184E-4</v>
      </c>
      <c r="H153" s="73">
        <v>0.9974364895622545</v>
      </c>
      <c r="I153" s="74" t="s">
        <v>195</v>
      </c>
    </row>
    <row r="154" spans="1:9" s="75" customFormat="1">
      <c r="A154" s="68">
        <v>30</v>
      </c>
      <c r="B154" s="69" t="s">
        <v>30</v>
      </c>
      <c r="C154" s="70">
        <v>9030</v>
      </c>
      <c r="D154" s="70">
        <v>11950</v>
      </c>
      <c r="E154" s="70">
        <v>6230</v>
      </c>
      <c r="F154" s="71">
        <v>27210</v>
      </c>
      <c r="G154" s="72">
        <v>2.0898514762094923E-4</v>
      </c>
      <c r="H154" s="73">
        <v>0.99791376371338902</v>
      </c>
      <c r="I154" s="74" t="s">
        <v>195</v>
      </c>
    </row>
    <row r="155" spans="1:9" s="75" customFormat="1">
      <c r="A155" s="68">
        <v>83</v>
      </c>
      <c r="B155" s="69" t="s">
        <v>83</v>
      </c>
      <c r="C155" s="70">
        <v>12904.2</v>
      </c>
      <c r="D155" s="70">
        <v>5611.2</v>
      </c>
      <c r="E155" s="70">
        <v>8556.6</v>
      </c>
      <c r="F155" s="71">
        <v>27072</v>
      </c>
      <c r="G155" s="72">
        <v>2.0792524499795432E-4</v>
      </c>
      <c r="H155" s="73">
        <v>0.99812168895838693</v>
      </c>
      <c r="I155" s="74" t="s">
        <v>195</v>
      </c>
    </row>
    <row r="156" spans="1:9" s="75" customFormat="1">
      <c r="A156" s="68">
        <v>134</v>
      </c>
      <c r="B156" s="69" t="s">
        <v>134</v>
      </c>
      <c r="C156" s="70">
        <v>19837.599999999999</v>
      </c>
      <c r="D156" s="70">
        <v>3109.5</v>
      </c>
      <c r="E156" s="70">
        <v>319</v>
      </c>
      <c r="F156" s="71">
        <v>23266.1</v>
      </c>
      <c r="G156" s="72">
        <v>1.7869420591928579E-4</v>
      </c>
      <c r="H156" s="73">
        <v>0.99868349572002302</v>
      </c>
      <c r="I156" s="74" t="s">
        <v>195</v>
      </c>
    </row>
    <row r="157" spans="1:9" s="75" customFormat="1">
      <c r="A157" s="68">
        <v>112</v>
      </c>
      <c r="B157" s="69" t="s">
        <v>112</v>
      </c>
      <c r="C157" s="70">
        <v>191.2</v>
      </c>
      <c r="D157" s="70">
        <v>17783.099999999999</v>
      </c>
      <c r="E157" s="70">
        <v>3286.4</v>
      </c>
      <c r="F157" s="71">
        <v>21260.7</v>
      </c>
      <c r="G157" s="72">
        <v>1.6329182388918469E-4</v>
      </c>
      <c r="H157" s="73">
        <v>0.99884678754391221</v>
      </c>
      <c r="I157" s="74" t="s">
        <v>195</v>
      </c>
    </row>
    <row r="158" spans="1:9" s="75" customFormat="1">
      <c r="A158" s="68">
        <v>24</v>
      </c>
      <c r="B158" s="69" t="s">
        <v>24</v>
      </c>
      <c r="C158" s="70">
        <v>1765</v>
      </c>
      <c r="D158" s="70">
        <v>1645</v>
      </c>
      <c r="E158" s="70">
        <v>10340</v>
      </c>
      <c r="F158" s="71">
        <v>13750</v>
      </c>
      <c r="G158" s="72">
        <v>1.0560623960999823E-4</v>
      </c>
      <c r="H158" s="73">
        <v>0.99933967605760154</v>
      </c>
      <c r="I158" s="74" t="s">
        <v>195</v>
      </c>
    </row>
    <row r="159" spans="1:9" s="75" customFormat="1">
      <c r="A159" s="68">
        <v>38</v>
      </c>
      <c r="B159" s="69" t="s">
        <v>38</v>
      </c>
      <c r="C159" s="70"/>
      <c r="D159" s="70">
        <v>8886</v>
      </c>
      <c r="E159" s="70">
        <v>4284</v>
      </c>
      <c r="F159" s="71">
        <v>13170</v>
      </c>
      <c r="G159" s="72">
        <v>1.0115157641190376E-4</v>
      </c>
      <c r="H159" s="73">
        <v>0.99944082763401343</v>
      </c>
      <c r="I159" s="74" t="s">
        <v>195</v>
      </c>
    </row>
    <row r="160" spans="1:9" s="75" customFormat="1">
      <c r="A160" s="68">
        <v>77</v>
      </c>
      <c r="B160" s="69" t="s">
        <v>77</v>
      </c>
      <c r="C160" s="70"/>
      <c r="D160" s="70">
        <v>5970.6</v>
      </c>
      <c r="E160" s="70">
        <v>6834.6</v>
      </c>
      <c r="F160" s="71">
        <v>12805.2</v>
      </c>
      <c r="G160" s="72">
        <v>9.8349746869378141E-5</v>
      </c>
      <c r="H160" s="73">
        <v>0.99953917738088283</v>
      </c>
      <c r="I160" s="74" t="s">
        <v>195</v>
      </c>
    </row>
    <row r="161" spans="1:9" s="75" customFormat="1">
      <c r="A161" s="68">
        <v>140</v>
      </c>
      <c r="B161" s="69" t="s">
        <v>140</v>
      </c>
      <c r="C161" s="70">
        <v>2619.6</v>
      </c>
      <c r="D161" s="70">
        <v>7837.4</v>
      </c>
      <c r="E161" s="70">
        <v>28.8</v>
      </c>
      <c r="F161" s="71">
        <v>10485.8</v>
      </c>
      <c r="G161" s="72">
        <v>8.0535702349274132E-5</v>
      </c>
      <c r="H161" s="73">
        <v>0.99961971308323205</v>
      </c>
      <c r="I161" s="74" t="s">
        <v>195</v>
      </c>
    </row>
    <row r="162" spans="1:9" s="75" customFormat="1">
      <c r="A162" s="68">
        <v>96</v>
      </c>
      <c r="B162" s="69" t="s">
        <v>96</v>
      </c>
      <c r="C162" s="70">
        <v>7761.6</v>
      </c>
      <c r="D162" s="70">
        <v>1735.2</v>
      </c>
      <c r="E162" s="70">
        <v>646.79999999999995</v>
      </c>
      <c r="F162" s="71">
        <v>10143.6</v>
      </c>
      <c r="G162" s="72">
        <v>7.7907451062398408E-5</v>
      </c>
      <c r="H162" s="73">
        <v>0.99969762053429445</v>
      </c>
      <c r="I162" s="74" t="s">
        <v>195</v>
      </c>
    </row>
    <row r="163" spans="1:9" s="75" customFormat="1">
      <c r="A163" s="68">
        <v>52</v>
      </c>
      <c r="B163" s="69" t="s">
        <v>52</v>
      </c>
      <c r="C163" s="70"/>
      <c r="D163" s="70">
        <v>525.1</v>
      </c>
      <c r="E163" s="70">
        <v>8635.7000000000007</v>
      </c>
      <c r="F163" s="71">
        <v>9160.7999999999993</v>
      </c>
      <c r="G163" s="72">
        <v>7.0359101077765226E-5</v>
      </c>
      <c r="H163" s="73">
        <v>0.99976797963537223</v>
      </c>
      <c r="I163" s="74" t="s">
        <v>195</v>
      </c>
    </row>
    <row r="164" spans="1:9" s="75" customFormat="1">
      <c r="A164" s="68">
        <v>150</v>
      </c>
      <c r="B164" s="69" t="s">
        <v>150</v>
      </c>
      <c r="C164" s="70">
        <v>16</v>
      </c>
      <c r="D164" s="70">
        <v>516.79999999999995</v>
      </c>
      <c r="E164" s="70">
        <v>8321.5</v>
      </c>
      <c r="F164" s="71">
        <v>8854.2999999999993</v>
      </c>
      <c r="G164" s="72">
        <v>6.8005041991185984E-5</v>
      </c>
      <c r="H164" s="73">
        <v>0.99983598467736345</v>
      </c>
      <c r="I164" s="74" t="s">
        <v>195</v>
      </c>
    </row>
    <row r="165" spans="1:9" s="75" customFormat="1">
      <c r="A165" s="68">
        <v>91</v>
      </c>
      <c r="B165" s="69" t="s">
        <v>91</v>
      </c>
      <c r="C165" s="70">
        <v>2772</v>
      </c>
      <c r="D165" s="70">
        <v>1864.8</v>
      </c>
      <c r="E165" s="70">
        <v>4158</v>
      </c>
      <c r="F165" s="71">
        <v>8794.7999999999993</v>
      </c>
      <c r="G165" s="72">
        <v>6.7548054990691807E-5</v>
      </c>
      <c r="H165" s="73">
        <v>0.99990353273235411</v>
      </c>
      <c r="I165" s="74" t="s">
        <v>195</v>
      </c>
    </row>
    <row r="166" spans="1:9" s="75" customFormat="1">
      <c r="A166" s="68">
        <v>100</v>
      </c>
      <c r="B166" s="69" t="s">
        <v>100</v>
      </c>
      <c r="C166" s="70"/>
      <c r="D166" s="70"/>
      <c r="E166" s="70">
        <v>7258.5</v>
      </c>
      <c r="F166" s="71">
        <v>7258.5</v>
      </c>
      <c r="G166" s="72">
        <v>5.5748573833394337E-5</v>
      </c>
      <c r="H166" s="73">
        <v>0.9999592813061875</v>
      </c>
      <c r="I166" s="74" t="s">
        <v>195</v>
      </c>
    </row>
    <row r="167" spans="1:9" s="75" customFormat="1">
      <c r="A167" s="68">
        <v>60</v>
      </c>
      <c r="B167" s="69" t="s">
        <v>60</v>
      </c>
      <c r="C167" s="70">
        <v>1682.4</v>
      </c>
      <c r="D167" s="70">
        <v>253.5</v>
      </c>
      <c r="E167" s="70">
        <v>156</v>
      </c>
      <c r="F167" s="71">
        <v>2091.9</v>
      </c>
      <c r="G167" s="72">
        <v>1.6066741282920387E-5</v>
      </c>
      <c r="H167" s="73">
        <v>0.99997534804747046</v>
      </c>
      <c r="I167" s="74" t="s">
        <v>195</v>
      </c>
    </row>
    <row r="168" spans="1:9" s="75" customFormat="1">
      <c r="A168" s="68">
        <v>132</v>
      </c>
      <c r="B168" s="69" t="s">
        <v>132</v>
      </c>
      <c r="C168" s="70">
        <v>676</v>
      </c>
      <c r="D168" s="70">
        <v>1014</v>
      </c>
      <c r="E168" s="70"/>
      <c r="F168" s="71">
        <v>1690</v>
      </c>
      <c r="G168" s="72">
        <v>1.297996690479251E-5</v>
      </c>
      <c r="H168" s="73">
        <v>0.99998832801437521</v>
      </c>
      <c r="I168" s="74" t="s">
        <v>195</v>
      </c>
    </row>
    <row r="169" spans="1:9" s="75" customFormat="1">
      <c r="A169" s="68">
        <v>142</v>
      </c>
      <c r="B169" s="69" t="s">
        <v>142</v>
      </c>
      <c r="C169" s="70"/>
      <c r="D169" s="70"/>
      <c r="E169" s="70">
        <v>878</v>
      </c>
      <c r="F169" s="71">
        <v>878</v>
      </c>
      <c r="G169" s="72">
        <v>6.7434384274602509E-6</v>
      </c>
      <c r="H169" s="73">
        <v>0.99999507145280264</v>
      </c>
      <c r="I169" s="74" t="s">
        <v>195</v>
      </c>
    </row>
    <row r="170" spans="1:9" s="75" customFormat="1">
      <c r="A170" s="68">
        <v>26</v>
      </c>
      <c r="B170" s="69" t="s">
        <v>26</v>
      </c>
      <c r="C170" s="70"/>
      <c r="D170" s="70"/>
      <c r="E170" s="70">
        <v>555</v>
      </c>
      <c r="F170" s="71">
        <v>555</v>
      </c>
      <c r="G170" s="72">
        <v>4.2626518533490195E-6</v>
      </c>
      <c r="H170" s="73">
        <v>0.99999933410465602</v>
      </c>
      <c r="I170" s="74" t="s">
        <v>195</v>
      </c>
    </row>
    <row r="171" spans="1:9" s="75" customFormat="1">
      <c r="A171" s="68">
        <v>70</v>
      </c>
      <c r="B171" s="69" t="s">
        <v>70</v>
      </c>
      <c r="C171" s="70">
        <v>86.7</v>
      </c>
      <c r="D171" s="70"/>
      <c r="E171" s="70"/>
      <c r="F171" s="71">
        <v>86.7</v>
      </c>
      <c r="G171" s="72">
        <v>6.6589534357722521E-7</v>
      </c>
      <c r="H171" s="73">
        <v>1</v>
      </c>
      <c r="I171" s="74" t="s">
        <v>195</v>
      </c>
    </row>
  </sheetData>
  <phoneticPr fontId="2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АВС-совмещение</vt:lpstr>
      <vt:lpstr>XYZ анализ</vt:lpstr>
      <vt:lpstr>Результаты совмещения</vt:lpstr>
    </vt:vector>
  </TitlesOfParts>
  <Manager>Роман Бодряков</Manager>
  <Company>ROMB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АВС и XYZ анализ</dc:title>
  <dc:subject>Материалы для семинара</dc:subject>
  <dc:creator>Роман Бодряков</dc:creator>
  <cp:keywords>АВС XYZ семинар пример</cp:keywords>
  <cp:lastModifiedBy>Boroda</cp:lastModifiedBy>
  <dcterms:created xsi:type="dcterms:W3CDTF">2003-09-27T20:24:24Z</dcterms:created>
  <dcterms:modified xsi:type="dcterms:W3CDTF">2016-01-12T19:50:56Z</dcterms:modified>
  <cp:category>Пример</cp:category>
</cp:coreProperties>
</file>