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480" windowHeight="1150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H45" i="6"/>
  <c r="G45"/>
  <c r="E45"/>
  <c r="D45"/>
  <c r="C45"/>
  <c r="H44"/>
  <c r="G44"/>
  <c r="E44"/>
  <c r="D44"/>
  <c r="C44"/>
  <c r="H43"/>
  <c r="G43"/>
  <c r="E43"/>
  <c r="D43"/>
  <c r="C43"/>
  <c r="H42"/>
  <c r="G42"/>
  <c r="E42"/>
  <c r="D42"/>
  <c r="C42"/>
  <c r="H41"/>
  <c r="G41"/>
  <c r="E41"/>
  <c r="D41"/>
  <c r="C41"/>
  <c r="H40"/>
  <c r="G40"/>
  <c r="E40"/>
  <c r="D40"/>
  <c r="C40"/>
  <c r="H39"/>
  <c r="G39"/>
  <c r="E39"/>
  <c r="D39"/>
  <c r="C39"/>
  <c r="H38"/>
  <c r="G38"/>
  <c r="E38"/>
  <c r="D38"/>
  <c r="C38"/>
  <c r="H37"/>
  <c r="G37"/>
  <c r="E37"/>
  <c r="D37"/>
  <c r="C37"/>
  <c r="H36"/>
  <c r="G36"/>
  <c r="E36"/>
  <c r="D36"/>
  <c r="C36"/>
  <c r="H35"/>
  <c r="G35"/>
  <c r="E35"/>
  <c r="D35"/>
  <c r="C35"/>
  <c r="H34"/>
  <c r="G34"/>
  <c r="E34"/>
  <c r="D34"/>
  <c r="C34"/>
  <c r="H33"/>
  <c r="G33"/>
  <c r="E33"/>
  <c r="D33"/>
  <c r="C33"/>
  <c r="H32"/>
  <c r="G32"/>
  <c r="E32"/>
  <c r="D32"/>
  <c r="C32"/>
  <c r="H31"/>
  <c r="G31"/>
  <c r="E31"/>
  <c r="D31"/>
  <c r="C31"/>
  <c r="H30"/>
  <c r="G30"/>
  <c r="E30"/>
  <c r="D30"/>
  <c r="C30"/>
  <c r="H29"/>
  <c r="G29"/>
  <c r="E29"/>
  <c r="D29"/>
  <c r="C29"/>
  <c r="H28"/>
  <c r="G28"/>
  <c r="E28"/>
  <c r="D28"/>
  <c r="C28"/>
  <c r="H27"/>
  <c r="G27"/>
  <c r="E27"/>
  <c r="D27"/>
  <c r="C27"/>
  <c r="H26"/>
  <c r="G26"/>
  <c r="E26"/>
  <c r="D26"/>
  <c r="C26"/>
  <c r="H25"/>
  <c r="G25"/>
  <c r="E25"/>
  <c r="D25"/>
  <c r="C25"/>
  <c r="H24"/>
  <c r="G24"/>
  <c r="E24"/>
  <c r="D24"/>
  <c r="C24"/>
  <c r="H23"/>
  <c r="G23"/>
  <c r="E23"/>
  <c r="D23"/>
  <c r="C23"/>
  <c r="H22"/>
  <c r="G22"/>
  <c r="E22"/>
  <c r="D22"/>
  <c r="C22"/>
  <c r="H21"/>
  <c r="G21"/>
  <c r="E21"/>
  <c r="D21"/>
  <c r="C21"/>
  <c r="H20"/>
  <c r="G20"/>
  <c r="E20"/>
  <c r="D20"/>
  <c r="C20"/>
  <c r="H19"/>
  <c r="G19"/>
  <c r="E19"/>
  <c r="D19"/>
  <c r="C19"/>
  <c r="H18"/>
  <c r="G18"/>
  <c r="E18"/>
  <c r="D18"/>
  <c r="C18"/>
  <c r="H17"/>
  <c r="G17"/>
  <c r="E17"/>
  <c r="D17"/>
  <c r="C17"/>
  <c r="H16"/>
  <c r="G16"/>
  <c r="E16"/>
  <c r="D16"/>
  <c r="C16"/>
  <c r="H15"/>
  <c r="G15"/>
  <c r="E15"/>
  <c r="D15"/>
  <c r="C15"/>
  <c r="H14"/>
  <c r="G14"/>
  <c r="E14"/>
  <c r="D14"/>
  <c r="C14"/>
  <c r="H13"/>
  <c r="G13"/>
  <c r="E13"/>
  <c r="D13"/>
  <c r="C13"/>
  <c r="H12"/>
  <c r="G12"/>
  <c r="E12"/>
  <c r="D12"/>
  <c r="C12"/>
  <c r="H11"/>
  <c r="G11"/>
  <c r="E11"/>
  <c r="D11"/>
  <c r="C11"/>
  <c r="H10"/>
  <c r="G10"/>
  <c r="E10"/>
  <c r="D10"/>
  <c r="C10"/>
  <c r="H9"/>
  <c r="G9"/>
  <c r="E9"/>
  <c r="D9"/>
  <c r="C9"/>
  <c r="H8"/>
  <c r="G8"/>
  <c r="E8"/>
  <c r="D8"/>
  <c r="C8"/>
  <c r="H7"/>
  <c r="G7"/>
  <c r="E7"/>
  <c r="D7"/>
  <c r="C7"/>
  <c r="H6"/>
  <c r="G6"/>
  <c r="E6"/>
  <c r="D6"/>
  <c r="C6"/>
  <c r="H5"/>
  <c r="G5"/>
  <c r="E5"/>
  <c r="D5"/>
  <c r="C5"/>
  <c r="H4"/>
  <c r="G4"/>
  <c r="E4"/>
  <c r="D4"/>
  <c r="C4"/>
  <c r="H3"/>
  <c r="G3"/>
  <c r="E3"/>
  <c r="D3"/>
  <c r="C3"/>
  <c r="F34"/>
  <c r="F11"/>
  <c r="F12"/>
  <c r="F13"/>
  <c r="F14"/>
  <c r="F15"/>
  <c r="F4"/>
  <c r="F5"/>
  <c r="F6"/>
  <c r="F7"/>
  <c r="F8"/>
  <c r="F9"/>
  <c r="F10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3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<sst xmlns="http://schemas.openxmlformats.org/spreadsheetml/2006/main" count="8" uniqueCount="8">
  <si>
    <t>откр</t>
  </si>
  <si>
    <t>закр</t>
  </si>
  <si>
    <t>ZORRO2005</t>
  </si>
  <si>
    <t>MCH1</t>
  </si>
  <si>
    <t>MCH2</t>
  </si>
  <si>
    <t>MCH3 (обед)</t>
  </si>
  <si>
    <t>DV (обед)</t>
  </si>
  <si>
    <t>MCH4 (обед)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</si>
</sst>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[hh]:mm:ss"/>
    <numFmt numFmtId="166" formatCode="ddd\ dd/mm\ hh:mm:ss"/>
    <numFmt numFmtId="167" formatCode="[hh]:mm"/>
    <numFmt numFmtId="168" formatCode="[h]:mm:ss;@"/>
  </numFmts>
  <fonts count="4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6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5" borderId="1" xfId="0" applyNumberFormat="1" applyFill="1" applyBorder="1"/>
    <xf numFmtId="166" fontId="0" fillId="0" borderId="1" xfId="0" applyNumberForma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0" fillId="5" borderId="1" xfId="0" applyNumberFormat="1" applyFill="1" applyBorder="1" applyAlignment="1">
      <alignment horizontal="left"/>
    </xf>
    <xf numFmtId="166" fontId="0" fillId="6" borderId="1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5" fontId="0" fillId="6" borderId="1" xfId="0" applyNumberFormat="1" applyFill="1" applyBorder="1"/>
    <xf numFmtId="167" fontId="0" fillId="0" borderId="1" xfId="0" applyNumberFormat="1" applyBorder="1"/>
    <xf numFmtId="20" fontId="0" fillId="0" borderId="0" xfId="0" applyNumberFormat="1"/>
    <xf numFmtId="168" fontId="0" fillId="7" borderId="0" xfId="0" applyNumberFormat="1" applyFill="1"/>
    <xf numFmtId="0" fontId="0" fillId="0" borderId="0" xfId="0" applyAlignment="1">
      <alignment horizontal="center"/>
    </xf>
    <xf numFmtId="165" fontId="0" fillId="8" borderId="0" xfId="0" applyNumberFormat="1" applyFill="1" applyBorder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showGridLines="0" tabSelected="1" zoomScale="90" zoomScaleNormal="90" workbookViewId="0">
      <pane ySplit="2" topLeftCell="A3" activePane="bottomLeft" state="frozenSplit"/>
      <selection pane="bottomLeft" activeCell="H3" sqref="H3"/>
    </sheetView>
  </sheetViews>
  <sheetFormatPr defaultRowHeight="15"/>
  <cols>
    <col min="1" max="1" width="17.5703125" style="1" bestFit="1" customWidth="1"/>
    <col min="2" max="2" width="17.5703125" bestFit="1" customWidth="1"/>
    <col min="3" max="3" width="13.140625" customWidth="1"/>
    <col min="4" max="4" width="11.85546875" customWidth="1"/>
    <col min="5" max="5" width="11.28515625" customWidth="1"/>
    <col min="6" max="6" width="12.5703125" bestFit="1" customWidth="1"/>
    <col min="7" max="7" width="9.85546875" bestFit="1" customWidth="1"/>
    <col min="8" max="8" width="12.5703125" bestFit="1" customWidth="1"/>
  </cols>
  <sheetData>
    <row r="1" spans="1:8">
      <c r="A1" s="2">
        <v>0.33333333333333331</v>
      </c>
      <c r="B1" s="2">
        <v>0.70833333333333337</v>
      </c>
      <c r="C1" s="3"/>
      <c r="F1" s="17"/>
      <c r="G1" s="17"/>
    </row>
    <row r="2" spans="1:8">
      <c r="A2" s="4" t="s">
        <v>0</v>
      </c>
      <c r="B2" s="5" t="s">
        <v>1</v>
      </c>
      <c r="C2" s="6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>
      <c r="A3" s="9">
        <v>41099.398842592593</v>
      </c>
      <c r="B3" s="9">
        <v>41099.72351851852</v>
      </c>
      <c r="C3" s="7">
        <f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0.30949074074305827</v>
      </c>
      <c r="D3" s="7">
        <f>(NETWORKDAYS(A3,B3)-1)*($B$1-$A$1)+MIN(MAX(MOD(B3,1),$A$1),$B$1)-MIN(MAX(MOD(A3,1),$A$1),$B$1)</f>
        <v>0.30949074074063299</v>
      </c>
      <c r="E3" s="7">
        <f>(NETWORKDAYS(A3,B3)-1)*($B$1-$A$1)+MIN(MAX(MOD(B3,1),(WEEKDAY(B3,2)&gt;5)*$B$1,$A$1),$B$1)-MIN(MAX(MOD(A3,1)*(WEEKDAY(A3,2)&lt;6),$A$1),$B$1)</f>
        <v>0.30949074074063299</v>
      </c>
      <c r="F3" s="16">
        <f>IF((B3-A3)*1440&lt;1,,SUMPRODUCT((WEEKDAY(A3+(ROW(A$1:INDEX(A:A,(B3-A3)*1440))-1)/1440,2)&lt;6)*LOOKUP(HOUR(A3+(ROW(A$1:INDEX(A:A,(B3-A3)*1440))-1)/1440),{0,8,12,13,17},{0,1,0,1,0}))/1440)</f>
        <v>0.26805555555555555</v>
      </c>
      <c r="G3" s="18">
        <f>(WEEKDAY(A3,2)&lt;6)*(MAX(0,MIN(12/24,MOD(A3,1)+B3-A3)-MAX(MOD(A3,1),8/24))+MAX(0,MIN(17/24,MOD(A3,1)+B3-A3)-MAX(MOD(A3,1),13/24)))+(WEEKDAY(B3,2)&lt;6)*(INT(B3)&gt;INT(A3))*((MAX(0,MIN(12/24,MOD(B3,1))-MIN(MOD(B3,1),8/24))+MAX(0,MIN(17/24,MOD(B3,1))-MIN(MOD(B3,1),13/24))))+MAX(,NETWORKDAYS(A3+1,B3-1))*1/3</f>
        <v>0.26782407407396636</v>
      </c>
      <c r="H3" s="20">
        <f>(WEEKDAY(A3,2)&lt;6)*("12:00"-MAX(MIN(MOD(A3,1),--"12:00"),--"8:00")+"17:00"-MAX(MIN(MOD(A3,1),--"17:00"),--"13:00"))+(WEEKDAY(B3,2)&lt;6)*(MAX(MIN(MOD(B3,1),--"12:00"),--"8:00")-"8:00"+MAX(MIN(MOD(B3,1),--"17:00"),--"13:00")-"13:00")+(NETWORKDAYS(WORKDAY(A3+1,-1),WORKDAY(B3-1,1))-2)*"8:00"</f>
        <v>0.26782407407396641</v>
      </c>
    </row>
    <row r="4" spans="1:8">
      <c r="A4" s="9">
        <v>41086.544618055559</v>
      </c>
      <c r="B4" s="9">
        <v>41088.378171296295</v>
      </c>
      <c r="C4" s="7">
        <f>SUM(IF(INT(B4)-INT(A4)=0,IF(B4&gt;=INT(B4)+HOUR($A$1)/24,MIN(B4,INT(B4)+HOUR($B$1)/24),INT(B4)+HOUR($A$1)/24)-IF(A4&lt;=INT(A4)+HOUR($B$1)/24,MAX(A4,INT(A4)+HOUR($A$1)/24),INT(A4)+HOUR($B$1)/24)),IF(INT(B4)-INT(A4)&gt;0,INT(A4)+HOUR($B$1)/24-IF(A4&lt;=INT(A4)+HOUR($B$1)/24,MAX(A4,INT(A4)+HOUR($A$1)/24),INT(A4)+HOUR($B$1)/24)+IF(B4&gt;=INT(B4)+HOUR($A$1)/24,MIN(B4,INT(B4)+HOUR($B$1)/24),INT(B4)+HOUR($A$1)/24)-(INT(B4)+HOUR($A$1)/24)),MAX(NETWORKDAYS(A4,B4)-2,0)*9/24)</f>
        <v>0.58355324073636439</v>
      </c>
      <c r="D4" s="7">
        <f>(NETWORKDAYS(A4,B4)-1)*($B$1-$A$1)+MIN(MAX(MOD(B4,1),$A$1),$B$1)-MIN(MAX(MOD(A4,1),$A$1),$B$1)</f>
        <v>0.58355324073636439</v>
      </c>
      <c r="E4" s="7">
        <f>(NETWORKDAYS(A4,B4)-1)*($B$1-$A$1)+MIN(MAX(MOD(B4,1),(WEEKDAY(B4,2)&gt;5)*$B$1,$A$1),$B$1)-MIN(MAX(MOD(A4,1)*(WEEKDAY(A4,2)&lt;6),$A$1),$B$1)</f>
        <v>0.58355324073636439</v>
      </c>
      <c r="F4" s="16">
        <f>IF((B4-A4)*1440&lt;1,,SUMPRODUCT((WEEKDAY(A4+(ROW(A$1:INDEX(A:A,(B4-A4)*1440))-1)/1440,2)&lt;6)*LOOKUP(HOUR(A4+(ROW(A$1:INDEX(A:A,(B4-A4)*1440))-1)/1440),{0,8,12,13,17},{0,1,0,1,0}))/1440)</f>
        <v>0.54166666666666663</v>
      </c>
      <c r="G4" s="18">
        <f>(WEEKDAY(A4,2)&lt;6)*(MAX(0,MIN(12/24,MOD(A4,1)+B4-A4)-MAX(MOD(A4,1),8/24))+MAX(0,MIN(17/24,MOD(A4,1)+B4-A4)-MAX(MOD(A4,1),13/24)))+(WEEKDAY(B4,2)&lt;6)*(INT(B4)&gt;INT(A4))*((MAX(0,MIN(12/24,MOD(B4,1))-MIN(MOD(B4,1),8/24))+MAX(0,MIN(17/24,MOD(B4,1))-MIN(MOD(B4,1),13/24))))+MAX(,NETWORKDAYS(A4+1,B4-1))*1/3</f>
        <v>0.54188657406969776</v>
      </c>
      <c r="H4" s="20">
        <f>(WEEKDAY(A4,2)&lt;6)*("12:00"-MAX(MIN(MOD(A4,1),--"12:00"),--"8:00")+"17:00"-MAX(MIN(MOD(A4,1),--"17:00"),--"13:00"))+(WEEKDAY(B4,2)&lt;6)*(MAX(MIN(MOD(B4,1),--"12:00"),--"8:00")-"8:00"+MAX(MIN(MOD(B4,1),--"17:00"),--"13:00")-"13:00")+(NETWORKDAYS(WORKDAY(A4+1,-1),WORKDAY(B4-1,1))-2)*"8:00"</f>
        <v>0.54188657406969765</v>
      </c>
    </row>
    <row r="5" spans="1:8">
      <c r="A5" s="9">
        <v>41108.706076388888</v>
      </c>
      <c r="B5" s="9">
        <v>41110.645578703705</v>
      </c>
      <c r="C5" s="7">
        <f>SUM(IF(INT(B5)-INT(A5)=0,IF(B5&gt;=INT(B5)+HOUR($A$1)/24,MIN(B5,INT(B5)+HOUR($B$1)/24),INT(B5)+HOUR($A$1)/24)-IF(A5&lt;=INT(A5)+HOUR($B$1)/24,MAX(A5,INT(A5)+HOUR($A$1)/24),INT(A5)+HOUR($B$1)/24)),IF(INT(B5)-INT(A5)&gt;0,INT(A5)+HOUR($B$1)/24-IF(A5&lt;=INT(A5)+HOUR($B$1)/24,MAX(A5,INT(A5)+HOUR($A$1)/24),INT(A5)+HOUR($B$1)/24)+IF(B5&gt;=INT(B5)+HOUR($A$1)/24,MIN(B5,INT(B5)+HOUR($B$1)/24),INT(B5)+HOUR($A$1)/24)-(INT(B5)+HOUR($A$1)/24)),MAX(NETWORKDAYS(A5,B5)-2,0)*9/24)</f>
        <v>0.68950231481721858</v>
      </c>
      <c r="D5" s="7">
        <f>(NETWORKDAYS(A5,B5)-1)*($B$1-$A$1)+MIN(MAX(MOD(B5,1),$A$1),$B$1)-MIN(MAX(MOD(A5,1),$A$1),$B$1)</f>
        <v>0.68950231481721858</v>
      </c>
      <c r="E5" s="7">
        <f>(NETWORKDAYS(A5,B5)-1)*($B$1-$A$1)+MIN(MAX(MOD(B5,1),(WEEKDAY(B5,2)&gt;5)*$B$1,$A$1),$B$1)-MIN(MAX(MOD(A5,1)*(WEEKDAY(A5,2)&lt;6),$A$1),$B$1)</f>
        <v>0.68950231481721858</v>
      </c>
      <c r="F5" s="16">
        <f>IF((B5-A5)*1440&lt;1,,SUMPRODUCT((WEEKDAY(A5+(ROW(A$1:INDEX(A:A,(B5-A5)*1440))-1)/1440,2)&lt;6)*LOOKUP(HOUR(A5+(ROW(A$1:INDEX(A:A,(B5-A5)*1440))-1)/1440),{0,8,12,13,17},{0,1,0,1,0}))/1440)</f>
        <v>0.60555555555555551</v>
      </c>
      <c r="G5" s="18">
        <f>(WEEKDAY(A5,2)&lt;6)*(MAX(0,MIN(12/24,MOD(A5,1)+B5-A5)-MAX(MOD(A5,1),8/24))+MAX(0,MIN(17/24,MOD(A5,1)+B5-A5)-MAX(MOD(A5,1),13/24)))+(WEEKDAY(B5,2)&lt;6)*(INT(B5)&gt;INT(A5))*((MAX(0,MIN(12/24,MOD(B5,1))-MIN(MOD(B5,1),8/24))+MAX(0,MIN(17/24,MOD(B5,1))-MIN(MOD(B5,1),13/24))))+MAX(,NETWORKDAYS(A5+1,B5-1))*1/3</f>
        <v>0.60616898148388532</v>
      </c>
      <c r="H5" s="20">
        <f>(WEEKDAY(A5,2)&lt;6)*("12:00"-MAX(MIN(MOD(A5,1),--"12:00"),--"8:00")+"17:00"-MAX(MIN(MOD(A5,1),--"17:00"),--"13:00"))+(WEEKDAY(B5,2)&lt;6)*(MAX(MIN(MOD(B5,1),--"12:00"),--"8:00")-"8:00"+MAX(MIN(MOD(B5,1),--"17:00"),--"13:00")-"13:00")+(NETWORKDAYS(WORKDAY(A5+1,-1),WORKDAY(B5-1,1))-2)*"8:00"</f>
        <v>0.60616898148388532</v>
      </c>
    </row>
    <row r="6" spans="1:8">
      <c r="A6" s="10">
        <v>41099.711550925924</v>
      </c>
      <c r="B6" s="9">
        <v>41101.660983796297</v>
      </c>
      <c r="C6" s="7">
        <f>SUM(IF(INT(B6)-INT(A6)=0,IF(B6&gt;=INT(B6)+HOUR($A$1)/24,MIN(B6,INT(B6)+HOUR($B$1)/24),INT(B6)+HOUR($A$1)/24)-IF(A6&lt;=INT(A6)+HOUR($B$1)/24,MAX(A6,INT(A6)+HOUR($A$1)/24),INT(A6)+HOUR($B$1)/24)),IF(INT(B6)-INT(A6)&gt;0,INT(A6)+HOUR($B$1)/24-IF(A6&lt;=INT(A6)+HOUR($B$1)/24,MAX(A6,INT(A6)+HOUR($A$1)/24),INT(A6)+HOUR($B$1)/24)+IF(B6&gt;=INT(B6)+HOUR($A$1)/24,MIN(B6,INT(B6)+HOUR($B$1)/24),INT(B6)+HOUR($A$1)/24)-(INT(B6)+HOUR($A$1)/24)),MAX(NETWORKDAYS(A6,B6)-2,0)*9/24)</f>
        <v>0.70265046296117362</v>
      </c>
      <c r="D6" s="7">
        <f>(NETWORKDAYS(A6,B6)-1)*($B$1-$A$1)+MIN(MAX(MOD(B6,1),$A$1),$B$1)-MIN(MAX(MOD(A6,1),$A$1),$B$1)</f>
        <v>0.7026504629635989</v>
      </c>
      <c r="E6" s="7">
        <f>(NETWORKDAYS(A6,B6)-1)*($B$1-$A$1)+MIN(MAX(MOD(B6,1),(WEEKDAY(B6,2)&gt;5)*$B$1,$A$1),$B$1)-MIN(MAX(MOD(A6,1)*(WEEKDAY(A6,2)&lt;6),$A$1),$B$1)</f>
        <v>0.7026504629635989</v>
      </c>
      <c r="F6" s="16">
        <f>IF((B6-A6)*1440&lt;1,,SUMPRODUCT((WEEKDAY(A6+(ROW(A$1:INDEX(A:A,(B6-A6)*1440))-1)/1440,2)&lt;6)*LOOKUP(HOUR(A6+(ROW(A$1:INDEX(A:A,(B6-A6)*1440))-1)/1440),{0,8,12,13,17},{0,1,0,1,0}))/1440)</f>
        <v>0.61875000000000002</v>
      </c>
      <c r="G6" s="18">
        <f>(WEEKDAY(A6,2)&lt;6)*(MAX(0,MIN(12/24,MOD(A6,1)+B6-A6)-MAX(MOD(A6,1),8/24))+MAX(0,MIN(17/24,MOD(A6,1)+B6-A6)-MAX(MOD(A6,1),13/24)))+(WEEKDAY(B6,2)&lt;6)*(INT(B6)&gt;INT(A6))*((MAX(0,MIN(12/24,MOD(B6,1))-MIN(MOD(B6,1),8/24))+MAX(0,MIN(17/24,MOD(B6,1))-MIN(MOD(B6,1),13/24))))+MAX(,NETWORKDAYS(A6+1,B6-1))*1/3</f>
        <v>0.61931712963026564</v>
      </c>
      <c r="H6" s="20">
        <f>(WEEKDAY(A6,2)&lt;6)*("12:00"-MAX(MIN(MOD(A6,1),--"12:00"),--"8:00")+"17:00"-MAX(MIN(MOD(A6,1),--"17:00"),--"13:00"))+(WEEKDAY(B6,2)&lt;6)*(MAX(MIN(MOD(B6,1),--"12:00"),--"8:00")-"8:00"+MAX(MIN(MOD(B6,1),--"17:00"),--"13:00")-"13:00")+(NETWORKDAYS(WORKDAY(A6+1,-1),WORKDAY(B6-1,1))-2)*"8:00"</f>
        <v>0.61931712963026575</v>
      </c>
    </row>
    <row r="7" spans="1:8">
      <c r="A7" s="9">
        <v>41108.434236111112</v>
      </c>
      <c r="B7" s="10">
        <v>41110.307847222219</v>
      </c>
      <c r="C7" s="7">
        <f>SUM(IF(INT(B7)-INT(A7)=0,IF(B7&gt;=INT(B7)+HOUR($A$1)/24,MIN(B7,INT(B7)+HOUR($B$1)/24),INT(B7)+HOUR($A$1)/24)-IF(A7&lt;=INT(A7)+HOUR($B$1)/24,MAX(A7,INT(A7)+HOUR($A$1)/24),INT(A7)+HOUR($B$1)/24)),IF(INT(B7)-INT(A7)&gt;0,INT(A7)+HOUR($B$1)/24-IF(A7&lt;=INT(A7)+HOUR($B$1)/24,MAX(A7,INT(A7)+HOUR($A$1)/24),INT(A7)+HOUR($B$1)/24)+IF(B7&gt;=INT(B7)+HOUR($A$1)/24,MIN(B7,INT(B7)+HOUR($B$1)/24),INT(B7)+HOUR($A$1)/24)-(INT(B7)+HOUR($A$1)/24)),MAX(NETWORKDAYS(A7,B7)-2,0)*9/24)</f>
        <v>0.64909722222364508</v>
      </c>
      <c r="D7" s="7">
        <f>(NETWORKDAYS(A7,B7)-1)*($B$1-$A$1)+MIN(MAX(MOD(B7,1),$A$1),$B$1)-MIN(MAX(MOD(A7,1),$A$1),$B$1)</f>
        <v>0.6490972222212199</v>
      </c>
      <c r="E7" s="7">
        <f>(NETWORKDAYS(A7,B7)-1)*($B$1-$A$1)+MIN(MAX(MOD(B7,1),(WEEKDAY(B7,2)&gt;5)*$B$1,$A$1),$B$1)-MIN(MAX(MOD(A7,1)*(WEEKDAY(A7,2)&lt;6),$A$1),$B$1)</f>
        <v>0.6490972222212199</v>
      </c>
      <c r="F7" s="16">
        <f>IF((B7-A7)*1440&lt;1,,SUMPRODUCT((WEEKDAY(A7+(ROW(A$1:INDEX(A:A,(B7-A7)*1440))-1)/1440,2)&lt;6)*LOOKUP(HOUR(A7+(ROW(A$1:INDEX(A:A,(B7-A7)*1440))-1)/1440),{0,8,12,13,17},{0,1,0,1,0}))/1440)</f>
        <v>0.56597222222222221</v>
      </c>
      <c r="G7" s="18">
        <f>(WEEKDAY(A7,2)&lt;6)*(MAX(0,MIN(12/24,MOD(A7,1)+B7-A7)-MAX(MOD(A7,1),8/24))+MAX(0,MIN(17/24,MOD(A7,1)+B7-A7)-MAX(MOD(A7,1),13/24)))+(WEEKDAY(B7,2)&lt;6)*(INT(B7)&gt;INT(A7))*((MAX(0,MIN(12/24,MOD(B7,1))-MIN(MOD(B7,1),8/24))+MAX(0,MIN(17/24,MOD(B7,1))-MIN(MOD(B7,1),13/24))))+MAX(,NETWORKDAYS(A7+1,B7-1))*1/3</f>
        <v>0.56576388888788642</v>
      </c>
      <c r="H7" s="20">
        <f>(WEEKDAY(A7,2)&lt;6)*("12:00"-MAX(MIN(MOD(A7,1),--"12:00"),--"8:00")+"17:00"-MAX(MIN(MOD(A7,1),--"17:00"),--"13:00"))+(WEEKDAY(B7,2)&lt;6)*(MAX(MIN(MOD(B7,1),--"12:00"),--"8:00")-"8:00"+MAX(MIN(MOD(B7,1),--"17:00"),--"13:00")-"13:00")+(NETWORKDAYS(WORKDAY(A7+1,-1),WORKDAY(B7-1,1))-2)*"8:00"</f>
        <v>0.56576388888788642</v>
      </c>
    </row>
    <row r="8" spans="1:8">
      <c r="A8" s="9">
        <v>41113.355682870373</v>
      </c>
      <c r="B8" s="9">
        <v>41115.385775462964</v>
      </c>
      <c r="C8" s="7">
        <f>SUM(IF(INT(B8)-INT(A8)=0,IF(B8&gt;=INT(B8)+HOUR($A$1)/24,MIN(B8,INT(B8)+HOUR($B$1)/24),INT(B8)+HOUR($A$1)/24)-IF(A8&lt;=INT(A8)+HOUR($B$1)/24,MAX(A8,INT(A8)+HOUR($A$1)/24),INT(A8)+HOUR($B$1)/24)),IF(INT(B8)-INT(A8)&gt;0,INT(A8)+HOUR($B$1)/24-IF(A8&lt;=INT(A8)+HOUR($B$1)/24,MAX(A8,INT(A8)+HOUR($A$1)/24),INT(A8)+HOUR($B$1)/24)+IF(B8&gt;=INT(B8)+HOUR($A$1)/24,MIN(B8,INT(B8)+HOUR($B$1)/24),INT(B8)+HOUR($A$1)/24)-(INT(B8)+HOUR($A$1)/24)),MAX(NETWORKDAYS(A8,B8)-2,0)*9/24)</f>
        <v>0.78009259259124519</v>
      </c>
      <c r="D8" s="7">
        <f>(NETWORKDAYS(A8,B8)-1)*($B$1-$A$1)+MIN(MAX(MOD(B8,1),$A$1),$B$1)-MIN(MAX(MOD(A8,1),$A$1),$B$1)</f>
        <v>0.78009259259124519</v>
      </c>
      <c r="E8" s="7">
        <f>(NETWORKDAYS(A8,B8)-1)*($B$1-$A$1)+MIN(MAX(MOD(B8,1),(WEEKDAY(B8,2)&gt;5)*$B$1,$A$1),$B$1)-MIN(MAX(MOD(A8,1)*(WEEKDAY(A8,2)&lt;6),$A$1),$B$1)</f>
        <v>0.78009259259124519</v>
      </c>
      <c r="F8" s="16">
        <f>IF((B8-A8)*1440&lt;1,,SUMPRODUCT((WEEKDAY(A8+(ROW(A$1:INDEX(A:A,(B8-A8)*1440))-1)/1440,2)&lt;6)*LOOKUP(HOUR(A8+(ROW(A$1:INDEX(A:A,(B8-A8)*1440))-1)/1440),{0,8,12,13,17},{0,1,0,1,0}))/1440)</f>
        <v>0.69652777777777775</v>
      </c>
      <c r="G8" s="18">
        <f>(WEEKDAY(A8,2)&lt;6)*(MAX(0,MIN(12/24,MOD(A8,1)+B8-A8)-MAX(MOD(A8,1),8/24))+MAX(0,MIN(17/24,MOD(A8,1)+B8-A8)-MAX(MOD(A8,1),13/24)))+(WEEKDAY(B8,2)&lt;6)*(INT(B8)&gt;INT(A8))*((MAX(0,MIN(12/24,MOD(B8,1))-MIN(MOD(B8,1),8/24))+MAX(0,MIN(17/24,MOD(B8,1))-MIN(MOD(B8,1),13/24))))+MAX(,NETWORKDAYS(A8+1,B8-1))*1/3</f>
        <v>0.69675925925791193</v>
      </c>
      <c r="H8" s="20">
        <f>(WEEKDAY(A8,2)&lt;6)*("12:00"-MAX(MIN(MOD(A8,1),--"12:00"),--"8:00")+"17:00"-MAX(MIN(MOD(A8,1),--"17:00"),--"13:00"))+(WEEKDAY(B8,2)&lt;6)*(MAX(MIN(MOD(B8,1),--"12:00"),--"8:00")-"8:00"+MAX(MIN(MOD(B8,1),--"17:00"),--"13:00")-"13:00")+(NETWORKDAYS(WORKDAY(A8+1,-1),WORKDAY(B8-1,1))-2)*"8:00"</f>
        <v>0.69675925925791193</v>
      </c>
    </row>
    <row r="9" spans="1:8">
      <c r="A9" s="10">
        <v>41114.291666666664</v>
      </c>
      <c r="B9" s="10">
        <v>41115.326388888891</v>
      </c>
      <c r="C9" s="7">
        <f>SUM(IF(INT(B9)-INT(A9)=0,IF(B9&gt;=INT(B9)+HOUR($A$1)/24,MIN(B9,INT(B9)+HOUR($B$1)/24),INT(B9)+HOUR($A$1)/24)-IF(A9&lt;=INT(A9)+HOUR($B$1)/24,MAX(A9,INT(A9)+HOUR($A$1)/24),INT(A9)+HOUR($B$1)/24)),IF(INT(B9)-INT(A9)&gt;0,INT(A9)+HOUR($B$1)/24-IF(A9&lt;=INT(A9)+HOUR($B$1)/24,MAX(A9,INT(A9)+HOUR($A$1)/24),INT(A9)+HOUR($B$1)/24)+IF(B9&gt;=INT(B9)+HOUR($A$1)/24,MIN(B9,INT(B9)+HOUR($B$1)/24),INT(B9)+HOUR($A$1)/24)-(INT(B9)+HOUR($A$1)/24)),MAX(NETWORKDAYS(A9,B9)-2,0)*9/24)</f>
        <v>0.375</v>
      </c>
      <c r="D9" s="7">
        <f>(NETWORKDAYS(A9,B9)-1)*($B$1-$A$1)+MIN(MAX(MOD(B9,1),$A$1),$B$1)-MIN(MAX(MOD(A9,1),$A$1),$B$1)</f>
        <v>0.37500000000000006</v>
      </c>
      <c r="E9" s="7">
        <f>(NETWORKDAYS(A9,B9)-1)*($B$1-$A$1)+MIN(MAX(MOD(B9,1),(WEEKDAY(B9,2)&gt;5)*$B$1,$A$1),$B$1)-MIN(MAX(MOD(A9,1)*(WEEKDAY(A9,2)&lt;6),$A$1),$B$1)</f>
        <v>0.37500000000000006</v>
      </c>
      <c r="F9" s="16">
        <f>IF((B9-A9)*1440&lt;1,,SUMPRODUCT((WEEKDAY(A9+(ROW(A$1:INDEX(A:A,(B9-A9)*1440))-1)/1440,2)&lt;6)*LOOKUP(HOUR(A9+(ROW(A$1:INDEX(A:A,(B9-A9)*1440))-1)/1440),{0,8,12,13,17},{0,1,0,1,0}))/1440)</f>
        <v>0.33333333333333331</v>
      </c>
      <c r="G9" s="18">
        <f>(WEEKDAY(A9,2)&lt;6)*(MAX(0,MIN(12/24,MOD(A9,1)+B9-A9)-MAX(MOD(A9,1),8/24))+MAX(0,MIN(17/24,MOD(A9,1)+B9-A9)-MAX(MOD(A9,1),13/24)))+(WEEKDAY(B9,2)&lt;6)*(INT(B9)&gt;INT(A9))*((MAX(0,MIN(12/24,MOD(B9,1))-MIN(MOD(B9,1),8/24))+MAX(0,MIN(17/24,MOD(B9,1))-MIN(MOD(B9,1),13/24))))+MAX(,NETWORKDAYS(A9+1,B9-1))*1/3</f>
        <v>0.33333333333333343</v>
      </c>
      <c r="H9" s="20">
        <f>(WEEKDAY(A9,2)&lt;6)*("12:00"-MAX(MIN(MOD(A9,1),--"12:00"),--"8:00")+"17:00"-MAX(MIN(MOD(A9,1),--"17:00"),--"13:00"))+(WEEKDAY(B9,2)&lt;6)*(MAX(MIN(MOD(B9,1),--"12:00"),--"8:00")-"8:00"+MAX(MIN(MOD(B9,1),--"17:00"),--"13:00")-"13:00")+(NETWORKDAYS(WORKDAY(A9+1,-1),WORKDAY(B9-1,1))-2)*"8:00"</f>
        <v>0.33333333333333337</v>
      </c>
    </row>
    <row r="10" spans="1:8">
      <c r="A10" s="9">
        <v>41093.585231481484</v>
      </c>
      <c r="B10" s="9">
        <v>41095.790717592594</v>
      </c>
      <c r="C10" s="7">
        <f>SUM(IF(INT(B10)-INT(A10)=0,IF(B10&gt;=INT(B10)+HOUR($A$1)/24,MIN(B10,INT(B10)+HOUR($B$1)/24),INT(B10)+HOUR($A$1)/24)-IF(A10&lt;=INT(A10)+HOUR($B$1)/24,MAX(A10,INT(A10)+HOUR($A$1)/24),INT(A10)+HOUR($B$1)/24)),IF(INT(B10)-INT(A10)&gt;0,INT(A10)+HOUR($B$1)/24-IF(A10&lt;=INT(A10)+HOUR($B$1)/24,MAX(A10,INT(A10)+HOUR($A$1)/24),INT(A10)+HOUR($B$1)/24)+IF(B10&gt;=INT(B10)+HOUR($A$1)/24,MIN(B10,INT(B10)+HOUR($B$1)/24),INT(B10)+HOUR($A$1)/24)-(INT(B10)+HOUR($A$1)/24)),MAX(NETWORKDAYS(A10,B10)-2,0)*9/24)</f>
        <v>0.87310185185197042</v>
      </c>
      <c r="D10" s="7">
        <f>(NETWORKDAYS(A10,B10)-1)*($B$1-$A$1)+MIN(MAX(MOD(B10,1),$A$1),$B$1)-MIN(MAX(MOD(A10,1),$A$1),$B$1)</f>
        <v>0.87310185184954525</v>
      </c>
      <c r="E10" s="7">
        <f>(NETWORKDAYS(A10,B10)-1)*($B$1-$A$1)+MIN(MAX(MOD(B10,1),(WEEKDAY(B10,2)&gt;5)*$B$1,$A$1),$B$1)-MIN(MAX(MOD(A10,1)*(WEEKDAY(A10,2)&lt;6),$A$1),$B$1)</f>
        <v>0.87310185184954525</v>
      </c>
      <c r="F10" s="16">
        <f>IF((B10-A10)*1440&lt;1,,SUMPRODUCT((WEEKDAY(A10+(ROW(A$1:INDEX(A:A,(B10-A10)*1440))-1)/1440,2)&lt;6)*LOOKUP(HOUR(A10+(ROW(A$1:INDEX(A:A,(B10-A10)*1440))-1)/1440),{0,8,12,13,17},{0,1,0,1,0}))/1440)</f>
        <v>0.79027777777777775</v>
      </c>
      <c r="G10" s="18">
        <f>(WEEKDAY(A10,2)&lt;6)*(MAX(0,MIN(12/24,MOD(A10,1)+B10-A10)-MAX(MOD(A10,1),8/24))+MAX(0,MIN(17/24,MOD(A10,1)+B10-A10)-MAX(MOD(A10,1),13/24)))+(WEEKDAY(B10,2)&lt;6)*(INT(B10)&gt;INT(A10))*((MAX(0,MIN(12/24,MOD(B10,1))-MIN(MOD(B10,1),8/24))+MAX(0,MIN(17/24,MOD(B10,1))-MIN(MOD(B10,1),13/24))))+MAX(,NETWORKDAYS(A10+1,B10-1))*1/3</f>
        <v>0.78976851851621188</v>
      </c>
      <c r="H10" s="20">
        <f>(WEEKDAY(A10,2)&lt;6)*("12:00"-MAX(MIN(MOD(A10,1),--"12:00"),--"8:00")+"17:00"-MAX(MIN(MOD(A10,1),--"17:00"),--"13:00"))+(WEEKDAY(B10,2)&lt;6)*(MAX(MIN(MOD(B10,1),--"12:00"),--"8:00")-"8:00"+MAX(MIN(MOD(B10,1),--"17:00"),--"13:00")-"13:00")+(NETWORKDAYS(WORKDAY(A10+1,-1),WORKDAY(B10-1,1))-2)*"8:00"</f>
        <v>0.78976851851621177</v>
      </c>
    </row>
    <row r="11" spans="1:8">
      <c r="A11" s="11">
        <v>41103.731354166666</v>
      </c>
      <c r="B11" s="11">
        <v>41109.444363425922</v>
      </c>
      <c r="C11" s="8">
        <f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1.2360300925865886</v>
      </c>
      <c r="D11" s="8">
        <f>(NETWORKDAYS(A11,B11)-1)*($B$1-$A$1)+MIN(MAX(MOD(B11,1),$A$1),$B$1)-MIN(MAX(MOD(A11,1),$A$1),$B$1)</f>
        <v>1.2360300925890142</v>
      </c>
      <c r="E11" s="7">
        <f>(NETWORKDAYS(A11,B11)-1)*($B$1-$A$1)+MIN(MAX(MOD(B11,1),(WEEKDAY(B11,2)&gt;5)*$B$1,$A$1),$B$1)-MIN(MAX(MOD(A11,1)*(WEEKDAY(A11,2)&lt;6),$A$1),$B$1)</f>
        <v>1.2360300925890142</v>
      </c>
      <c r="F11" s="16">
        <f>IF((B11-A11)*1440&lt;1,,SUMPRODUCT((WEEKDAY(A11+(ROW(A$1:INDEX(A:A,(B11-A11)*1440))-1)/1440,2)&lt;6)*LOOKUP(HOUR(A11+(ROW(A$1:INDEX(A:A,(B11-A11)*1440))-1)/1440),{0,8,12,13,17},{0,1,0,1,0}))/1440)</f>
        <v>1.1104166666666666</v>
      </c>
      <c r="G11" s="18">
        <f>(WEEKDAY(A11,2)&lt;6)*(MAX(0,MIN(12/24,MOD(A11,1)+B11-A11)-MAX(MOD(A11,1),8/24))+MAX(0,MIN(17/24,MOD(A11,1)+B11-A11)-MAX(MOD(A11,1),13/24)))+(WEEKDAY(B11,2)&lt;6)*(INT(B11)&gt;INT(A11))*((MAX(0,MIN(12/24,MOD(B11,1))-MIN(MOD(B11,1),8/24))+MAX(0,MIN(17/24,MOD(B11,1))-MIN(MOD(B11,1),13/24))))+MAX(,NETWORKDAYS(A11+1,B11-1))*1/3</f>
        <v>1.111030092589014</v>
      </c>
      <c r="H11" s="20">
        <f>(WEEKDAY(A11,2)&lt;6)*("12:00"-MAX(MIN(MOD(A11,1),--"12:00"),--"8:00")+"17:00"-MAX(MIN(MOD(A11,1),--"17:00"),--"13:00"))+(WEEKDAY(B11,2)&lt;6)*(MAX(MIN(MOD(B11,1),--"12:00"),--"8:00")-"8:00"+MAX(MIN(MOD(B11,1),--"17:00"),--"13:00")-"13:00")+(NETWORKDAYS(WORKDAY(A11+1,-1),WORKDAY(B11-1,1))-2)*"8:00"</f>
        <v>1.1110300925890138</v>
      </c>
    </row>
    <row r="12" spans="1:8">
      <c r="A12" s="11">
        <v>41104.314687500002</v>
      </c>
      <c r="B12" s="11">
        <v>41109.444363425922</v>
      </c>
      <c r="C12" s="8">
        <f>SUM(IF(INT(B12)-INT(A12)=0,IF(B12&gt;=INT(B12)+HOUR($A$1)/24,MIN(B12,INT(B12)+HOUR($B$1)/24),INT(B12)+HOUR($A$1)/24)-IF(A12&lt;=INT(A12)+HOUR($B$1)/24,MAX(A12,INT(A12)+HOUR($A$1)/24),INT(A12)+HOUR($B$1)/24)),IF(INT(B12)-INT(A12)&gt;0,INT(A12)+HOUR($B$1)/24-IF(A12&lt;=INT(A12)+HOUR($B$1)/24,MAX(A12,INT(A12)+HOUR($A$1)/24),INT(A12)+HOUR($B$1)/24)+IF(B12&gt;=INT(B12)+HOUR($A$1)/24,MIN(B12,INT(B12)+HOUR($B$1)/24),INT(B12)+HOUR($A$1)/24)-(INT(B12)+HOUR($A$1)/24)),MAX(NETWORKDAYS(A12,B12)-2,0)*9/24)</f>
        <v>1.2360300925865886</v>
      </c>
      <c r="D12" s="8">
        <f>(NETWORKDAYS(A12,B12)-1)*($B$1-$A$1)+MIN(MAX(MOD(B12,1),$A$1),$B$1)-MIN(MAX(MOD(A12,1),$A$1),$B$1)</f>
        <v>1.2360300925890142</v>
      </c>
      <c r="E12" s="7">
        <f>(NETWORKDAYS(A12,B12)-1)*($B$1-$A$1)+MIN(MAX(MOD(B12,1),(WEEKDAY(B12,2)&gt;5)*$B$1,$A$1),$B$1)-MIN(MAX(MOD(A12,1)*(WEEKDAY(A12,2)&lt;6),$A$1),$B$1)</f>
        <v>1.2360300925890142</v>
      </c>
      <c r="F12" s="16">
        <f>IF((B12-A12)*1440&lt;1,,SUMPRODUCT((WEEKDAY(A12+(ROW(A$1:INDEX(A:A,(B12-A12)*1440))-1)/1440,2)&lt;6)*LOOKUP(HOUR(A12+(ROW(A$1:INDEX(A:A,(B12-A12)*1440))-1)/1440),{0,8,12,13,17},{0,1,0,1,0}))/1440)</f>
        <v>1.1104166666666666</v>
      </c>
      <c r="G12" s="18">
        <f>(WEEKDAY(A12,2)&lt;6)*(MAX(0,MIN(12/24,MOD(A12,1)+B12-A12)-MAX(MOD(A12,1),8/24))+MAX(0,MIN(17/24,MOD(A12,1)+B12-A12)-MAX(MOD(A12,1),13/24)))+(WEEKDAY(B12,2)&lt;6)*(INT(B12)&gt;INT(A12))*((MAX(0,MIN(12/24,MOD(B12,1))-MIN(MOD(B12,1),8/24))+MAX(0,MIN(17/24,MOD(B12,1))-MIN(MOD(B12,1),13/24))))+MAX(,NETWORKDAYS(A12+1,B12-1))*1/3</f>
        <v>1.111030092589014</v>
      </c>
      <c r="H12" s="20">
        <f>(WEEKDAY(A12,2)&lt;6)*("12:00"-MAX(MIN(MOD(A12,1),--"12:00"),--"8:00")+"17:00"-MAX(MIN(MOD(A12,1),--"17:00"),--"13:00"))+(WEEKDAY(B12,2)&lt;6)*(MAX(MIN(MOD(B12,1),--"12:00"),--"8:00")-"8:00"+MAX(MIN(MOD(B12,1),--"17:00"),--"13:00")-"13:00")+(NETWORKDAYS(WORKDAY(A12+1,-1),WORKDAY(B12-1,1))-2)*"8:00"</f>
        <v>1.1110300925890138</v>
      </c>
    </row>
    <row r="13" spans="1:8">
      <c r="A13" s="11">
        <v>41104.439687500002</v>
      </c>
      <c r="B13" s="11">
        <v>41109.444363425922</v>
      </c>
      <c r="C13" s="8">
        <f>SUM(IF(INT(B13)-INT(A13)=0,IF(B13&gt;=INT(B13)+HOUR($A$1)/24,MIN(B13,INT(B13)+HOUR($B$1)/24),INT(B13)+HOUR($A$1)/24)-IF(A13&lt;=INT(A13)+HOUR($B$1)/24,MAX(A13,INT(A13)+HOUR($A$1)/24),INT(A13)+HOUR($B$1)/24)),IF(INT(B13)-INT(A13)&gt;0,INT(A13)+HOUR($B$1)/24-IF(A13&lt;=INT(A13)+HOUR($B$1)/24,MAX(A13,INT(A13)+HOUR($A$1)/24),INT(A13)+HOUR($B$1)/24)+IF(B13&gt;=INT(B13)+HOUR($A$1)/24,MIN(B13,INT(B13)+HOUR($B$1)/24),INT(B13)+HOUR($A$1)/24)-(INT(B13)+HOUR($A$1)/24)),MAX(NETWORKDAYS(A13,B13)-2,0)*9/24)</f>
        <v>1.12967592592031</v>
      </c>
      <c r="D13" s="8">
        <f>(NETWORKDAYS(A13,B13)-1)*($B$1-$A$1)+MIN(MAX(MOD(B13,1),$A$1),$B$1)-MIN(MAX(MOD(A13,1),$A$1),$B$1)</f>
        <v>1.1296759259203102</v>
      </c>
      <c r="E13" s="7">
        <f>(NETWORKDAYS(A13,B13)-1)*($B$1-$A$1)+MIN(MAX(MOD(B13,1),(WEEKDAY(B13,2)&gt;5)*$B$1,$A$1),$B$1)-MIN(MAX(MOD(A13,1)*(WEEKDAY(A13,2)&lt;6),$A$1),$B$1)</f>
        <v>1.2360300925890142</v>
      </c>
      <c r="F13" s="16">
        <f>IF((B13-A13)*1440&lt;1,,SUMPRODUCT((WEEKDAY(A13+(ROW(A$1:INDEX(A:A,(B13-A13)*1440))-1)/1440,2)&lt;6)*LOOKUP(HOUR(A13+(ROW(A$1:INDEX(A:A,(B13-A13)*1440))-1)/1440),{0,8,12,13,17},{0,1,0,1,0}))/1440)</f>
        <v>1.1104166666666666</v>
      </c>
      <c r="G13" s="18">
        <f>(WEEKDAY(A13,2)&lt;6)*(MAX(0,MIN(12/24,MOD(A13,1)+B13-A13)-MAX(MOD(A13,1),8/24))+MAX(0,MIN(17/24,MOD(A13,1)+B13-A13)-MAX(MOD(A13,1),13/24)))+(WEEKDAY(B13,2)&lt;6)*(INT(B13)&gt;INT(A13))*((MAX(0,MIN(12/24,MOD(B13,1))-MIN(MOD(B13,1),8/24))+MAX(0,MIN(17/24,MOD(B13,1))-MIN(MOD(B13,1),13/24))))+MAX(,NETWORKDAYS(A13+1,B13-1))*1/3</f>
        <v>1.111030092589014</v>
      </c>
      <c r="H13" s="20">
        <f>(WEEKDAY(A13,2)&lt;6)*("12:00"-MAX(MIN(MOD(A13,1),--"12:00"),--"8:00")+"17:00"-MAX(MIN(MOD(A13,1),--"17:00"),--"13:00"))+(WEEKDAY(B13,2)&lt;6)*(MAX(MIN(MOD(B13,1),--"12:00"),--"8:00")-"8:00"+MAX(MIN(MOD(B13,1),--"17:00"),--"13:00")-"13:00")+(NETWORKDAYS(WORKDAY(A13+1,-1),WORKDAY(B13-1,1))-2)*"8:00"</f>
        <v>1.1110300925890138</v>
      </c>
    </row>
    <row r="14" spans="1:8">
      <c r="A14" s="11">
        <v>41105.731354166666</v>
      </c>
      <c r="B14" s="11">
        <v>41109.444363425922</v>
      </c>
      <c r="C14" s="8">
        <f>SUM(IF(INT(B14)-INT(A14)=0,IF(B14&gt;=INT(B14)+HOUR($A$1)/24,MIN(B14,INT(B14)+HOUR($B$1)/24),INT(B14)+HOUR($A$1)/24)-IF(A14&lt;=INT(A14)+HOUR($B$1)/24,MAX(A14,INT(A14)+HOUR($A$1)/24),INT(A14)+HOUR($B$1)/24)),IF(INT(B14)-INT(A14)&gt;0,INT(A14)+HOUR($B$1)/24-IF(A14&lt;=INT(A14)+HOUR($B$1)/24,MAX(A14,INT(A14)+HOUR($A$1)/24),INT(A14)+HOUR($B$1)/24)+IF(B14&gt;=INT(B14)+HOUR($A$1)/24,MIN(B14,INT(B14)+HOUR($B$1)/24),INT(B14)+HOUR($A$1)/24)-(INT(B14)+HOUR($A$1)/24)),MAX(NETWORKDAYS(A14,B14)-2,0)*9/24)</f>
        <v>0.86103009258658858</v>
      </c>
      <c r="D14" s="8">
        <f>(NETWORKDAYS(A14,B14)-1)*($B$1-$A$1)+MIN(MAX(MOD(B14,1),$A$1),$B$1)-MIN(MAX(MOD(A14,1),$A$1),$B$1)</f>
        <v>0.86103009258901408</v>
      </c>
      <c r="E14" s="7">
        <f>(NETWORKDAYS(A14,B14)-1)*($B$1-$A$1)+MIN(MAX(MOD(B14,1),(WEEKDAY(B14,2)&gt;5)*$B$1,$A$1),$B$1)-MIN(MAX(MOD(A14,1)*(WEEKDAY(A14,2)&lt;6),$A$1),$B$1)</f>
        <v>1.2360300925890142</v>
      </c>
      <c r="F14" s="16">
        <f>IF((B14-A14)*1440&lt;1,,SUMPRODUCT((WEEKDAY(A14+(ROW(A$1:INDEX(A:A,(B14-A14)*1440))-1)/1440,2)&lt;6)*LOOKUP(HOUR(A14+(ROW(A$1:INDEX(A:A,(B14-A14)*1440))-1)/1440),{0,8,12,13,17},{0,1,0,1,0}))/1440)</f>
        <v>1.1104166666666666</v>
      </c>
      <c r="G14" s="18">
        <f>(WEEKDAY(A14,2)&lt;6)*(MAX(0,MIN(12/24,MOD(A14,1)+B14-A14)-MAX(MOD(A14,1),8/24))+MAX(0,MIN(17/24,MOD(A14,1)+B14-A14)-MAX(MOD(A14,1),13/24)))+(WEEKDAY(B14,2)&lt;6)*(INT(B14)&gt;INT(A14))*((MAX(0,MIN(12/24,MOD(B14,1))-MIN(MOD(B14,1),8/24))+MAX(0,MIN(17/24,MOD(B14,1))-MIN(MOD(B14,1),13/24))))+MAX(,NETWORKDAYS(A14+1,B14-1))*1/3</f>
        <v>1.111030092589014</v>
      </c>
      <c r="H14" s="20">
        <f>(WEEKDAY(A14,2)&lt;6)*("12:00"-MAX(MIN(MOD(A14,1),--"12:00"),--"8:00")+"17:00"-MAX(MIN(MOD(A14,1),--"17:00"),--"13:00"))+(WEEKDAY(B14,2)&lt;6)*(MAX(MIN(MOD(B14,1),--"12:00"),--"8:00")-"8:00"+MAX(MIN(MOD(B14,1),--"17:00"),--"13:00")-"13:00")+(NETWORKDAYS(WORKDAY(A14+1,-1),WORKDAY(B14-1,1))-2)*"8:00"</f>
        <v>1.1110300925890138</v>
      </c>
    </row>
    <row r="15" spans="1:8">
      <c r="A15" s="11">
        <v>41106.314687500002</v>
      </c>
      <c r="B15" s="11">
        <v>41109.444363425922</v>
      </c>
      <c r="C15" s="8">
        <f>SUM(IF(INT(B15)-INT(A15)=0,IF(B15&gt;=INT(B15)+HOUR($A$1)/24,MIN(B15,INT(B15)+HOUR($B$1)/24),INT(B15)+HOUR($A$1)/24)-IF(A15&lt;=INT(A15)+HOUR($B$1)/24,MAX(A15,INT(A15)+HOUR($A$1)/24),INT(A15)+HOUR($B$1)/24)),IF(INT(B15)-INT(A15)&gt;0,INT(A15)+HOUR($B$1)/24-IF(A15&lt;=INT(A15)+HOUR($B$1)/24,MAX(A15,INT(A15)+HOUR($A$1)/24),INT(A15)+HOUR($B$1)/24)+IF(B15&gt;=INT(B15)+HOUR($A$1)/24,MIN(B15,INT(B15)+HOUR($B$1)/24),INT(B15)+HOUR($A$1)/24)-(INT(B15)+HOUR($A$1)/24)),MAX(NETWORKDAYS(A15,B15)-2,0)*9/24)</f>
        <v>1.2360300925865886</v>
      </c>
      <c r="D15" s="8">
        <f>(NETWORKDAYS(A15,B15)-1)*($B$1-$A$1)+MIN(MAX(MOD(B15,1),$A$1),$B$1)-MIN(MAX(MOD(A15,1),$A$1),$B$1)</f>
        <v>1.2360300925890142</v>
      </c>
      <c r="E15" s="7">
        <f>(NETWORKDAYS(A15,B15)-1)*($B$1-$A$1)+MIN(MAX(MOD(B15,1),(WEEKDAY(B15,2)&gt;5)*$B$1,$A$1),$B$1)-MIN(MAX(MOD(A15,1)*(WEEKDAY(A15,2)&lt;6),$A$1),$B$1)</f>
        <v>1.2360300925890142</v>
      </c>
      <c r="F15" s="16">
        <f>IF((B15-A15)*1440&lt;1,,SUMPRODUCT((WEEKDAY(A15+(ROW(A$1:INDEX(A:A,(B15-A15)*1440))-1)/1440,2)&lt;6)*LOOKUP(HOUR(A15+(ROW(A$1:INDEX(A:A,(B15-A15)*1440))-1)/1440),{0,8,12,13,17},{0,1,0,1,0}))/1440)</f>
        <v>1.1104166666666666</v>
      </c>
      <c r="G15" s="18">
        <f>(WEEKDAY(A15,2)&lt;6)*(MAX(0,MIN(12/24,MOD(A15,1)+B15-A15)-MAX(MOD(A15,1),8/24))+MAX(0,MIN(17/24,MOD(A15,1)+B15-A15)-MAX(MOD(A15,1),13/24)))+(WEEKDAY(B15,2)&lt;6)*(INT(B15)&gt;INT(A15))*((MAX(0,MIN(12/24,MOD(B15,1))-MIN(MOD(B15,1),8/24))+MAX(0,MIN(17/24,MOD(B15,1))-MIN(MOD(B15,1),13/24))))+MAX(,NETWORKDAYS(A15+1,B15-1))*1/3</f>
        <v>1.111030092589014</v>
      </c>
      <c r="H15" s="20">
        <f>(WEEKDAY(A15,2)&lt;6)*("12:00"-MAX(MIN(MOD(A15,1),--"12:00"),--"8:00")+"17:00"-MAX(MIN(MOD(A15,1),--"17:00"),--"13:00"))+(WEEKDAY(B15,2)&lt;6)*(MAX(MIN(MOD(B15,1),--"12:00"),--"8:00")-"8:00"+MAX(MIN(MOD(B15,1),--"17:00"),--"13:00")-"13:00")+(NETWORKDAYS(WORKDAY(A15+1,-1),WORKDAY(B15-1,1))-2)*"8:00"</f>
        <v>1.1110300925890138</v>
      </c>
    </row>
    <row r="16" spans="1:8">
      <c r="A16" s="12">
        <v>41103.689687500002</v>
      </c>
      <c r="B16" s="12">
        <v>41110.736030092594</v>
      </c>
      <c r="C16" s="15">
        <f>SUM(IF(INT(B16)-INT(A16)=0,IF(B16&gt;=INT(B16)+HOUR($A$1)/24,MIN(B16,INT(B16)+HOUR($B$1)/24),INT(B16)+HOUR($A$1)/24)-IF(A16&lt;=INT(A16)+HOUR($B$1)/24,MAX(A16,INT(A16)+HOUR($A$1)/24),INT(A16)+HOUR($B$1)/24)),IF(INT(B16)-INT(A16)&gt;0,INT(A16)+HOUR($B$1)/24-IF(A16&lt;=INT(A16)+HOUR($B$1)/24,MAX(A16,INT(A16)+HOUR($A$1)/24),INT(A16)+HOUR($B$1)/24)+IF(B16&gt;=INT(B16)+HOUR($A$1)/24,MIN(B16,INT(B16)+HOUR($B$1)/24),INT(B16)+HOUR($A$1)/24)-(INT(B16)+HOUR($A$1)/24)),MAX(NETWORKDAYS(A16,B16)-2,0)*9/24)</f>
        <v>1.8936458333337214</v>
      </c>
      <c r="D16" s="15">
        <f>(NETWORKDAYS(A16,B16)-1)*($B$1-$A$1)+MIN(MAX(MOD(B16,1),$A$1),$B$1)-MIN(MAX(MOD(A16,1),$A$1),$B$1)</f>
        <v>1.8936458333312962</v>
      </c>
      <c r="E16" s="7">
        <f>(NETWORKDAYS(A16,B16)-1)*($B$1-$A$1)+MIN(MAX(MOD(B16,1),(WEEKDAY(B16,2)&gt;5)*$B$1,$A$1),$B$1)-MIN(MAX(MOD(A16,1)*(WEEKDAY(A16,2)&lt;6),$A$1),$B$1)</f>
        <v>1.8936458333312962</v>
      </c>
      <c r="F16" s="16">
        <f>IF((B16-A16)*1440&lt;1,,SUMPRODUCT((WEEKDAY(A16+(ROW(A$1:INDEX(A:A,(B16-A16)*1440))-1)/1440,2)&lt;6)*LOOKUP(HOUR(A16+(ROW(A$1:INDEX(A:A,(B16-A16)*1440))-1)/1440),{0,8,12,13,17},{0,1,0,1,0}))/1440)</f>
        <v>1.6854166666666666</v>
      </c>
      <c r="G16" s="18">
        <f>(WEEKDAY(A16,2)&lt;6)*(MAX(0,MIN(12/24,MOD(A16,1)+B16-A16)-MAX(MOD(A16,1),8/24))+MAX(0,MIN(17/24,MOD(A16,1)+B16-A16)-MAX(MOD(A16,1),13/24)))+(WEEKDAY(B16,2)&lt;6)*(INT(B16)&gt;INT(A16))*((MAX(0,MIN(12/24,MOD(B16,1))-MIN(MOD(B16,1),8/24))+MAX(0,MIN(17/24,MOD(B16,1))-MIN(MOD(B16,1),13/24))))+MAX(,NETWORKDAYS(A16+1,B16-1))*1/3</f>
        <v>1.6853124999979627</v>
      </c>
      <c r="H16" s="20">
        <f>(WEEKDAY(A16,2)&lt;6)*("12:00"-MAX(MIN(MOD(A16,1),--"12:00"),--"8:00")+"17:00"-MAX(MIN(MOD(A16,1),--"17:00"),--"13:00"))+(WEEKDAY(B16,2)&lt;6)*(MAX(MIN(MOD(B16,1),--"12:00"),--"8:00")-"8:00"+MAX(MIN(MOD(B16,1),--"17:00"),--"13:00")-"13:00")+(NETWORKDAYS(WORKDAY(A16+1,-1),WORKDAY(B16-1,1))-2)*"8:00"</f>
        <v>1.6853124999979627</v>
      </c>
    </row>
    <row r="17" spans="1:8">
      <c r="A17" s="12">
        <v>41103.689687500002</v>
      </c>
      <c r="B17" s="12">
        <v>41111.444363425922</v>
      </c>
      <c r="C17" s="15">
        <f>SUM(IF(INT(B17)-INT(A17)=0,IF(B17&gt;=INT(B17)+HOUR($A$1)/24,MIN(B17,INT(B17)+HOUR($B$1)/24),INT(B17)+HOUR($A$1)/24)-IF(A17&lt;=INT(A17)+HOUR($B$1)/24,MAX(A17,INT(A17)+HOUR($A$1)/24),INT(A17)+HOUR($B$1)/24)),IF(INT(B17)-INT(A17)&gt;0,INT(A17)+HOUR($B$1)/24-IF(A17&lt;=INT(A17)+HOUR($B$1)/24,MAX(A17,INT(A17)+HOUR($A$1)/24),INT(A17)+HOUR($B$1)/24)+IF(B17&gt;=INT(B17)+HOUR($A$1)/24,MIN(B17,INT(B17)+HOUR($B$1)/24),INT(B17)+HOUR($A$1)/24)-(INT(B17)+HOUR($A$1)/24)),MAX(NETWORKDAYS(A17,B17)-2,0)*9/24)</f>
        <v>1.62967592592031</v>
      </c>
      <c r="D17" s="15">
        <f>(NETWORKDAYS(A17,B17)-1)*($B$1-$A$1)+MIN(MAX(MOD(B17,1),$A$1),$B$1)-MIN(MAX(MOD(A17,1),$A$1),$B$1)</f>
        <v>1.62967592592031</v>
      </c>
      <c r="E17" s="7">
        <f>(NETWORKDAYS(A17,B17)-1)*($B$1-$A$1)+MIN(MAX(MOD(B17,1),(WEEKDAY(B17,2)&gt;5)*$B$1,$A$1),$B$1)-MIN(MAX(MOD(A17,1)*(WEEKDAY(A17,2)&lt;6),$A$1),$B$1)</f>
        <v>1.8936458333312962</v>
      </c>
      <c r="F17" s="16">
        <f>IF((B17-A17)*1440&lt;1,,SUMPRODUCT((WEEKDAY(A17+(ROW(A$1:INDEX(A:A,(B17-A17)*1440))-1)/1440,2)&lt;6)*LOOKUP(HOUR(A17+(ROW(A$1:INDEX(A:A,(B17-A17)*1440))-1)/1440),{0,8,12,13,17},{0,1,0,1,0}))/1440)</f>
        <v>1.6854166666666666</v>
      </c>
      <c r="G17" s="18">
        <f>(WEEKDAY(A17,2)&lt;6)*(MAX(0,MIN(12/24,MOD(A17,1)+B17-A17)-MAX(MOD(A17,1),8/24))+MAX(0,MIN(17/24,MOD(A17,1)+B17-A17)-MAX(MOD(A17,1),13/24)))+(WEEKDAY(B17,2)&lt;6)*(INT(B17)&gt;INT(A17))*((MAX(0,MIN(12/24,MOD(B17,1))-MIN(MOD(B17,1),8/24))+MAX(0,MIN(17/24,MOD(B17,1))-MIN(MOD(B17,1),13/24))))+MAX(,NETWORKDAYS(A17+1,B17-1))*1/3</f>
        <v>1.6853124999979627</v>
      </c>
      <c r="H17" s="20">
        <f>(WEEKDAY(A17,2)&lt;6)*("12:00"-MAX(MIN(MOD(A17,1),--"12:00"),--"8:00")+"17:00"-MAX(MIN(MOD(A17,1),--"17:00"),--"13:00"))+(WEEKDAY(B17,2)&lt;6)*(MAX(MIN(MOD(B17,1),--"12:00"),--"8:00")-"8:00"+MAX(MIN(MOD(B17,1),--"17:00"),--"13:00")-"13:00")+(NETWORKDAYS(WORKDAY(A17+1,-1),WORKDAY(B17-1,1))-2)*"8:00"</f>
        <v>1.6853124999979627</v>
      </c>
    </row>
    <row r="18" spans="1:8">
      <c r="A18" s="12">
        <v>41103.689687500002</v>
      </c>
      <c r="B18" s="12">
        <v>41111.736030092594</v>
      </c>
      <c r="C18" s="15">
        <f>SUM(IF(INT(B18)-INT(A18)=0,IF(B18&gt;=INT(B18)+HOUR($A$1)/24,MIN(B18,INT(B18)+HOUR($B$1)/24),INT(B18)+HOUR($A$1)/24)-IF(A18&lt;=INT(A18)+HOUR($B$1)/24,MAX(A18,INT(A18)+HOUR($A$1)/24),INT(A18)+HOUR($B$1)/24)),IF(INT(B18)-INT(A18)&gt;0,INT(A18)+HOUR($B$1)/24-IF(A18&lt;=INT(A18)+HOUR($B$1)/24,MAX(A18,INT(A18)+HOUR($A$1)/24),INT(A18)+HOUR($B$1)/24)+IF(B18&gt;=INT(B18)+HOUR($A$1)/24,MIN(B18,INT(B18)+HOUR($B$1)/24),INT(B18)+HOUR($A$1)/24)-(INT(B18)+HOUR($A$1)/24)),MAX(NETWORKDAYS(A18,B18)-2,0)*9/24)</f>
        <v>1.8936458333337214</v>
      </c>
      <c r="D18" s="15">
        <f>(NETWORKDAYS(A18,B18)-1)*($B$1-$A$1)+MIN(MAX(MOD(B18,1),$A$1),$B$1)-MIN(MAX(MOD(A18,1),$A$1),$B$1)</f>
        <v>1.8936458333312962</v>
      </c>
      <c r="E18" s="7">
        <f>(NETWORKDAYS(A18,B18)-1)*($B$1-$A$1)+MIN(MAX(MOD(B18,1),(WEEKDAY(B18,2)&gt;5)*$B$1,$A$1),$B$1)-MIN(MAX(MOD(A18,1)*(WEEKDAY(A18,2)&lt;6),$A$1),$B$1)</f>
        <v>1.8936458333312962</v>
      </c>
      <c r="F18" s="16">
        <f>IF((B18-A18)*1440&lt;1,,SUMPRODUCT((WEEKDAY(A18+(ROW(A$1:INDEX(A:A,(B18-A18)*1440))-1)/1440,2)&lt;6)*LOOKUP(HOUR(A18+(ROW(A$1:INDEX(A:A,(B18-A18)*1440))-1)/1440),{0,8,12,13,17},{0,1,0,1,0}))/1440)</f>
        <v>1.6854166666666666</v>
      </c>
      <c r="G18" s="18">
        <f>(WEEKDAY(A18,2)&lt;6)*(MAX(0,MIN(12/24,MOD(A18,1)+B18-A18)-MAX(MOD(A18,1),8/24))+MAX(0,MIN(17/24,MOD(A18,1)+B18-A18)-MAX(MOD(A18,1),13/24)))+(WEEKDAY(B18,2)&lt;6)*(INT(B18)&gt;INT(A18))*((MAX(0,MIN(12/24,MOD(B18,1))-MIN(MOD(B18,1),8/24))+MAX(0,MIN(17/24,MOD(B18,1))-MIN(MOD(B18,1),13/24))))+MAX(,NETWORKDAYS(A18+1,B18-1))*1/3</f>
        <v>1.6853124999979627</v>
      </c>
      <c r="H18" s="20">
        <f>(WEEKDAY(A18,2)&lt;6)*("12:00"-MAX(MIN(MOD(A18,1),--"12:00"),--"8:00")+"17:00"-MAX(MIN(MOD(A18,1),--"17:00"),--"13:00"))+(WEEKDAY(B18,2)&lt;6)*(MAX(MIN(MOD(B18,1),--"12:00"),--"8:00")-"8:00"+MAX(MIN(MOD(B18,1),--"17:00"),--"13:00")-"13:00")+(NETWORKDAYS(WORKDAY(A18+1,-1),WORKDAY(B18-1,1))-2)*"8:00"</f>
        <v>1.6853124999979627</v>
      </c>
    </row>
    <row r="19" spans="1:8">
      <c r="A19" s="12">
        <v>41103.689687500002</v>
      </c>
      <c r="B19" s="12">
        <v>41112.319363425922</v>
      </c>
      <c r="C19" s="15">
        <f>SUM(IF(INT(B19)-INT(A19)=0,IF(B19&gt;=INT(B19)+HOUR($A$1)/24,MIN(B19,INT(B19)+HOUR($B$1)/24),INT(B19)+HOUR($A$1)/24)-IF(A19&lt;=INT(A19)+HOUR($B$1)/24,MAX(A19,INT(A19)+HOUR($A$1)/24),INT(A19)+HOUR($B$1)/24)),IF(INT(B19)-INT(A19)&gt;0,INT(A19)+HOUR($B$1)/24-IF(A19&lt;=INT(A19)+HOUR($B$1)/24,MAX(A19,INT(A19)+HOUR($A$1)/24),INT(A19)+HOUR($B$1)/24)+IF(B19&gt;=INT(B19)+HOUR($A$1)/24,MIN(B19,INT(B19)+HOUR($B$1)/24),INT(B19)+HOUR($A$1)/24)-(INT(B19)+HOUR($A$1)/24)),MAX(NETWORKDAYS(A19,B19)-2,0)*9/24)</f>
        <v>1.5186458333337214</v>
      </c>
      <c r="D19" s="15">
        <f>(NETWORKDAYS(A19,B19)-1)*($B$1-$A$1)+MIN(MAX(MOD(B19,1),$A$1),$B$1)-MIN(MAX(MOD(A19,1),$A$1),$B$1)</f>
        <v>1.5186458333312962</v>
      </c>
      <c r="E19" s="7">
        <f>(NETWORKDAYS(A19,B19)-1)*($B$1-$A$1)+MIN(MAX(MOD(B19,1),(WEEKDAY(B19,2)&gt;5)*$B$1,$A$1),$B$1)-MIN(MAX(MOD(A19,1)*(WEEKDAY(A19,2)&lt;6),$A$1),$B$1)</f>
        <v>1.8936458333312962</v>
      </c>
      <c r="F19" s="16">
        <f>IF((B19-A19)*1440&lt;1,,SUMPRODUCT((WEEKDAY(A19+(ROW(A$1:INDEX(A:A,(B19-A19)*1440))-1)/1440,2)&lt;6)*LOOKUP(HOUR(A19+(ROW(A$1:INDEX(A:A,(B19-A19)*1440))-1)/1440),{0,8,12,13,17},{0,1,0,1,0}))/1440)</f>
        <v>1.6854166666666666</v>
      </c>
      <c r="G19" s="18">
        <f>(WEEKDAY(A19,2)&lt;6)*(MAX(0,MIN(12/24,MOD(A19,1)+B19-A19)-MAX(MOD(A19,1),8/24))+MAX(0,MIN(17/24,MOD(A19,1)+B19-A19)-MAX(MOD(A19,1),13/24)))+(WEEKDAY(B19,2)&lt;6)*(INT(B19)&gt;INT(A19))*((MAX(0,MIN(12/24,MOD(B19,1))-MIN(MOD(B19,1),8/24))+MAX(0,MIN(17/24,MOD(B19,1))-MIN(MOD(B19,1),13/24))))+MAX(,NETWORKDAYS(A19+1,B19-1))*1/3</f>
        <v>1.6853124999979627</v>
      </c>
      <c r="H19" s="20">
        <f>(WEEKDAY(A19,2)&lt;6)*("12:00"-MAX(MIN(MOD(A19,1),--"12:00"),--"8:00")+"17:00"-MAX(MIN(MOD(A19,1),--"17:00"),--"13:00"))+(WEEKDAY(B19,2)&lt;6)*(MAX(MIN(MOD(B19,1),--"12:00"),--"8:00")-"8:00"+MAX(MIN(MOD(B19,1),--"17:00"),--"13:00")-"13:00")+(NETWORKDAYS(WORKDAY(A19+1,-1),WORKDAY(B19-1,1))-2)*"8:00"</f>
        <v>1.6853124999979627</v>
      </c>
    </row>
    <row r="20" spans="1:8">
      <c r="A20" s="12">
        <v>41103.689687500002</v>
      </c>
      <c r="B20" s="12">
        <v>41113.319363425922</v>
      </c>
      <c r="C20" s="15">
        <f>SUM(IF(INT(B20)-INT(A20)=0,IF(B20&gt;=INT(B20)+HOUR($A$1)/24,MIN(B20,INT(B20)+HOUR($B$1)/24),INT(B20)+HOUR($A$1)/24)-IF(A20&lt;=INT(A20)+HOUR($B$1)/24,MAX(A20,INT(A20)+HOUR($A$1)/24),INT(A20)+HOUR($B$1)/24)),IF(INT(B20)-INT(A20)&gt;0,INT(A20)+HOUR($B$1)/24-IF(A20&lt;=INT(A20)+HOUR($B$1)/24,MAX(A20,INT(A20)+HOUR($A$1)/24),INT(A20)+HOUR($B$1)/24)+IF(B20&gt;=INT(B20)+HOUR($A$1)/24,MIN(B20,INT(B20)+HOUR($B$1)/24),INT(B20)+HOUR($A$1)/24)-(INT(B20)+HOUR($A$1)/24)),MAX(NETWORKDAYS(A20,B20)-2,0)*9/24)</f>
        <v>1.8936458333337214</v>
      </c>
      <c r="D20" s="15">
        <f>(NETWORKDAYS(A20,B20)-1)*($B$1-$A$1)+MIN(MAX(MOD(B20,1),$A$1),$B$1)-MIN(MAX(MOD(A20,1),$A$1),$B$1)</f>
        <v>1.8936458333312967</v>
      </c>
      <c r="E20" s="7">
        <f>(NETWORKDAYS(A20,B20)-1)*($B$1-$A$1)+MIN(MAX(MOD(B20,1),(WEEKDAY(B20,2)&gt;5)*$B$1,$A$1),$B$1)-MIN(MAX(MOD(A20,1)*(WEEKDAY(A20,2)&lt;6),$A$1),$B$1)</f>
        <v>1.8936458333312967</v>
      </c>
      <c r="F20" s="16">
        <f>IF((B20-A20)*1440&lt;1,,SUMPRODUCT((WEEKDAY(A20+(ROW(A$1:INDEX(A:A,(B20-A20)*1440))-1)/1440,2)&lt;6)*LOOKUP(HOUR(A20+(ROW(A$1:INDEX(A:A,(B20-A20)*1440))-1)/1440),{0,8,12,13,17},{0,1,0,1,0}))/1440)</f>
        <v>1.6854166666666666</v>
      </c>
      <c r="G20" s="18">
        <f>(WEEKDAY(A20,2)&lt;6)*(MAX(0,MIN(12/24,MOD(A20,1)+B20-A20)-MAX(MOD(A20,1),8/24))+MAX(0,MIN(17/24,MOD(A20,1)+B20-A20)-MAX(MOD(A20,1),13/24)))+(WEEKDAY(B20,2)&lt;6)*(INT(B20)&gt;INT(A20))*((MAX(0,MIN(12/24,MOD(B20,1))-MIN(MOD(B20,1),8/24))+MAX(0,MIN(17/24,MOD(B20,1))-MIN(MOD(B20,1),13/24))))+MAX(,NETWORKDAYS(A20+1,B20-1))*1/3</f>
        <v>1.6853124999979627</v>
      </c>
      <c r="H20" s="20">
        <f>(WEEKDAY(A20,2)&lt;6)*("12:00"-MAX(MIN(MOD(A20,1),--"12:00"),--"8:00")+"17:00"-MAX(MIN(MOD(A20,1),--"17:00"),--"13:00"))+(WEEKDAY(B20,2)&lt;6)*(MAX(MIN(MOD(B20,1),--"12:00"),--"8:00")-"8:00"+MAX(MIN(MOD(B20,1),--"17:00"),--"13:00")-"13:00")+(NETWORKDAYS(WORKDAY(A20+1,-1),WORKDAY(B20-1,1))-2)*"8:00"</f>
        <v>1.6853124999979627</v>
      </c>
    </row>
    <row r="21" spans="1:8">
      <c r="A21" s="14">
        <v>41103.689687500002</v>
      </c>
      <c r="B21" s="14">
        <v>41113.319363425922</v>
      </c>
      <c r="C21" s="7">
        <f>SUM(IF(INT(B21)-INT(A21)=0,IF(B21&gt;=INT(B21)+HOUR($A$1)/24,MIN(B21,INT(B21)+HOUR($B$1)/24),INT(B21)+HOUR($A$1)/24)-IF(A21&lt;=INT(A21)+HOUR($B$1)/24,MAX(A21,INT(A21)+HOUR($A$1)/24),INT(A21)+HOUR($B$1)/24)),IF(INT(B21)-INT(A21)&gt;0,INT(A21)+HOUR($B$1)/24-IF(A21&lt;=INT(A21)+HOUR($B$1)/24,MAX(A21,INT(A21)+HOUR($A$1)/24),INT(A21)+HOUR($B$1)/24)+IF(B21&gt;=INT(B21)+HOUR($A$1)/24,MIN(B21,INT(B21)+HOUR($B$1)/24),INT(B21)+HOUR($A$1)/24)-(INT(B21)+HOUR($A$1)/24)),MAX(NETWORKDAYS(A21,B21)-2,0)*9/24)</f>
        <v>1.8936458333337214</v>
      </c>
      <c r="D21" s="7">
        <f>(NETWORKDAYS(A21,B21)-1)*($B$1-$A$1)+MIN(MAX(MOD(B21,1),$A$1),$B$1)-MIN(MAX(MOD(A21,1),$A$1),$B$1)</f>
        <v>1.8936458333312967</v>
      </c>
      <c r="E21" s="7">
        <f>(NETWORKDAYS(A21,B21)-1)*($B$1-$A$1)+MIN(MAX(MOD(B21,1),(WEEKDAY(B21,2)&gt;5)*$B$1,$A$1),$B$1)-MIN(MAX(MOD(A21,1)*(WEEKDAY(A21,2)&lt;6),$A$1),$B$1)</f>
        <v>1.8936458333312967</v>
      </c>
      <c r="F21" s="16">
        <f>IF((B21-A21)*1440&lt;1,,SUMPRODUCT((WEEKDAY(A21+(ROW(A$1:INDEX(A:A,(B21-A21)*1440))-1)/1440,2)&lt;6)*LOOKUP(HOUR(A21+(ROW(A$1:INDEX(A:A,(B21-A21)*1440))-1)/1440),{0,8,12,13,17},{0,1,0,1,0}))/1440)</f>
        <v>1.6854166666666666</v>
      </c>
      <c r="G21" s="18">
        <f>(WEEKDAY(A21,2)&lt;6)*(MAX(0,MIN(12/24,MOD(A21,1)+B21-A21)-MAX(MOD(A21,1),8/24))+MAX(0,MIN(17/24,MOD(A21,1)+B21-A21)-MAX(MOD(A21,1),13/24)))+(WEEKDAY(B21,2)&lt;6)*(INT(B21)&gt;INT(A21))*((MAX(0,MIN(12/24,MOD(B21,1))-MIN(MOD(B21,1),8/24))+MAX(0,MIN(17/24,MOD(B21,1))-MIN(MOD(B21,1),13/24))))+MAX(,NETWORKDAYS(A21+1,B21-1))*1/3</f>
        <v>1.6853124999979627</v>
      </c>
      <c r="H21" s="20">
        <f>(WEEKDAY(A21,2)&lt;6)*("12:00"-MAX(MIN(MOD(A21,1),--"12:00"),--"8:00")+"17:00"-MAX(MIN(MOD(A21,1),--"17:00"),--"13:00"))+(WEEKDAY(B21,2)&lt;6)*(MAX(MIN(MOD(B21,1),--"12:00"),--"8:00")-"8:00"+MAX(MIN(MOD(B21,1),--"17:00"),--"13:00")-"13:00")+(NETWORKDAYS(WORKDAY(A21+1,-1),WORKDAY(B21-1,1))-2)*"8:00"</f>
        <v>1.6853124999979627</v>
      </c>
    </row>
    <row r="22" spans="1:8">
      <c r="A22" s="9">
        <v>41103.678622685184</v>
      </c>
      <c r="B22" s="9">
        <v>41107.537002314813</v>
      </c>
      <c r="C22" s="7">
        <f>SUM(IF(INT(B22)-INT(A22)=0,IF(B22&gt;=INT(B22)+HOUR($A$1)/24,MIN(B22,INT(B22)+HOUR($B$1)/24),INT(B22)+HOUR($A$1)/24)-IF(A22&lt;=INT(A22)+HOUR($B$1)/24,MAX(A22,INT(A22)+HOUR($A$1)/24),INT(A22)+HOUR($B$1)/24)),IF(INT(B22)-INT(A22)&gt;0,INT(A22)+HOUR($B$1)/24-IF(A22&lt;=INT(A22)+HOUR($B$1)/24,MAX(A22,INT(A22)+HOUR($A$1)/24),INT(A22)+HOUR($B$1)/24)+IF(B22&gt;=INT(B22)+HOUR($A$1)/24,MIN(B22,INT(B22)+HOUR($B$1)/24),INT(B22)+HOUR($A$1)/24)-(INT(B22)+HOUR($A$1)/24)),MAX(NETWORKDAYS(A22,B22)-2,0)*9/24)</f>
        <v>0.60837962962978054</v>
      </c>
      <c r="D22" s="7">
        <f>(NETWORKDAYS(A22,B22)-1)*($B$1-$A$1)+MIN(MAX(MOD(B22,1),$A$1),$B$1)-MIN(MAX(MOD(A22,1),$A$1),$B$1)</f>
        <v>0.60837962962978054</v>
      </c>
      <c r="E22" s="7">
        <f>(NETWORKDAYS(A22,B22)-1)*($B$1-$A$1)+MIN(MAX(MOD(B22,1),(WEEKDAY(B22,2)&gt;5)*$B$1,$A$1),$B$1)-MIN(MAX(MOD(A22,1)*(WEEKDAY(A22,2)&lt;6),$A$1),$B$1)</f>
        <v>0.60837962962978054</v>
      </c>
      <c r="F22" s="16">
        <f>IF((B22-A22)*1440&lt;1,,SUMPRODUCT((WEEKDAY(A22+(ROW(A$1:INDEX(A:A,(B22-A22)*1440))-1)/1440,2)&lt;6)*LOOKUP(HOUR(A22+(ROW(A$1:INDEX(A:A,(B22-A22)*1440))-1)/1440),{0,8,12,13,17},{0,1,0,1,0}))/1440)</f>
        <v>0.52986111111111112</v>
      </c>
      <c r="G22" s="18">
        <f>(WEEKDAY(A22,2)&lt;6)*(MAX(0,MIN(12/24,MOD(A22,1)+B22-A22)-MAX(MOD(A22,1),8/24))+MAX(0,MIN(17/24,MOD(A22,1)+B22-A22)-MAX(MOD(A22,1),13/24)))+(WEEKDAY(B22,2)&lt;6)*(INT(B22)&gt;INT(A22))*((MAX(0,MIN(12/24,MOD(B22,1))-MIN(MOD(B22,1),8/24))+MAX(0,MIN(17/24,MOD(B22,1))-MIN(MOD(B22,1),13/24))))+MAX(,NETWORKDAYS(A22+1,B22-1))*1/3</f>
        <v>0.52971064814967883</v>
      </c>
      <c r="H22" s="20">
        <f>(WEEKDAY(A22,2)&lt;6)*("12:00"-MAX(MIN(MOD(A22,1),--"12:00"),--"8:00")+"17:00"-MAX(MIN(MOD(A22,1),--"17:00"),--"13:00"))+(WEEKDAY(B22,2)&lt;6)*(MAX(MIN(MOD(B22,1),--"12:00"),--"8:00")-"8:00"+MAX(MIN(MOD(B22,1),--"17:00"),--"13:00")-"13:00")+(NETWORKDAYS(WORKDAY(A22+1,-1),WORKDAY(B22-1,1))-2)*"8:00"</f>
        <v>0.52971064814967872</v>
      </c>
    </row>
    <row r="23" spans="1:8">
      <c r="A23" s="9">
        <v>41103.644618055558</v>
      </c>
      <c r="B23" s="9">
        <v>41107.538402777776</v>
      </c>
      <c r="C23" s="7">
        <f>SUM(IF(INT(B23)-INT(A23)=0,IF(B23&gt;=INT(B23)+HOUR($A$1)/24,MIN(B23,INT(B23)+HOUR($B$1)/24),INT(B23)+HOUR($A$1)/24)-IF(A23&lt;=INT(A23)+HOUR($B$1)/24,MAX(A23,INT(A23)+HOUR($A$1)/24),INT(A23)+HOUR($B$1)/24)),IF(INT(B23)-INT(A23)&gt;0,INT(A23)+HOUR($B$1)/24-IF(A23&lt;=INT(A23)+HOUR($B$1)/24,MAX(A23,INT(A23)+HOUR($A$1)/24),INT(A23)+HOUR($B$1)/24)+IF(B23&gt;=INT(B23)+HOUR($A$1)/24,MIN(B23,INT(B23)+HOUR($B$1)/24),INT(B23)+HOUR($A$1)/24)-(INT(B23)+HOUR($A$1)/24)),MAX(NETWORKDAYS(A23,B23)-2,0)*9/24)</f>
        <v>0.64378472221869742</v>
      </c>
      <c r="D23" s="7">
        <f>(NETWORKDAYS(A23,B23)-1)*($B$1-$A$1)+MIN(MAX(MOD(B23,1),$A$1),$B$1)-MIN(MAX(MOD(A23,1),$A$1),$B$1)</f>
        <v>0.64378472221869742</v>
      </c>
      <c r="E23" s="7">
        <f>(NETWORKDAYS(A23,B23)-1)*($B$1-$A$1)+MIN(MAX(MOD(B23,1),(WEEKDAY(B23,2)&gt;5)*$B$1,$A$1),$B$1)-MIN(MAX(MOD(A23,1)*(WEEKDAY(A23,2)&lt;6),$A$1),$B$1)</f>
        <v>0.64378472221869742</v>
      </c>
      <c r="F23" s="16">
        <f>IF((B23-A23)*1440&lt;1,,SUMPRODUCT((WEEKDAY(A23+(ROW(A$1:INDEX(A:A,(B23-A23)*1440))-1)/1440,2)&lt;6)*LOOKUP(HOUR(A23+(ROW(A$1:INDEX(A:A,(B23-A23)*1440))-1)/1440),{0,8,12,13,17},{0,1,0,1,0}))/1440)</f>
        <v>0.56388888888888888</v>
      </c>
      <c r="G23" s="18">
        <f>(WEEKDAY(A23,2)&lt;6)*(MAX(0,MIN(12/24,MOD(A23,1)+B23-A23)-MAX(MOD(A23,1),8/24))+MAX(0,MIN(17/24,MOD(A23,1)+B23-A23)-MAX(MOD(A23,1),13/24)))+(WEEKDAY(B23,2)&lt;6)*(INT(B23)&gt;INT(A23))*((MAX(0,MIN(12/24,MOD(B23,1))-MIN(MOD(B23,1),8/24))+MAX(0,MIN(17/24,MOD(B23,1))-MIN(MOD(B23,1),13/24))))+MAX(,NETWORKDAYS(A23+1,B23-1))*1/3</f>
        <v>0.56371527777567587</v>
      </c>
      <c r="H23" s="20">
        <f>(WEEKDAY(A23,2)&lt;6)*("12:00"-MAX(MIN(MOD(A23,1),--"12:00"),--"8:00")+"17:00"-MAX(MIN(MOD(A23,1),--"17:00"),--"13:00"))+(WEEKDAY(B23,2)&lt;6)*(MAX(MIN(MOD(B23,1),--"12:00"),--"8:00")-"8:00"+MAX(MIN(MOD(B23,1),--"17:00"),--"13:00")-"13:00")+(NETWORKDAYS(WORKDAY(A23+1,-1),WORKDAY(B23-1,1))-2)*"8:00"</f>
        <v>0.56371527777567576</v>
      </c>
    </row>
    <row r="24" spans="1:8">
      <c r="A24" s="9">
        <v>41109.613668981481</v>
      </c>
      <c r="B24" s="9">
        <v>41113.622974537036</v>
      </c>
      <c r="C24" s="7">
        <f>SUM(IF(INT(B24)-INT(A24)=0,IF(B24&gt;=INT(B24)+HOUR($A$1)/24,MIN(B24,INT(B24)+HOUR($B$1)/24),INT(B24)+HOUR($A$1)/24)-IF(A24&lt;=INT(A24)+HOUR($B$1)/24,MAX(A24,INT(A24)+HOUR($A$1)/24),INT(A24)+HOUR($B$1)/24)),IF(INT(B24)-INT(A24)&gt;0,INT(A24)+HOUR($B$1)/24-IF(A24&lt;=INT(A24)+HOUR($B$1)/24,MAX(A24,INT(A24)+HOUR($A$1)/24),INT(A24)+HOUR($B$1)/24)+IF(B24&gt;=INT(B24)+HOUR($A$1)/24,MIN(B24,INT(B24)+HOUR($B$1)/24),INT(B24)+HOUR($A$1)/24)-(INT(B24)+HOUR($A$1)/24)),MAX(NETWORKDAYS(A24,B24)-2,0)*9/24)</f>
        <v>0.75930555555532919</v>
      </c>
      <c r="D24" s="7">
        <f>(NETWORKDAYS(A24,B24)-1)*($B$1-$A$1)+MIN(MAX(MOD(B24,1),$A$1),$B$1)-MIN(MAX(MOD(A24,1),$A$1),$B$1)</f>
        <v>0.75930555555532919</v>
      </c>
      <c r="E24" s="7">
        <f>(NETWORKDAYS(A24,B24)-1)*($B$1-$A$1)+MIN(MAX(MOD(B24,1),(WEEKDAY(B24,2)&gt;5)*$B$1,$A$1),$B$1)-MIN(MAX(MOD(A24,1)*(WEEKDAY(A24,2)&lt;6),$A$1),$B$1)</f>
        <v>0.75930555555532919</v>
      </c>
      <c r="F24" s="16">
        <f>IF((B24-A24)*1440&lt;1,,SUMPRODUCT((WEEKDAY(A24+(ROW(A$1:INDEX(A:A,(B24-A24)*1440))-1)/1440,2)&lt;6)*LOOKUP(HOUR(A24+(ROW(A$1:INDEX(A:A,(B24-A24)*1440))-1)/1440),{0,8,12,13,17},{0,1,0,1,0}))/1440)</f>
        <v>0.67569444444444449</v>
      </c>
      <c r="G24" s="18">
        <f>(WEEKDAY(A24,2)&lt;6)*(MAX(0,MIN(12/24,MOD(A24,1)+B24-A24)-MAX(MOD(A24,1),8/24))+MAX(0,MIN(17/24,MOD(A24,1)+B24-A24)-MAX(MOD(A24,1),13/24)))+(WEEKDAY(B24,2)&lt;6)*(INT(B24)&gt;INT(A24))*((MAX(0,MIN(12/24,MOD(B24,1))-MIN(MOD(B24,1),8/24))+MAX(0,MIN(17/24,MOD(B24,1))-MIN(MOD(B24,1),13/24))))+MAX(,NETWORKDAYS(A24+1,B24-1))*1/3</f>
        <v>0.67597222222199593</v>
      </c>
      <c r="H24" s="20">
        <f>(WEEKDAY(A24,2)&lt;6)*("12:00"-MAX(MIN(MOD(A24,1),--"12:00"),--"8:00")+"17:00"-MAX(MIN(MOD(A24,1),--"17:00"),--"13:00"))+(WEEKDAY(B24,2)&lt;6)*(MAX(MIN(MOD(B24,1),--"12:00"),--"8:00")-"8:00"+MAX(MIN(MOD(B24,1),--"17:00"),--"13:00")-"13:00")+(NETWORKDAYS(WORKDAY(A24+1,-1),WORKDAY(B24-1,1))-2)*"8:00"</f>
        <v>0.67597222222199593</v>
      </c>
    </row>
    <row r="25" spans="1:8">
      <c r="A25" s="9">
        <v>41095.423148148147</v>
      </c>
      <c r="B25" s="9">
        <v>41099.615474537037</v>
      </c>
      <c r="C25" s="7">
        <f>SUM(IF(INT(B25)-INT(A25)=0,IF(B25&gt;=INT(B25)+HOUR($A$1)/24,MIN(B25,INT(B25)+HOUR($B$1)/24),INT(B25)+HOUR($A$1)/24)-IF(A25&lt;=INT(A25)+HOUR($B$1)/24,MAX(A25,INT(A25)+HOUR($A$1)/24),INT(A25)+HOUR($B$1)/24)),IF(INT(B25)-INT(A25)&gt;0,INT(A25)+HOUR($B$1)/24-IF(A25&lt;=INT(A25)+HOUR($B$1)/24,MAX(A25,INT(A25)+HOUR($A$1)/24),INT(A25)+HOUR($B$1)/24)+IF(B25&gt;=INT(B25)+HOUR($A$1)/24,MIN(B25,INT(B25)+HOUR($B$1)/24),INT(B25)+HOUR($A$1)/24)-(INT(B25)+HOUR($A$1)/24)),MAX(NETWORKDAYS(A25,B25)-2,0)*9/24)</f>
        <v>0.94232638888934162</v>
      </c>
      <c r="D25" s="7">
        <f>(NETWORKDAYS(A25,B25)-1)*($B$1-$A$1)+MIN(MAX(MOD(B25,1),$A$1),$B$1)-MIN(MAX(MOD(A25,1),$A$1),$B$1)</f>
        <v>0.94232638888934162</v>
      </c>
      <c r="E25" s="7">
        <f>(NETWORKDAYS(A25,B25)-1)*($B$1-$A$1)+MIN(MAX(MOD(B25,1),(WEEKDAY(B25,2)&gt;5)*$B$1,$A$1),$B$1)-MIN(MAX(MOD(A25,1)*(WEEKDAY(A25,2)&lt;6),$A$1),$B$1)</f>
        <v>0.94232638888934162</v>
      </c>
      <c r="F25" s="16">
        <f>IF((B25-A25)*1440&lt;1,,SUMPRODUCT((WEEKDAY(A25+(ROW(A$1:INDEX(A:A,(B25-A25)*1440))-1)/1440,2)&lt;6)*LOOKUP(HOUR(A25+(ROW(A$1:INDEX(A:A,(B25-A25)*1440))-1)/1440),{0,8,12,13,17},{0,1,0,1,0}))/1440)</f>
        <v>0.81666666666666665</v>
      </c>
      <c r="G25" s="18">
        <f>(WEEKDAY(A25,2)&lt;6)*(MAX(0,MIN(12/24,MOD(A25,1)+B25-A25)-MAX(MOD(A25,1),8/24))+MAX(0,MIN(17/24,MOD(A25,1)+B25-A25)-MAX(MOD(A25,1),13/24)))+(WEEKDAY(B25,2)&lt;6)*(INT(B25)&gt;INT(A25))*((MAX(0,MIN(12/24,MOD(B25,1))-MIN(MOD(B25,1),8/24))+MAX(0,MIN(17/24,MOD(B25,1))-MIN(MOD(B25,1),13/24))))+MAX(,NETWORKDAYS(A25+1,B25-1))*1/3</f>
        <v>0.81732638888934173</v>
      </c>
      <c r="H25" s="20">
        <f>(WEEKDAY(A25,2)&lt;6)*("12:00"-MAX(MIN(MOD(A25,1),--"12:00"),--"8:00")+"17:00"-MAX(MIN(MOD(A25,1),--"17:00"),--"13:00"))+(WEEKDAY(B25,2)&lt;6)*(MAX(MIN(MOD(B25,1),--"12:00"),--"8:00")-"8:00"+MAX(MIN(MOD(B25,1),--"17:00"),--"13:00")-"13:00")+(NETWORKDAYS(WORKDAY(A25+1,-1),WORKDAY(B25-1,1))-2)*"8:00"</f>
        <v>0.81732638888934184</v>
      </c>
    </row>
    <row r="26" spans="1:8">
      <c r="A26" s="9">
        <v>41102.510057870371</v>
      </c>
      <c r="B26" s="9">
        <v>41106.709861111114</v>
      </c>
      <c r="C26" s="7">
        <f>SUM(IF(INT(B26)-INT(A26)=0,IF(B26&gt;=INT(B26)+HOUR($A$1)/24,MIN(B26,INT(B26)+HOUR($B$1)/24),INT(B26)+HOUR($A$1)/24)-IF(A26&lt;=INT(A26)+HOUR($B$1)/24,MAX(A26,INT(A26)+HOUR($A$1)/24),INT(A26)+HOUR($B$1)/24)),IF(INT(B26)-INT(A26)&gt;0,INT(A26)+HOUR($B$1)/24-IF(A26&lt;=INT(A26)+HOUR($B$1)/24,MAX(A26,INT(A26)+HOUR($A$1)/24),INT(A26)+HOUR($B$1)/24)+IF(B26&gt;=INT(B26)+HOUR($A$1)/24,MIN(B26,INT(B26)+HOUR($B$1)/24),INT(B26)+HOUR($A$1)/24)-(INT(B26)+HOUR($A$1)/24)),MAX(NETWORKDAYS(A26,B26)-2,0)*9/24)</f>
        <v>0.94827546296437504</v>
      </c>
      <c r="D26" s="7">
        <f>(NETWORKDAYS(A26,B26)-1)*($B$1-$A$1)+MIN(MAX(MOD(B26,1),$A$1),$B$1)-MIN(MAX(MOD(A26,1),$A$1),$B$1)</f>
        <v>0.94827546296194987</v>
      </c>
      <c r="E26" s="7">
        <f>(NETWORKDAYS(A26,B26)-1)*($B$1-$A$1)+MIN(MAX(MOD(B26,1),(WEEKDAY(B26,2)&gt;5)*$B$1,$A$1),$B$1)-MIN(MAX(MOD(A26,1)*(WEEKDAY(A26,2)&lt;6),$A$1),$B$1)</f>
        <v>0.94827546296194987</v>
      </c>
      <c r="F26" s="16">
        <f>IF((B26-A26)*1440&lt;1,,SUMPRODUCT((WEEKDAY(A26+(ROW(A$1:INDEX(A:A,(B26-A26)*1440))-1)/1440,2)&lt;6)*LOOKUP(HOUR(A26+(ROW(A$1:INDEX(A:A,(B26-A26)*1440))-1)/1440),{0,8,12,13,17},{0,1,0,1,0}))/1440)</f>
        <v>0.83333333333333337</v>
      </c>
      <c r="G26" s="18">
        <f>(WEEKDAY(A26,2)&lt;6)*(MAX(0,MIN(12/24,MOD(A26,1)+B26-A26)-MAX(MOD(A26,1),8/24))+MAX(0,MIN(17/24,MOD(A26,1)+B26-A26)-MAX(MOD(A26,1),13/24)))+(WEEKDAY(B26,2)&lt;6)*(INT(B26)&gt;INT(A26))*((MAX(0,MIN(12/24,MOD(B26,1))-MIN(MOD(B26,1),8/24))+MAX(0,MIN(17/24,MOD(B26,1))-MIN(MOD(B26,1),13/24))))+MAX(,NETWORKDAYS(A26+1,B26-1))*1/3</f>
        <v>0.83333333333333348</v>
      </c>
      <c r="H26" s="20">
        <f>(WEEKDAY(A26,2)&lt;6)*("12:00"-MAX(MIN(MOD(A26,1),--"12:00"),--"8:00")+"17:00"-MAX(MIN(MOD(A26,1),--"17:00"),--"13:00"))+(WEEKDAY(B26,2)&lt;6)*(MAX(MIN(MOD(B26,1),--"12:00"),--"8:00")-"8:00"+MAX(MIN(MOD(B26,1),--"17:00"),--"13:00")-"13:00")+(NETWORKDAYS(WORKDAY(A26+1,-1),WORKDAY(B26-1,1))-2)*"8:00"</f>
        <v>0.83333333333333348</v>
      </c>
    </row>
    <row r="27" spans="1:8">
      <c r="A27" s="9">
        <v>41096.693252314813</v>
      </c>
      <c r="B27" s="9">
        <v>41101.502453703702</v>
      </c>
      <c r="C27" s="7">
        <f>SUM(IF(INT(B27)-INT(A27)=0,IF(B27&gt;=INT(B27)+HOUR($A$1)/24,MIN(B27,INT(B27)+HOUR($B$1)/24),INT(B27)+HOUR($A$1)/24)-IF(A27&lt;=INT(A27)+HOUR($B$1)/24,MAX(A27,INT(A27)+HOUR($A$1)/24),INT(A27)+HOUR($B$1)/24)),IF(INT(B27)-INT(A27)&gt;0,INT(A27)+HOUR($B$1)/24-IF(A27&lt;=INT(A27)+HOUR($B$1)/24,MAX(A27,INT(A27)+HOUR($A$1)/24),INT(A27)+HOUR($B$1)/24)+IF(B27&gt;=INT(B27)+HOUR($A$1)/24,MIN(B27,INT(B27)+HOUR($B$1)/24),INT(B27)+HOUR($A$1)/24)-(INT(B27)+HOUR($A$1)/24)),MAX(NETWORKDAYS(A27,B27)-2,0)*9/24)</f>
        <v>0.93420138888905058</v>
      </c>
      <c r="D27" s="7">
        <f>(NETWORKDAYS(A27,B27)-1)*($B$1-$A$1)+MIN(MAX(MOD(B27,1),$A$1),$B$1)-MIN(MAX(MOD(A27,1),$A$1),$B$1)</f>
        <v>0.9342013888890508</v>
      </c>
      <c r="E27" s="7">
        <f>(NETWORKDAYS(A27,B27)-1)*($B$1-$A$1)+MIN(MAX(MOD(B27,1),(WEEKDAY(B27,2)&gt;5)*$B$1,$A$1),$B$1)-MIN(MAX(MOD(A27,1)*(WEEKDAY(A27,2)&lt;6),$A$1),$B$1)</f>
        <v>0.9342013888890508</v>
      </c>
      <c r="F27" s="16">
        <f>IF((B27-A27)*1440&lt;1,,SUMPRODUCT((WEEKDAY(A27+(ROW(A$1:INDEX(A:A,(B27-A27)*1440))-1)/1440,2)&lt;6)*LOOKUP(HOUR(A27+(ROW(A$1:INDEX(A:A,(B27-A27)*1440))-1)/1440),{0,8,12,13,17},{0,1,0,1,0}))/1440)</f>
        <v>0.84861111111111109</v>
      </c>
      <c r="G27" s="18">
        <f>(WEEKDAY(A27,2)&lt;6)*(MAX(0,MIN(12/24,MOD(A27,1)+B27-A27)-MAX(MOD(A27,1),8/24))+MAX(0,MIN(17/24,MOD(A27,1)+B27-A27)-MAX(MOD(A27,1),13/24)))+(WEEKDAY(B27,2)&lt;6)*(INT(B27)&gt;INT(A27))*((MAX(0,MIN(12/24,MOD(B27,1))-MIN(MOD(B27,1),8/24))+MAX(0,MIN(17/24,MOD(B27,1))-MIN(MOD(B27,1),13/24))))+MAX(,NETWORKDAYS(A27+1,B27-1))*1/3</f>
        <v>0.84841435185323166</v>
      </c>
      <c r="H27" s="20">
        <f>(WEEKDAY(A27,2)&lt;6)*("12:00"-MAX(MIN(MOD(A27,1),--"12:00"),--"8:00")+"17:00"-MAX(MIN(MOD(A27,1),--"17:00"),--"13:00"))+(WEEKDAY(B27,2)&lt;6)*(MAX(MIN(MOD(B27,1),--"12:00"),--"8:00")-"8:00"+MAX(MIN(MOD(B27,1),--"17:00"),--"13:00")-"13:00")+(NETWORKDAYS(WORKDAY(A27+1,-1),WORKDAY(B27-1,1))-2)*"8:00"</f>
        <v>0.84841435185323155</v>
      </c>
    </row>
    <row r="28" spans="1:8">
      <c r="A28" s="9">
        <v>41109.582060185188</v>
      </c>
      <c r="B28" s="9">
        <v>41114.576944444445</v>
      </c>
      <c r="C28" s="7">
        <f>SUM(IF(INT(B28)-INT(A28)=0,IF(B28&gt;=INT(B28)+HOUR($A$1)/24,MIN(B28,INT(B28)+HOUR($B$1)/24),INT(B28)+HOUR($A$1)/24)-IF(A28&lt;=INT(A28)+HOUR($B$1)/24,MAX(A28,INT(A28)+HOUR($A$1)/24),INT(A28)+HOUR($B$1)/24)),IF(INT(B28)-INT(A28)&gt;0,INT(A28)+HOUR($B$1)/24-IF(A28&lt;=INT(A28)+HOUR($B$1)/24,MAX(A28,INT(A28)+HOUR($A$1)/24),INT(A28)+HOUR($B$1)/24)+IF(B28&gt;=INT(B28)+HOUR($A$1)/24,MIN(B28,INT(B28)+HOUR($B$1)/24),INT(B28)+HOUR($A$1)/24)-(INT(B28)+HOUR($A$1)/24)),MAX(NETWORKDAYS(A28,B28)-2,0)*9/24)</f>
        <v>1.1198842592566507</v>
      </c>
      <c r="D28" s="7">
        <f>(NETWORKDAYS(A28,B28)-1)*($B$1-$A$1)+MIN(MAX(MOD(B28,1),$A$1),$B$1)-MIN(MAX(MOD(A28,1),$A$1),$B$1)</f>
        <v>1.1198842592566509</v>
      </c>
      <c r="E28" s="7">
        <f>(NETWORKDAYS(A28,B28)-1)*($B$1-$A$1)+MIN(MAX(MOD(B28,1),(WEEKDAY(B28,2)&gt;5)*$B$1,$A$1),$B$1)-MIN(MAX(MOD(A28,1)*(WEEKDAY(A28,2)&lt;6),$A$1),$B$1)</f>
        <v>1.1198842592566509</v>
      </c>
      <c r="F28" s="16">
        <f>IF((B28-A28)*1440&lt;1,,SUMPRODUCT((WEEKDAY(A28+(ROW(A$1:INDEX(A:A,(B28-A28)*1440))-1)/1440,2)&lt;6)*LOOKUP(HOUR(A28+(ROW(A$1:INDEX(A:A,(B28-A28)*1440))-1)/1440),{0,8,12,13,17},{0,1,0,1,0}))/1440)</f>
        <v>0.99444444444444446</v>
      </c>
      <c r="G28" s="18">
        <f>(WEEKDAY(A28,2)&lt;6)*(MAX(0,MIN(12/24,MOD(A28,1)+B28-A28)-MAX(MOD(A28,1),8/24))+MAX(0,MIN(17/24,MOD(A28,1)+B28-A28)-MAX(MOD(A28,1),13/24)))+(WEEKDAY(B28,2)&lt;6)*(INT(B28)&gt;INT(A28))*((MAX(0,MIN(12/24,MOD(B28,1))-MIN(MOD(B28,1),8/24))+MAX(0,MIN(17/24,MOD(B28,1))-MIN(MOD(B28,1),13/24))))+MAX(,NETWORKDAYS(A28+1,B28-1))*1/3</f>
        <v>0.99488425925665069</v>
      </c>
      <c r="H28" s="20">
        <f>(WEEKDAY(A28,2)&lt;6)*("12:00"-MAX(MIN(MOD(A28,1),--"12:00"),--"8:00")+"17:00"-MAX(MIN(MOD(A28,1),--"17:00"),--"13:00"))+(WEEKDAY(B28,2)&lt;6)*(MAX(MIN(MOD(B28,1),--"12:00"),--"8:00")-"8:00"+MAX(MIN(MOD(B28,1),--"17:00"),--"13:00")-"13:00")+(NETWORKDAYS(WORKDAY(A28+1,-1),WORKDAY(B28-1,1))-2)*"8:00"</f>
        <v>0.9948842592566508</v>
      </c>
    </row>
    <row r="29" spans="1:8">
      <c r="A29" s="9">
        <v>41103.45585648148</v>
      </c>
      <c r="B29" s="9">
        <v>41108.571863425925</v>
      </c>
      <c r="C29" s="7">
        <f>SUM(IF(INT(B29)-INT(A29)=0,IF(B29&gt;=INT(B29)+HOUR($A$1)/24,MIN(B29,INT(B29)+HOUR($B$1)/24),INT(B29)+HOUR($A$1)/24)-IF(A29&lt;=INT(A29)+HOUR($B$1)/24,MAX(A29,INT(A29)+HOUR($A$1)/24),INT(A29)+HOUR($B$1)/24)),IF(INT(B29)-INT(A29)&gt;0,INT(A29)+HOUR($B$1)/24-IF(A29&lt;=INT(A29)+HOUR($B$1)/24,MAX(A29,INT(A29)+HOUR($A$1)/24),INT(A29)+HOUR($B$1)/24)+IF(B29&gt;=INT(B29)+HOUR($A$1)/24,MIN(B29,INT(B29)+HOUR($B$1)/24),INT(B29)+HOUR($A$1)/24)-(INT(B29)+HOUR($A$1)/24)),MAX(NETWORKDAYS(A29,B29)-2,0)*9/24)</f>
        <v>1.2410069444449618</v>
      </c>
      <c r="D29" s="7">
        <f>(NETWORKDAYS(A29,B29)-1)*($B$1-$A$1)+MIN(MAX(MOD(B29,1),$A$1),$B$1)-MIN(MAX(MOD(A29,1),$A$1),$B$1)</f>
        <v>1.2410069444449621</v>
      </c>
      <c r="E29" s="7">
        <f>(NETWORKDAYS(A29,B29)-1)*($B$1-$A$1)+MIN(MAX(MOD(B29,1),(WEEKDAY(B29,2)&gt;5)*$B$1,$A$1),$B$1)-MIN(MAX(MOD(A29,1)*(WEEKDAY(A29,2)&lt;6),$A$1),$B$1)</f>
        <v>1.2410069444449621</v>
      </c>
      <c r="F29" s="16">
        <f>IF((B29-A29)*1440&lt;1,,SUMPRODUCT((WEEKDAY(A29+(ROW(A$1:INDEX(A:A,(B29-A29)*1440))-1)/1440,2)&lt;6)*LOOKUP(HOUR(A29+(ROW(A$1:INDEX(A:A,(B29-A29)*1440))-1)/1440),{0,8,12,13,17},{0,1,0,1,0}))/1440)</f>
        <v>1.0743055555555556</v>
      </c>
      <c r="G29" s="18">
        <f>(WEEKDAY(A29,2)&lt;6)*(MAX(0,MIN(12/24,MOD(A29,1)+B29-A29)-MAX(MOD(A29,1),8/24))+MAX(0,MIN(17/24,MOD(A29,1)+B29-A29)-MAX(MOD(A29,1),13/24)))+(WEEKDAY(B29,2)&lt;6)*(INT(B29)&gt;INT(A29))*((MAX(0,MIN(12/24,MOD(B29,1))-MIN(MOD(B29,1),8/24))+MAX(0,MIN(17/24,MOD(B29,1))-MIN(MOD(B29,1),13/24))))+MAX(,NETWORKDAYS(A29+1,B29-1))*1/3</f>
        <v>1.0743402777782953</v>
      </c>
      <c r="H29" s="20">
        <f>(WEEKDAY(A29,2)&lt;6)*("12:00"-MAX(MIN(MOD(A29,1),--"12:00"),--"8:00")+"17:00"-MAX(MIN(MOD(A29,1),--"17:00"),--"13:00"))+(WEEKDAY(B29,2)&lt;6)*(MAX(MIN(MOD(B29,1),--"12:00"),--"8:00")-"8:00"+MAX(MIN(MOD(B29,1),--"17:00"),--"13:00")-"13:00")+(NETWORKDAYS(WORKDAY(A29+1,-1),WORKDAY(B29-1,1))-2)*"8:00"</f>
        <v>1.0743402777782953</v>
      </c>
    </row>
    <row r="30" spans="1:8">
      <c r="A30" s="9">
        <v>41103.391446759262</v>
      </c>
      <c r="B30" s="9">
        <v>41108.702141203707</v>
      </c>
      <c r="C30" s="7">
        <f>SUM(IF(INT(B30)-INT(A30)=0,IF(B30&gt;=INT(B30)+HOUR($A$1)/24,MIN(B30,INT(B30)+HOUR($B$1)/24),INT(B30)+HOUR($A$1)/24)-IF(A30&lt;=INT(A30)+HOUR($B$1)/24,MAX(A30,INT(A30)+HOUR($A$1)/24),INT(A30)+HOUR($B$1)/24)),IF(INT(B30)-INT(A30)&gt;0,INT(A30)+HOUR($B$1)/24-IF(A30&lt;=INT(A30)+HOUR($B$1)/24,MAX(A30,INT(A30)+HOUR($A$1)/24),INT(A30)+HOUR($B$1)/24)+IF(B30&gt;=INT(B30)+HOUR($A$1)/24,MIN(B30,INT(B30)+HOUR($B$1)/24),INT(B30)+HOUR($A$1)/24)-(INT(B30)+HOUR($A$1)/24)),MAX(NETWORKDAYS(A30,B30)-2,0)*9/24)</f>
        <v>1.4356944444443798</v>
      </c>
      <c r="D30" s="7">
        <f>(NETWORKDAYS(A30,B30)-1)*($B$1-$A$1)+MIN(MAX(MOD(B30,1),$A$1),$B$1)-MIN(MAX(MOD(A30,1),$A$1),$B$1)</f>
        <v>1.43569444444438</v>
      </c>
      <c r="E30" s="7">
        <f>(NETWORKDAYS(A30,B30)-1)*($B$1-$A$1)+MIN(MAX(MOD(B30,1),(WEEKDAY(B30,2)&gt;5)*$B$1,$A$1),$B$1)-MIN(MAX(MOD(A30,1)*(WEEKDAY(A30,2)&lt;6),$A$1),$B$1)</f>
        <v>1.43569444444438</v>
      </c>
      <c r="F30" s="16">
        <f>IF((B30-A30)*1440&lt;1,,SUMPRODUCT((WEEKDAY(A30+(ROW(A$1:INDEX(A:A,(B30-A30)*1440))-1)/1440,2)&lt;6)*LOOKUP(HOUR(A30+(ROW(A$1:INDEX(A:A,(B30-A30)*1440))-1)/1440),{0,8,12,13,17},{0,1,0,1,0}))/1440)</f>
        <v>1.26875</v>
      </c>
      <c r="G30" s="18">
        <f>(WEEKDAY(A30,2)&lt;6)*(MAX(0,MIN(12/24,MOD(A30,1)+B30-A30)-MAX(MOD(A30,1),8/24))+MAX(0,MIN(17/24,MOD(A30,1)+B30-A30)-MAX(MOD(A30,1),13/24)))+(WEEKDAY(B30,2)&lt;6)*(INT(B30)&gt;INT(A30))*((MAX(0,MIN(12/24,MOD(B30,1))-MIN(MOD(B30,1),8/24))+MAX(0,MIN(17/24,MOD(B30,1))-MIN(MOD(B30,1),13/24))))+MAX(,NETWORKDAYS(A30+1,B30-1))*1/3</f>
        <v>1.2690277777777133</v>
      </c>
      <c r="H30" s="20">
        <f>(WEEKDAY(A30,2)&lt;6)*("12:00"-MAX(MIN(MOD(A30,1),--"12:00"),--"8:00")+"17:00"-MAX(MIN(MOD(A30,1),--"17:00"),--"13:00"))+(WEEKDAY(B30,2)&lt;6)*(MAX(MIN(MOD(B30,1),--"12:00"),--"8:00")-"8:00"+MAX(MIN(MOD(B30,1),--"17:00"),--"13:00")-"13:00")+(NETWORKDAYS(WORKDAY(A30+1,-1),WORKDAY(B30-1,1))-2)*"8:00"</f>
        <v>1.2690277777777133</v>
      </c>
    </row>
    <row r="31" spans="1:8">
      <c r="A31" s="9">
        <v>41087.652824074074</v>
      </c>
      <c r="B31" s="9">
        <v>41093.456250000003</v>
      </c>
      <c r="C31" s="7">
        <f>SUM(IF(INT(B31)-INT(A31)=0,IF(B31&gt;=INT(B31)+HOUR($A$1)/24,MIN(B31,INT(B31)+HOUR($B$1)/24),INT(B31)+HOUR($A$1)/24)-IF(A31&lt;=INT(A31)+HOUR($B$1)/24,MAX(A31,INT(A31)+HOUR($A$1)/24),INT(A31)+HOUR($B$1)/24)),IF(INT(B31)-INT(A31)&gt;0,INT(A31)+HOUR($B$1)/24-IF(A31&lt;=INT(A31)+HOUR($B$1)/24,MAX(A31,INT(A31)+HOUR($A$1)/24),INT(A31)+HOUR($B$1)/24)+IF(B31&gt;=INT(B31)+HOUR($A$1)/24,MIN(B31,INT(B31)+HOUR($B$1)/24),INT(B31)+HOUR($A$1)/24)-(INT(B31)+HOUR($A$1)/24)),MAX(NETWORKDAYS(A31,B31)-2,0)*9/24)</f>
        <v>1.3034259259293322</v>
      </c>
      <c r="D31" s="7">
        <f>(NETWORKDAYS(A31,B31)-1)*($B$1-$A$1)+MIN(MAX(MOD(B31,1),$A$1),$B$1)-MIN(MAX(MOD(A31,1),$A$1),$B$1)</f>
        <v>1.3034259259293324</v>
      </c>
      <c r="E31" s="7">
        <f>(NETWORKDAYS(A31,B31)-1)*($B$1-$A$1)+MIN(MAX(MOD(B31,1),(WEEKDAY(B31,2)&gt;5)*$B$1,$A$1),$B$1)-MIN(MAX(MOD(A31,1)*(WEEKDAY(A31,2)&lt;6),$A$1),$B$1)</f>
        <v>1.3034259259293324</v>
      </c>
      <c r="F31" s="16">
        <f>IF((B31-A31)*1440&lt;1,,SUMPRODUCT((WEEKDAY(A31+(ROW(A$1:INDEX(A:A,(B31-A31)*1440))-1)/1440,2)&lt;6)*LOOKUP(HOUR(A31+(ROW(A$1:INDEX(A:A,(B31-A31)*1440))-1)/1440),{0,8,12,13,17},{0,1,0,1,0}))/1440)</f>
        <v>1.1777777777777778</v>
      </c>
      <c r="G31" s="18">
        <f>(WEEKDAY(A31,2)&lt;6)*(MAX(0,MIN(12/24,MOD(A31,1)+B31-A31)-MAX(MOD(A31,1),8/24))+MAX(0,MIN(17/24,MOD(A31,1)+B31-A31)-MAX(MOD(A31,1),13/24)))+(WEEKDAY(B31,2)&lt;6)*(INT(B31)&gt;INT(A31))*((MAX(0,MIN(12/24,MOD(B31,1))-MIN(MOD(B31,1),8/24))+MAX(0,MIN(17/24,MOD(B31,1))-MIN(MOD(B31,1),13/24))))+MAX(,NETWORKDAYS(A31+1,B31-1))*1/3</f>
        <v>1.1784259259293322</v>
      </c>
      <c r="H31" s="20">
        <f>(WEEKDAY(A31,2)&lt;6)*("12:00"-MAX(MIN(MOD(A31,1),--"12:00"),--"8:00")+"17:00"-MAX(MIN(MOD(A31,1),--"17:00"),--"13:00"))+(WEEKDAY(B31,2)&lt;6)*(MAX(MIN(MOD(B31,1),--"12:00"),--"8:00")-"8:00"+MAX(MIN(MOD(B31,1),--"17:00"),--"13:00")-"13:00")+(NETWORKDAYS(WORKDAY(A31+1,-1),WORKDAY(B31-1,1))-2)*"8:00"</f>
        <v>1.1784259259293322</v>
      </c>
    </row>
    <row r="32" spans="1:8">
      <c r="A32" s="9">
        <v>41109.421018518522</v>
      </c>
      <c r="B32" s="9">
        <v>41115.338125000002</v>
      </c>
      <c r="C32" s="7">
        <f>SUM(IF(INT(B32)-INT(A32)=0,IF(B32&gt;=INT(B32)+HOUR($A$1)/24,MIN(B32,INT(B32)+HOUR($B$1)/24),INT(B32)+HOUR($A$1)/24)-IF(A32&lt;=INT(A32)+HOUR($B$1)/24,MAX(A32,INT(A32)+HOUR($A$1)/24),INT(A32)+HOUR($B$1)/24)),IF(INT(B32)-INT(A32)&gt;0,INT(A32)+HOUR($B$1)/24-IF(A32&lt;=INT(A32)+HOUR($B$1)/24,MAX(A32,INT(A32)+HOUR($A$1)/24),INT(A32)+HOUR($B$1)/24)+IF(B32&gt;=INT(B32)+HOUR($A$1)/24,MIN(B32,INT(B32)+HOUR($B$1)/24),INT(B32)+HOUR($A$1)/24)-(INT(B32)+HOUR($A$1)/24)),MAX(NETWORKDAYS(A32,B32)-2,0)*9/24)</f>
        <v>1.4171064814800047</v>
      </c>
      <c r="D32" s="7">
        <f>(NETWORKDAYS(A32,B32)-1)*($B$1-$A$1)+MIN(MAX(MOD(B32,1),$A$1),$B$1)-MIN(MAX(MOD(A32,1),$A$1),$B$1)</f>
        <v>1.417106481480005</v>
      </c>
      <c r="E32" s="7">
        <f>(NETWORKDAYS(A32,B32)-1)*($B$1-$A$1)+MIN(MAX(MOD(B32,1),(WEEKDAY(B32,2)&gt;5)*$B$1,$A$1),$B$1)-MIN(MAX(MOD(A32,1)*(WEEKDAY(A32,2)&lt;6),$A$1),$B$1)</f>
        <v>1.417106481480005</v>
      </c>
      <c r="F32" s="16">
        <f>IF((B32-A32)*1440&lt;1,,SUMPRODUCT((WEEKDAY(A32+(ROW(A$1:INDEX(A:A,(B32-A32)*1440))-1)/1440,2)&lt;6)*LOOKUP(HOUR(A32+(ROW(A$1:INDEX(A:A,(B32-A32)*1440))-1)/1440),{0,8,12,13,17},{0,1,0,1,0}))/1440)</f>
        <v>1.25</v>
      </c>
      <c r="G32" s="18">
        <f>(WEEKDAY(A32,2)&lt;6)*(MAX(0,MIN(12/24,MOD(A32,1)+B32-A32)-MAX(MOD(A32,1),8/24))+MAX(0,MIN(17/24,MOD(A32,1)+B32-A32)-MAX(MOD(A32,1),13/24)))+(WEEKDAY(B32,2)&lt;6)*(INT(B32)&gt;INT(A32))*((MAX(0,MIN(12/24,MOD(B32,1))-MIN(MOD(B32,1),8/24))+MAX(0,MIN(17/24,MOD(B32,1))-MIN(MOD(B32,1),13/24))))+MAX(,NETWORKDAYS(A32+1,B32-1))*1/3</f>
        <v>1.2504398148133382</v>
      </c>
      <c r="H32" s="20">
        <f>(WEEKDAY(A32,2)&lt;6)*("12:00"-MAX(MIN(MOD(A32,1),--"12:00"),--"8:00")+"17:00"-MAX(MIN(MOD(A32,1),--"17:00"),--"13:00"))+(WEEKDAY(B32,2)&lt;6)*(MAX(MIN(MOD(B32,1),--"12:00"),--"8:00")-"8:00"+MAX(MIN(MOD(B32,1),--"17:00"),--"13:00")-"13:00")+(NETWORKDAYS(WORKDAY(A32+1,-1),WORKDAY(B32-1,1))-2)*"8:00"</f>
        <v>1.2504398148133382</v>
      </c>
    </row>
    <row r="33" spans="1:8">
      <c r="A33" s="9">
        <v>41093.657083333332</v>
      </c>
      <c r="B33" s="9">
        <v>41099.617766203701</v>
      </c>
      <c r="C33" s="7">
        <f>SUM(IF(INT(B33)-INT(A33)=0,IF(B33&gt;=INT(B33)+HOUR($A$1)/24,MIN(B33,INT(B33)+HOUR($B$1)/24),INT(B33)+HOUR($A$1)/24)-IF(A33&lt;=INT(A33)+HOUR($B$1)/24,MAX(A33,INT(A33)+HOUR($A$1)/24),INT(A33)+HOUR($B$1)/24)),IF(INT(B33)-INT(A33)&gt;0,INT(A33)+HOUR($B$1)/24-IF(A33&lt;=INT(A33)+HOUR($B$1)/24,MAX(A33,INT(A33)+HOUR($A$1)/24),INT(A33)+HOUR($B$1)/24)+IF(B33&gt;=INT(B33)+HOUR($A$1)/24,MIN(B33,INT(B33)+HOUR($B$1)/24),INT(B33)+HOUR($A$1)/24)-(INT(B33)+HOUR($A$1)/24)),MAX(NETWORKDAYS(A33,B33)-2,0)*9/24)</f>
        <v>1.4606828703690553</v>
      </c>
      <c r="D33" s="7">
        <f>(NETWORKDAYS(A33,B33)-1)*($B$1-$A$1)+MIN(MAX(MOD(B33,1),$A$1),$B$1)-MIN(MAX(MOD(A33,1),$A$1),$B$1)</f>
        <v>1.4606828703690553</v>
      </c>
      <c r="E33" s="7">
        <f>(NETWORKDAYS(A33,B33)-1)*($B$1-$A$1)+MIN(MAX(MOD(B33,1),(WEEKDAY(B33,2)&gt;5)*$B$1,$A$1),$B$1)-MIN(MAX(MOD(A33,1)*(WEEKDAY(A33,2)&lt;6),$A$1),$B$1)</f>
        <v>1.4606828703690553</v>
      </c>
      <c r="F33" s="16">
        <f>IF((B33-A33)*1440&lt;1,,SUMPRODUCT((WEEKDAY(A33+(ROW(A$1:INDEX(A:A,(B33-A33)*1440))-1)/1440,2)&lt;6)*LOOKUP(HOUR(A33+(ROW(A$1:INDEX(A:A,(B33-A33)*1440))-1)/1440),{0,8,12,13,17},{0,1,0,1,0}))/1440)</f>
        <v>1.29375</v>
      </c>
      <c r="G33" s="18">
        <f>(WEEKDAY(A33,2)&lt;6)*(MAX(0,MIN(12/24,MOD(A33,1)+B33-A33)-MAX(MOD(A33,1),8/24))+MAX(0,MIN(17/24,MOD(A33,1)+B33-A33)-MAX(MOD(A33,1),13/24)))+(WEEKDAY(B33,2)&lt;6)*(INT(B33)&gt;INT(A33))*((MAX(0,MIN(12/24,MOD(B33,1))-MIN(MOD(B33,1),8/24))+MAX(0,MIN(17/24,MOD(B33,1))-MIN(MOD(B33,1),13/24))))+MAX(,NETWORKDAYS(A33+1,B33-1))*1/3</f>
        <v>1.2940162037023888</v>
      </c>
      <c r="H33" s="20">
        <f>(WEEKDAY(A33,2)&lt;6)*("12:00"-MAX(MIN(MOD(A33,1),--"12:00"),--"8:00")+"17:00"-MAX(MIN(MOD(A33,1),--"17:00"),--"13:00"))+(WEEKDAY(B33,2)&lt;6)*(MAX(MIN(MOD(B33,1),--"12:00"),--"8:00")-"8:00"+MAX(MIN(MOD(B33,1),--"17:00"),--"13:00")-"13:00")+(NETWORKDAYS(WORKDAY(A33+1,-1),WORKDAY(B33-1,1))-2)*"8:00"</f>
        <v>1.2940162037023888</v>
      </c>
    </row>
    <row r="34" spans="1:8">
      <c r="A34" s="14">
        <v>41089.478472222225</v>
      </c>
      <c r="B34" s="14">
        <v>41095.493043981478</v>
      </c>
      <c r="C34" s="7">
        <f>SUM(IF(INT(B34)-INT(A34)=0,IF(B34&gt;=INT(B34)+HOUR($A$1)/24,MIN(B34,INT(B34)+HOUR($B$1)/24),INT(B34)+HOUR($A$1)/24)-IF(A34&lt;=INT(A34)+HOUR($B$1)/24,MAX(A34,INT(A34)+HOUR($A$1)/24),INT(A34)+HOUR($B$1)/24)),IF(INT(B34)-INT(A34)&gt;0,INT(A34)+HOUR($B$1)/24-IF(A34&lt;=INT(A34)+HOUR($B$1)/24,MAX(A34,INT(A34)+HOUR($A$1)/24),INT(A34)+HOUR($B$1)/24)+IF(B34&gt;=INT(B34)+HOUR($A$1)/24,MIN(B34,INT(B34)+HOUR($B$1)/24),INT(B34)+HOUR($A$1)/24)-(INT(B34)+HOUR($A$1)/24)),MAX(NETWORKDAYS(A34,B34)-2,0)*9/24)</f>
        <v>1.5145717592531582</v>
      </c>
      <c r="D34" s="7">
        <f>(NETWORKDAYS(A34,B34)-1)*($B$1-$A$1)+MIN(MAX(MOD(B34,1),$A$1),$B$1)-MIN(MAX(MOD(A34,1),$A$1),$B$1)</f>
        <v>1.5145717592531585</v>
      </c>
      <c r="E34" s="7">
        <f>(NETWORKDAYS(A34,B34)-1)*($B$1-$A$1)+MIN(MAX(MOD(B34,1),(WEEKDAY(B34,2)&gt;5)*$B$1,$A$1),$B$1)-MIN(MAX(MOD(A34,1)*(WEEKDAY(A34,2)&lt;6),$A$1),$B$1)</f>
        <v>1.5145717592531585</v>
      </c>
      <c r="F34" s="16">
        <f>IF((B34-A34)*1440&lt;1,,SUMPRODUCT((WEEKDAY(A34+(ROW(A$1:INDEX(A:A,(B34-A34)*1440))-1)/1440,2)&lt;6)*LOOKUP(HOUR(A34+(ROW(A$1:INDEX(A:A,(B34-A34)*1440))-1)/1440),{0,8,12,13,17},{0,1,0,1,0}))/1440)</f>
        <v>1.3472222222222223</v>
      </c>
      <c r="G34" s="18">
        <f>(WEEKDAY(A34,2)&lt;6)*(MAX(0,MIN(12/24,MOD(A34,1)+B34-A34)-MAX(MOD(A34,1),8/24))+MAX(0,MIN(17/24,MOD(A34,1)+B34-A34)-MAX(MOD(A34,1),13/24)))+(WEEKDAY(B34,2)&lt;6)*(INT(B34)&gt;INT(A34))*((MAX(0,MIN(12/24,MOD(B34,1))-MIN(MOD(B34,1),8/24))+MAX(0,MIN(17/24,MOD(B34,1))-MIN(MOD(B34,1),13/24))))+MAX(,NETWORKDAYS(A34+1,B34-1))*1/3</f>
        <v>1.3479050925864917</v>
      </c>
      <c r="H34" s="20">
        <f>(WEEKDAY(A34,2)&lt;6)*("12:00"-MAX(MIN(MOD(A34,1),--"12:00"),--"8:00")+"17:00"-MAX(MIN(MOD(A34,1),--"17:00"),--"13:00"))+(WEEKDAY(B34,2)&lt;6)*(MAX(MIN(MOD(B34,1),--"12:00"),--"8:00")-"8:00"+MAX(MIN(MOD(B34,1),--"17:00"),--"13:00")-"13:00")+(NETWORKDAYS(WORKDAY(A34+1,-1),WORKDAY(B34-1,1))-2)*"8:00"</f>
        <v>1.3479050925864917</v>
      </c>
    </row>
    <row r="35" spans="1:8">
      <c r="A35" s="9">
        <v>41089.47960648148</v>
      </c>
      <c r="B35" s="9">
        <v>41095.494687500002</v>
      </c>
      <c r="C35" s="7">
        <f>SUM(IF(INT(B35)-INT(A35)=0,IF(B35&gt;=INT(B35)+HOUR($A$1)/24,MIN(B35,INT(B35)+HOUR($B$1)/24),INT(B35)+HOUR($A$1)/24)-IF(A35&lt;=INT(A35)+HOUR($B$1)/24,MAX(A35,INT(A35)+HOUR($A$1)/24),INT(A35)+HOUR($B$1)/24)),IF(INT(B35)-INT(A35)&gt;0,INT(A35)+HOUR($B$1)/24-IF(A35&lt;=INT(A35)+HOUR($B$1)/24,MAX(A35,INT(A35)+HOUR($A$1)/24),INT(A35)+HOUR($B$1)/24)+IF(B35&gt;=INT(B35)+HOUR($A$1)/24,MIN(B35,INT(B35)+HOUR($B$1)/24),INT(B35)+HOUR($A$1)/24)-(INT(B35)+HOUR($A$1)/24)),MAX(NETWORKDAYS(A35,B35)-2,0)*9/24)</f>
        <v>1.5150810185223236</v>
      </c>
      <c r="D35" s="7">
        <f>(NETWORKDAYS(A35,B35)-1)*($B$1-$A$1)+MIN(MAX(MOD(B35,1),$A$1),$B$1)-MIN(MAX(MOD(A35,1),$A$1),$B$1)</f>
        <v>1.5150810185223238</v>
      </c>
      <c r="E35" s="7">
        <f>(NETWORKDAYS(A35,B35)-1)*($B$1-$A$1)+MIN(MAX(MOD(B35,1),(WEEKDAY(B35,2)&gt;5)*$B$1,$A$1),$B$1)-MIN(MAX(MOD(A35,1)*(WEEKDAY(A35,2)&lt;6),$A$1),$B$1)</f>
        <v>1.5150810185223238</v>
      </c>
      <c r="F35" s="16">
        <f>IF((B35-A35)*1440&lt;1,,SUMPRODUCT((WEEKDAY(A35+(ROW(A$1:INDEX(A:A,(B35-A35)*1440))-1)/1440,2)&lt;6)*LOOKUP(HOUR(A35+(ROW(A$1:INDEX(A:A,(B35-A35)*1440))-1)/1440),{0,8,12,13,17},{0,1,0,1,0}))/1440)</f>
        <v>1.3479166666666667</v>
      </c>
      <c r="G35" s="18">
        <f>(WEEKDAY(A35,2)&lt;6)*(MAX(0,MIN(12/24,MOD(A35,1)+B35-A35)-MAX(MOD(A35,1),8/24))+MAX(0,MIN(17/24,MOD(A35,1)+B35-A35)-MAX(MOD(A35,1),13/24)))+(WEEKDAY(B35,2)&lt;6)*(INT(B35)&gt;INT(A35))*((MAX(0,MIN(12/24,MOD(B35,1))-MIN(MOD(B35,1),8/24))+MAX(0,MIN(17/24,MOD(B35,1))-MIN(MOD(B35,1),13/24))))+MAX(,NETWORKDAYS(A35+1,B35-1))*1/3</f>
        <v>1.3484143518556571</v>
      </c>
      <c r="H35" s="20">
        <f>(WEEKDAY(A35,2)&lt;6)*("12:00"-MAX(MIN(MOD(A35,1),--"12:00"),--"8:00")+"17:00"-MAX(MIN(MOD(A35,1),--"17:00"),--"13:00"))+(WEEKDAY(B35,2)&lt;6)*(MAX(MIN(MOD(B35,1),--"12:00"),--"8:00")-"8:00"+MAX(MIN(MOD(B35,1),--"17:00"),--"13:00")-"13:00")+(NETWORKDAYS(WORKDAY(A35+1,-1),WORKDAY(B35-1,1))-2)*"8:00"</f>
        <v>1.3484143518556571</v>
      </c>
    </row>
    <row r="36" spans="1:8">
      <c r="A36" s="9">
        <v>41102.665520833332</v>
      </c>
      <c r="B36" s="9">
        <v>41109.415775462963</v>
      </c>
      <c r="C36" s="7">
        <f>SUM(IF(INT(B36)-INT(A36)=0,IF(B36&gt;=INT(B36)+HOUR($A$1)/24,MIN(B36,INT(B36)+HOUR($B$1)/24),INT(B36)+HOUR($A$1)/24)-IF(A36&lt;=INT(A36)+HOUR($B$1)/24,MAX(A36,INT(A36)+HOUR($A$1)/24),INT(A36)+HOUR($B$1)/24)),IF(INT(B36)-INT(A36)&gt;0,INT(A36)+HOUR($B$1)/24-IF(A36&lt;=INT(A36)+HOUR($B$1)/24,MAX(A36,INT(A36)+HOUR($A$1)/24),INT(A36)+HOUR($B$1)/24)+IF(B36&gt;=INT(B36)+HOUR($A$1)/24,MIN(B36,INT(B36)+HOUR($B$1)/24),INT(B36)+HOUR($A$1)/24)-(INT(B36)+HOUR($A$1)/24)),MAX(NETWORKDAYS(A36,B36)-2,0)*9/24)</f>
        <v>1.6252546296309447</v>
      </c>
      <c r="D36" s="7">
        <f>(NETWORKDAYS(A36,B36)-1)*($B$1-$A$1)+MIN(MAX(MOD(B36,1),$A$1),$B$1)-MIN(MAX(MOD(A36,1),$A$1),$B$1)</f>
        <v>1.6252546296309447</v>
      </c>
      <c r="E36" s="7">
        <f>(NETWORKDAYS(A36,B36)-1)*($B$1-$A$1)+MIN(MAX(MOD(B36,1),(WEEKDAY(B36,2)&gt;5)*$B$1,$A$1),$B$1)-MIN(MAX(MOD(A36,1)*(WEEKDAY(A36,2)&lt;6),$A$1),$B$1)</f>
        <v>1.6252546296309447</v>
      </c>
      <c r="F36" s="16">
        <f>IF((B36-A36)*1440&lt;1,,SUMPRODUCT((WEEKDAY(A36+(ROW(A$1:INDEX(A:A,(B36-A36)*1440))-1)/1440,2)&lt;6)*LOOKUP(HOUR(A36+(ROW(A$1:INDEX(A:A,(B36-A36)*1440))-1)/1440),{0,8,12,13,17},{0,1,0,1,0}))/1440)</f>
        <v>1.4583333333333333</v>
      </c>
      <c r="G36" s="18">
        <f>(WEEKDAY(A36,2)&lt;6)*(MAX(0,MIN(12/24,MOD(A36,1)+B36-A36)-MAX(MOD(A36,1),8/24))+MAX(0,MIN(17/24,MOD(A36,1)+B36-A36)-MAX(MOD(A36,1),13/24)))+(WEEKDAY(B36,2)&lt;6)*(INT(B36)&gt;INT(A36))*((MAX(0,MIN(12/24,MOD(B36,1))-MIN(MOD(B36,1),8/24))+MAX(0,MIN(17/24,MOD(B36,1))-MIN(MOD(B36,1),13/24))))+MAX(,NETWORKDAYS(A36+1,B36-1))*1/3</f>
        <v>1.458587962964278</v>
      </c>
      <c r="H36" s="20">
        <f>(WEEKDAY(A36,2)&lt;6)*("12:00"-MAX(MIN(MOD(A36,1),--"12:00"),--"8:00")+"17:00"-MAX(MIN(MOD(A36,1),--"17:00"),--"13:00"))+(WEEKDAY(B36,2)&lt;6)*(MAX(MIN(MOD(B36,1),--"12:00"),--"8:00")-"8:00"+MAX(MIN(MOD(B36,1),--"17:00"),--"13:00")-"13:00")+(NETWORKDAYS(WORKDAY(A36+1,-1),WORKDAY(B36-1,1))-2)*"8:00"</f>
        <v>1.458587962964278</v>
      </c>
    </row>
    <row r="37" spans="1:8">
      <c r="A37" s="9">
        <v>41112.768437500003</v>
      </c>
      <c r="B37" s="9">
        <v>41117.523321759261</v>
      </c>
      <c r="C37" s="7">
        <f>SUM(IF(INT(B37)-INT(A37)=0,IF(B37&gt;=INT(B37)+HOUR($A$1)/24,MIN(B37,INT(B37)+HOUR($B$1)/24),INT(B37)+HOUR($A$1)/24)-IF(A37&lt;=INT(A37)+HOUR($B$1)/24,MAX(A37,INT(A37)+HOUR($A$1)/24),INT(A37)+HOUR($B$1)/24)),IF(INT(B37)-INT(A37)&gt;0,INT(A37)+HOUR($B$1)/24-IF(A37&lt;=INT(A37)+HOUR($B$1)/24,MAX(A37,INT(A37)+HOUR($A$1)/24),INT(A37)+HOUR($B$1)/24)+IF(B37&gt;=INT(B37)+HOUR($A$1)/24,MIN(B37,INT(B37)+HOUR($B$1)/24),INT(B37)+HOUR($A$1)/24)-(INT(B37)+HOUR($A$1)/24)),MAX(NETWORKDAYS(A37,B37)-2,0)*9/24)</f>
        <v>1.3149884259255487</v>
      </c>
      <c r="D37" s="7">
        <f>(NETWORKDAYS(A37,B37)-1)*($B$1-$A$1)+MIN(MAX(MOD(B37,1),$A$1),$B$1)-MIN(MAX(MOD(A37,1),$A$1),$B$1)</f>
        <v>1.3149884259279738</v>
      </c>
      <c r="E37" s="7">
        <f>(NETWORKDAYS(A37,B37)-1)*($B$1-$A$1)+MIN(MAX(MOD(B37,1),(WEEKDAY(B37,2)&gt;5)*$B$1,$A$1),$B$1)-MIN(MAX(MOD(A37,1)*(WEEKDAY(A37,2)&lt;6),$A$1),$B$1)</f>
        <v>1.689988425927974</v>
      </c>
      <c r="F37" s="16">
        <f>IF((B37-A37)*1440&lt;1,,SUMPRODUCT((WEEKDAY(A37+(ROW(A$1:INDEX(A:A,(B37-A37)*1440))-1)/1440,2)&lt;6)*LOOKUP(HOUR(A37+(ROW(A$1:INDEX(A:A,(B37-A37)*1440))-1)/1440),{0,8,12,13,17},{0,1,0,1,0}))/1440)</f>
        <v>1.5</v>
      </c>
      <c r="G37" s="18">
        <f>(WEEKDAY(A37,2)&lt;6)*(MAX(0,MIN(12/24,MOD(A37,1)+B37-A37)-MAX(MOD(A37,1),8/24))+MAX(0,MIN(17/24,MOD(A37,1)+B37-A37)-MAX(MOD(A37,1),13/24)))+(WEEKDAY(B37,2)&lt;6)*(INT(B37)&gt;INT(A37))*((MAX(0,MIN(12/24,MOD(B37,1))-MIN(MOD(B37,1),8/24))+MAX(0,MIN(17/24,MOD(B37,1))-MIN(MOD(B37,1),13/24))))+MAX(,NETWORKDAYS(A37+1,B37-1))*1/3</f>
        <v>1.5</v>
      </c>
      <c r="H37" s="20">
        <f>(WEEKDAY(A37,2)&lt;6)*("12:00"-MAX(MIN(MOD(A37,1),--"12:00"),--"8:00")+"17:00"-MAX(MIN(MOD(A37,1),--"17:00"),--"13:00"))+(WEEKDAY(B37,2)&lt;6)*(MAX(MIN(MOD(B37,1),--"12:00"),--"8:00")-"8:00"+MAX(MIN(MOD(B37,1),--"17:00"),--"13:00")-"13:00")+(NETWORKDAYS(WORKDAY(A37+1,-1),WORKDAY(B37-1,1))-2)*"8:00"</f>
        <v>1.5</v>
      </c>
    </row>
    <row r="38" spans="1:8">
      <c r="A38" s="9">
        <v>41102.646296296298</v>
      </c>
      <c r="B38" s="9">
        <v>41110.404317129629</v>
      </c>
      <c r="C38" s="7">
        <f>SUM(IF(INT(B38)-INT(A38)=0,IF(B38&gt;=INT(B38)+HOUR($A$1)/24,MIN(B38,INT(B38)+HOUR($B$1)/24),INT(B38)+HOUR($A$1)/24)-IF(A38&lt;=INT(A38)+HOUR($B$1)/24,MAX(A38,INT(A38)+HOUR($A$1)/24),INT(A38)+HOUR($B$1)/24)),IF(INT(B38)-INT(A38)&gt;0,INT(A38)+HOUR($B$1)/24-IF(A38&lt;=INT(A38)+HOUR($B$1)/24,MAX(A38,INT(A38)+HOUR($A$1)/24),INT(A38)+HOUR($B$1)/24)+IF(B38&gt;=INT(B38)+HOUR($A$1)/24,MIN(B38,INT(B38)+HOUR($B$1)/24),INT(B38)+HOUR($A$1)/24)-(INT(B38)+HOUR($A$1)/24)),MAX(NETWORKDAYS(A38,B38)-2,0)*9/24)</f>
        <v>2.008020833331102</v>
      </c>
      <c r="D38" s="7">
        <f>(NETWORKDAYS(A38,B38)-1)*($B$1-$A$1)+MIN(MAX(MOD(B38,1),$A$1),$B$1)-MIN(MAX(MOD(A38,1),$A$1),$B$1)</f>
        <v>2.0080208333311025</v>
      </c>
      <c r="E38" s="7">
        <f>(NETWORKDAYS(A38,B38)-1)*($B$1-$A$1)+MIN(MAX(MOD(B38,1),(WEEKDAY(B38,2)&gt;5)*$B$1,$A$1),$B$1)-MIN(MAX(MOD(A38,1)*(WEEKDAY(A38,2)&lt;6),$A$1),$B$1)</f>
        <v>2.0080208333311025</v>
      </c>
      <c r="F38" s="16">
        <f>IF((B38-A38)*1440&lt;1,,SUMPRODUCT((WEEKDAY(A38+(ROW(A$1:INDEX(A:A,(B38-A38)*1440))-1)/1440,2)&lt;6)*LOOKUP(HOUR(A38+(ROW(A$1:INDEX(A:A,(B38-A38)*1440))-1)/1440),{0,8,12,13,17},{0,1,0,1,0}))/1440)</f>
        <v>1.7993055555555555</v>
      </c>
      <c r="G38" s="18">
        <f>(WEEKDAY(A38,2)&lt;6)*(MAX(0,MIN(12/24,MOD(A38,1)+B38-A38)-MAX(MOD(A38,1),8/24))+MAX(0,MIN(17/24,MOD(A38,1)+B38-A38)-MAX(MOD(A38,1),13/24)))+(WEEKDAY(B38,2)&lt;6)*(INT(B38)&gt;INT(A38))*((MAX(0,MIN(12/24,MOD(B38,1))-MIN(MOD(B38,1),8/24))+MAX(0,MIN(17/24,MOD(B38,1))-MIN(MOD(B38,1),13/24))))+MAX(,NETWORKDAYS(A38+1,B38-1))*1/3</f>
        <v>1.7996874999977688</v>
      </c>
      <c r="H38" s="20">
        <f>(WEEKDAY(A38,2)&lt;6)*("12:00"-MAX(MIN(MOD(A38,1),--"12:00"),--"8:00")+"17:00"-MAX(MIN(MOD(A38,1),--"17:00"),--"13:00"))+(WEEKDAY(B38,2)&lt;6)*(MAX(MIN(MOD(B38,1),--"12:00"),--"8:00")-"8:00"+MAX(MIN(MOD(B38,1),--"17:00"),--"13:00")-"13:00")+(NETWORKDAYS(WORKDAY(A38+1,-1),WORKDAY(B38-1,1))-2)*"8:00"</f>
        <v>1.7996874999977686</v>
      </c>
    </row>
    <row r="39" spans="1:8">
      <c r="A39" s="9">
        <v>41096.53943287037</v>
      </c>
      <c r="B39" s="9">
        <v>41106.710648148146</v>
      </c>
      <c r="C39" s="7">
        <f>SUM(IF(INT(B39)-INT(A39)=0,IF(B39&gt;=INT(B39)+HOUR($A$1)/24,MIN(B39,INT(B39)+HOUR($B$1)/24),INT(B39)+HOUR($A$1)/24)-IF(A39&lt;=INT(A39)+HOUR($B$1)/24,MAX(A39,INT(A39)+HOUR($A$1)/24),INT(A39)+HOUR($B$1)/24)),IF(INT(B39)-INT(A39)&gt;0,INT(A39)+HOUR($B$1)/24-IF(A39&lt;=INT(A39)+HOUR($B$1)/24,MAX(A39,INT(A39)+HOUR($A$1)/24),INT(A39)+HOUR($B$1)/24)+IF(B39&gt;=INT(B39)+HOUR($A$1)/24,MIN(B39,INT(B39)+HOUR($B$1)/24),INT(B39)+HOUR($A$1)/24)-(INT(B39)+HOUR($A$1)/24)),MAX(NETWORKDAYS(A39,B39)-2,0)*9/24)</f>
        <v>2.4189004629661213</v>
      </c>
      <c r="D39" s="7">
        <f>(NETWORKDAYS(A39,B39)-1)*($B$1-$A$1)+MIN(MAX(MOD(B39,1),$A$1),$B$1)-MIN(MAX(MOD(A39,1),$A$1),$B$1)</f>
        <v>2.4189004629636965</v>
      </c>
      <c r="E39" s="7">
        <f>(NETWORKDAYS(A39,B39)-1)*($B$1-$A$1)+MIN(MAX(MOD(B39,1),(WEEKDAY(B39,2)&gt;5)*$B$1,$A$1),$B$1)-MIN(MAX(MOD(A39,1)*(WEEKDAY(A39,2)&lt;6),$A$1),$B$1)</f>
        <v>2.4189004629636965</v>
      </c>
      <c r="F39" s="16">
        <f>IF((B39-A39)*1440&lt;1,,SUMPRODUCT((WEEKDAY(A39+(ROW(A$1:INDEX(A:A,(B39-A39)*1440))-1)/1440,2)&lt;6)*LOOKUP(HOUR(A39+(ROW(A$1:INDEX(A:A,(B39-A39)*1440))-1)/1440),{0,8,12,13,17},{0,1,0,1,0}))/1440)</f>
        <v>2.1666666666666665</v>
      </c>
      <c r="G39" s="18">
        <f>(WEEKDAY(A39,2)&lt;6)*(MAX(0,MIN(12/24,MOD(A39,1)+B39-A39)-MAX(MOD(A39,1),8/24))+MAX(0,MIN(17/24,MOD(A39,1)+B39-A39)-MAX(MOD(A39,1),13/24)))+(WEEKDAY(B39,2)&lt;6)*(INT(B39)&gt;INT(A39))*((MAX(0,MIN(12/24,MOD(B39,1))-MIN(MOD(B39,1),8/24))+MAX(0,MIN(17/24,MOD(B39,1))-MIN(MOD(B39,1),13/24))))+MAX(,NETWORKDAYS(A39+1,B39-1))*1/3</f>
        <v>2.166666666666667</v>
      </c>
      <c r="H39" s="20">
        <f>(WEEKDAY(A39,2)&lt;6)*("12:00"-MAX(MIN(MOD(A39,1),--"12:00"),--"8:00")+"17:00"-MAX(MIN(MOD(A39,1),--"17:00"),--"13:00"))+(WEEKDAY(B39,2)&lt;6)*(MAX(MIN(MOD(B39,1),--"12:00"),--"8:00")-"8:00"+MAX(MIN(MOD(B39,1),--"17:00"),--"13:00")-"13:00")+(NETWORKDAYS(WORKDAY(A39+1,-1),WORKDAY(B39-1,1))-2)*"8:00"</f>
        <v>2.1666666666666665</v>
      </c>
    </row>
    <row r="40" spans="1:8">
      <c r="A40" s="9">
        <v>41103.729317129626</v>
      </c>
      <c r="B40" s="13">
        <v>41116.37877314815</v>
      </c>
      <c r="C40" s="7">
        <f>SUM(IF(INT(B40)-INT(A40)=0,IF(B40&gt;=INT(B40)+HOUR($A$1)/24,MIN(B40,INT(B40)+HOUR($B$1)/24),INT(B40)+HOUR($A$1)/24)-IF(A40&lt;=INT(A40)+HOUR($B$1)/24,MAX(A40,INT(A40)+HOUR($A$1)/24),INT(A40)+HOUR($B$1)/24)),IF(INT(B40)-INT(A40)&gt;0,INT(A40)+HOUR($B$1)/24-IF(A40&lt;=INT(A40)+HOUR($B$1)/24,MAX(A40,INT(A40)+HOUR($A$1)/24),INT(A40)+HOUR($B$1)/24)+IF(B40&gt;=INT(B40)+HOUR($A$1)/24,MIN(B40,INT(B40)+HOUR($B$1)/24),INT(B40)+HOUR($A$1)/24)-(INT(B40)+HOUR($A$1)/24)),MAX(NETWORKDAYS(A40,B40)-2,0)*9/24)</f>
        <v>3.0454398148140172</v>
      </c>
      <c r="D40" s="7">
        <f>(NETWORKDAYS(A40,B40)-1)*($B$1-$A$1)+MIN(MAX(MOD(B40,1),$A$1),$B$1)-MIN(MAX(MOD(A40,1),$A$1),$B$1)</f>
        <v>3.0454398148164428</v>
      </c>
      <c r="E40" s="7">
        <f>(NETWORKDAYS(A40,B40)-1)*($B$1-$A$1)+MIN(MAX(MOD(B40,1),(WEEKDAY(B40,2)&gt;5)*$B$1,$A$1),$B$1)-MIN(MAX(MOD(A40,1)*(WEEKDAY(A40,2)&lt;6),$A$1),$B$1)</f>
        <v>3.0454398148164428</v>
      </c>
      <c r="F40" s="16">
        <f>IF((B40-A40)*1440&lt;1,,SUMPRODUCT((WEEKDAY(A40+(ROW(A$1:INDEX(A:A,(B40-A40)*1440))-1)/1440,2)&lt;6)*LOOKUP(HOUR(A40+(ROW(A$1:INDEX(A:A,(B40-A40)*1440))-1)/1440),{0,8,12,13,17},{0,1,0,1,0}))/1440)</f>
        <v>2.7118055555555554</v>
      </c>
      <c r="G40" s="18">
        <f>(WEEKDAY(A40,2)&lt;6)*(MAX(0,MIN(12/24,MOD(A40,1)+B40-A40)-MAX(MOD(A40,1),8/24))+MAX(0,MIN(17/24,MOD(A40,1)+B40-A40)-MAX(MOD(A40,1),13/24)))+(WEEKDAY(B40,2)&lt;6)*(INT(B40)&gt;INT(A40))*((MAX(0,MIN(12/24,MOD(B40,1))-MIN(MOD(B40,1),8/24))+MAX(0,MIN(17/24,MOD(B40,1))-MIN(MOD(B40,1),13/24))))+MAX(,NETWORKDAYS(A40+1,B40-1))*1/3</f>
        <v>2.7121064814831088</v>
      </c>
      <c r="H40" s="20">
        <f>(WEEKDAY(A40,2)&lt;6)*("12:00"-MAX(MIN(MOD(A40,1),--"12:00"),--"8:00")+"17:00"-MAX(MIN(MOD(A40,1),--"17:00"),--"13:00"))+(WEEKDAY(B40,2)&lt;6)*(MAX(MIN(MOD(B40,1),--"12:00"),--"8:00")-"8:00"+MAX(MIN(MOD(B40,1),--"17:00"),--"13:00")-"13:00")+(NETWORKDAYS(WORKDAY(A40+1,-1),WORKDAY(B40-1,1))-2)*"8:00"</f>
        <v>2.7121064814831088</v>
      </c>
    </row>
    <row r="41" spans="1:8">
      <c r="A41" s="9">
        <v>41109.42465277778</v>
      </c>
      <c r="B41" s="9">
        <v>41120.373425925929</v>
      </c>
      <c r="C41" s="7">
        <f>SUM(IF(INT(B41)-INT(A41)=0,IF(B41&gt;=INT(B41)+HOUR($A$1)/24,MIN(B41,INT(B41)+HOUR($B$1)/24),INT(B41)+HOUR($A$1)/24)-IF(A41&lt;=INT(A41)+HOUR($B$1)/24,MAX(A41,INT(A41)+HOUR($A$1)/24),INT(A41)+HOUR($B$1)/24)),IF(INT(B41)-INT(A41)&gt;0,INT(A41)+HOUR($B$1)/24-IF(A41&lt;=INT(A41)+HOUR($B$1)/24,MAX(A41,INT(A41)+HOUR($A$1)/24),INT(A41)+HOUR($B$1)/24)+IF(B41&gt;=INT(B41)+HOUR($A$1)/24,MIN(B41,INT(B41)+HOUR($B$1)/24),INT(B41)+HOUR($A$1)/24)-(INT(B41)+HOUR($A$1)/24)),MAX(NETWORKDAYS(A41,B41)-2,0)*9/24)</f>
        <v>2.5737731481494848</v>
      </c>
      <c r="D41" s="7">
        <f>(NETWORKDAYS(A41,B41)-1)*($B$1-$A$1)+MIN(MAX(MOD(B41,1),$A$1),$B$1)-MIN(MAX(MOD(A41,1),$A$1),$B$1)</f>
        <v>2.5737731481494852</v>
      </c>
      <c r="E41" s="7">
        <f>(NETWORKDAYS(A41,B41)-1)*($B$1-$A$1)+MIN(MAX(MOD(B41,1),(WEEKDAY(B41,2)&gt;5)*$B$1,$A$1),$B$1)-MIN(MAX(MOD(A41,1)*(WEEKDAY(A41,2)&lt;6),$A$1),$B$1)</f>
        <v>2.5737731481494852</v>
      </c>
      <c r="F41" s="16">
        <f>IF((B41-A41)*1440&lt;1,,SUMPRODUCT((WEEKDAY(A41+(ROW(A$1:INDEX(A:A,(B41-A41)*1440))-1)/1440,2)&lt;6)*LOOKUP(HOUR(A41+(ROW(A$1:INDEX(A:A,(B41-A41)*1440))-1)/1440),{0,8,12,13,17},{0,1,0,1,0}))/1440)</f>
        <v>2.2819444444444446</v>
      </c>
      <c r="G41" s="18">
        <f>(WEEKDAY(A41,2)&lt;6)*(MAX(0,MIN(12/24,MOD(A41,1)+B41-A41)-MAX(MOD(A41,1),8/24))+MAX(0,MIN(17/24,MOD(A41,1)+B41-A41)-MAX(MOD(A41,1),13/24)))+(WEEKDAY(B41,2)&lt;6)*(INT(B41)&gt;INT(A41))*((MAX(0,MIN(12/24,MOD(B41,1))-MIN(MOD(B41,1),8/24))+MAX(0,MIN(17/24,MOD(B41,1))-MIN(MOD(B41,1),13/24))))+MAX(,NETWORKDAYS(A41+1,B41-1))*1/3</f>
        <v>2.2821064814828182</v>
      </c>
      <c r="H41" s="20">
        <f>(WEEKDAY(A41,2)&lt;6)*("12:00"-MAX(MIN(MOD(A41,1),--"12:00"),--"8:00")+"17:00"-MAX(MIN(MOD(A41,1),--"17:00"),--"13:00"))+(WEEKDAY(B41,2)&lt;6)*(MAX(MIN(MOD(B41,1),--"12:00"),--"8:00")-"8:00"+MAX(MIN(MOD(B41,1),--"17:00"),--"13:00")-"13:00")+(NETWORKDAYS(WORKDAY(A41+1,-1),WORKDAY(B41-1,1))-2)*"8:00"</f>
        <v>2.2821064814828182</v>
      </c>
    </row>
    <row r="42" spans="1:8">
      <c r="A42" s="9">
        <v>41094.44226851852</v>
      </c>
      <c r="B42" s="9">
        <v>41106.564803240741</v>
      </c>
      <c r="C42" s="7">
        <f>SUM(IF(INT(B42)-INT(A42)=0,IF(B42&gt;=INT(B42)+HOUR($A$1)/24,MIN(B42,INT(B42)+HOUR($B$1)/24),INT(B42)+HOUR($A$1)/24)-IF(A42&lt;=INT(A42)+HOUR($B$1)/24,MAX(A42,INT(A42)+HOUR($A$1)/24),INT(A42)+HOUR($B$1)/24)),IF(INT(B42)-INT(A42)&gt;0,INT(A42)+HOUR($B$1)/24-IF(A42&lt;=INT(A42)+HOUR($B$1)/24,MAX(A42,INT(A42)+HOUR($A$1)/24),INT(A42)+HOUR($B$1)/24)+IF(B42&gt;=INT(B42)+HOUR($A$1)/24,MIN(B42,INT(B42)+HOUR($B$1)/24),INT(B42)+HOUR($A$1)/24)-(INT(B42)+HOUR($A$1)/24)),MAX(NETWORKDAYS(A42,B42)-2,0)*9/24)</f>
        <v>3.1225347222207347</v>
      </c>
      <c r="D42" s="7">
        <f>(NETWORKDAYS(A42,B42)-1)*($B$1-$A$1)+MIN(MAX(MOD(B42,1),$A$1),$B$1)-MIN(MAX(MOD(A42,1),$A$1),$B$1)</f>
        <v>3.1225347222207351</v>
      </c>
      <c r="E42" s="7">
        <f>(NETWORKDAYS(A42,B42)-1)*($B$1-$A$1)+MIN(MAX(MOD(B42,1),(WEEKDAY(B42,2)&gt;5)*$B$1,$A$1),$B$1)-MIN(MAX(MOD(A42,1)*(WEEKDAY(A42,2)&lt;6),$A$1),$B$1)</f>
        <v>3.1225347222207351</v>
      </c>
      <c r="F42" s="16">
        <f>IF((B42-A42)*1440&lt;1,,SUMPRODUCT((WEEKDAY(A42+(ROW(A$1:INDEX(A:A,(B42-A42)*1440))-1)/1440,2)&lt;6)*LOOKUP(HOUR(A42+(ROW(A$1:INDEX(A:A,(B42-A42)*1440))-1)/1440),{0,8,12,13,17},{0,1,0,1,0}))/1440)</f>
        <v>2.7472222222222222</v>
      </c>
      <c r="G42" s="18">
        <f>(WEEKDAY(A42,2)&lt;6)*(MAX(0,MIN(12/24,MOD(A42,1)+B42-A42)-MAX(MOD(A42,1),8/24))+MAX(0,MIN(17/24,MOD(A42,1)+B42-A42)-MAX(MOD(A42,1),13/24)))+(WEEKDAY(B42,2)&lt;6)*(INT(B42)&gt;INT(A42))*((MAX(0,MIN(12/24,MOD(B42,1))-MIN(MOD(B42,1),8/24))+MAX(0,MIN(17/24,MOD(B42,1))-MIN(MOD(B42,1),13/24))))+MAX(,NETWORKDAYS(A42+1,B42-1))*1/3</f>
        <v>2.7475347222207351</v>
      </c>
      <c r="H42" s="20">
        <f>(WEEKDAY(A42,2)&lt;6)*("12:00"-MAX(MIN(MOD(A42,1),--"12:00"),--"8:00")+"17:00"-MAX(MIN(MOD(A42,1),--"17:00"),--"13:00"))+(WEEKDAY(B42,2)&lt;6)*(MAX(MIN(MOD(B42,1),--"12:00"),--"8:00")-"8:00"+MAX(MIN(MOD(B42,1),--"17:00"),--"13:00")-"13:00")+(NETWORKDAYS(WORKDAY(A42+1,-1),WORKDAY(B42-1,1))-2)*"8:00"</f>
        <v>2.7475347222207347</v>
      </c>
    </row>
    <row r="43" spans="1:8">
      <c r="A43" s="9">
        <v>41094.359016203707</v>
      </c>
      <c r="B43" s="9">
        <v>41106.655381944445</v>
      </c>
      <c r="C43" s="7">
        <f>SUM(IF(INT(B43)-INT(A43)=0,IF(B43&gt;=INT(B43)+HOUR($A$1)/24,MIN(B43,INT(B43)+HOUR($B$1)/24),INT(B43)+HOUR($A$1)/24)-IF(A43&lt;=INT(A43)+HOUR($B$1)/24,MAX(A43,INT(A43)+HOUR($A$1)/24),INT(A43)+HOUR($B$1)/24)),IF(INT(B43)-INT(A43)&gt;0,INT(A43)+HOUR($B$1)/24-IF(A43&lt;=INT(A43)+HOUR($B$1)/24,MAX(A43,INT(A43)+HOUR($A$1)/24),INT(A43)+HOUR($B$1)/24)+IF(B43&gt;=INT(B43)+HOUR($A$1)/24,MIN(B43,INT(B43)+HOUR($B$1)/24),INT(B43)+HOUR($A$1)/24)-(INT(B43)+HOUR($A$1)/24)),MAX(NETWORKDAYS(A43,B43)-2,0)*9/24)</f>
        <v>3.2963657407381106</v>
      </c>
      <c r="D43" s="7">
        <f>(NETWORKDAYS(A43,B43)-1)*($B$1-$A$1)+MIN(MAX(MOD(B43,1),$A$1),$B$1)-MIN(MAX(MOD(A43,1),$A$1),$B$1)</f>
        <v>3.2963657407381111</v>
      </c>
      <c r="E43" s="7">
        <f>(NETWORKDAYS(A43,B43)-1)*($B$1-$A$1)+MIN(MAX(MOD(B43,1),(WEEKDAY(B43,2)&gt;5)*$B$1,$A$1),$B$1)-MIN(MAX(MOD(A43,1)*(WEEKDAY(A43,2)&lt;6),$A$1),$B$1)</f>
        <v>3.2963657407381111</v>
      </c>
      <c r="F43" s="16">
        <f>IF((B43-A43)*1440&lt;1,,SUMPRODUCT((WEEKDAY(A43+(ROW(A$1:INDEX(A:A,(B43-A43)*1440))-1)/1440,2)&lt;6)*LOOKUP(HOUR(A43+(ROW(A$1:INDEX(A:A,(B43-A43)*1440))-1)/1440),{0,8,12,13,17},{0,1,0,1,0}))/1440)</f>
        <v>2.9208333333333334</v>
      </c>
      <c r="G43" s="18">
        <f>(WEEKDAY(A43,2)&lt;6)*(MAX(0,MIN(12/24,MOD(A43,1)+B43-A43)-MAX(MOD(A43,1),8/24))+MAX(0,MIN(17/24,MOD(A43,1)+B43-A43)-MAX(MOD(A43,1),13/24)))+(WEEKDAY(B43,2)&lt;6)*(INT(B43)&gt;INT(A43))*((MAX(0,MIN(12/24,MOD(B43,1))-MIN(MOD(B43,1),8/24))+MAX(0,MIN(17/24,MOD(B43,1))-MIN(MOD(B43,1),13/24))))+MAX(,NETWORKDAYS(A43+1,B43-1))*1/3</f>
        <v>2.9213657407381106</v>
      </c>
      <c r="H43" s="20">
        <f>(WEEKDAY(A43,2)&lt;6)*("12:00"-MAX(MIN(MOD(A43,1),--"12:00"),--"8:00")+"17:00"-MAX(MIN(MOD(A43,1),--"17:00"),--"13:00"))+(WEEKDAY(B43,2)&lt;6)*(MAX(MIN(MOD(B43,1),--"12:00"),--"8:00")-"8:00"+MAX(MIN(MOD(B43,1),--"17:00"),--"13:00")-"13:00")+(NETWORKDAYS(WORKDAY(A43+1,-1),WORKDAY(B43-1,1))-2)*"8:00"</f>
        <v>2.9213657407381106</v>
      </c>
    </row>
    <row r="44" spans="1:8">
      <c r="A44" s="9">
        <v>41101.349942129629</v>
      </c>
      <c r="B44" s="9">
        <v>41116.480821759258</v>
      </c>
      <c r="C44" s="7">
        <f>SUM(IF(INT(B44)-INT(A44)=0,IF(B44&gt;=INT(B44)+HOUR($A$1)/24,MIN(B44,INT(B44)+HOUR($B$1)/24),INT(B44)+HOUR($A$1)/24)-IF(A44&lt;=INT(A44)+HOUR($B$1)/24,MAX(A44,INT(A44)+HOUR($A$1)/24),INT(A44)+HOUR($B$1)/24)),IF(INT(B44)-INT(A44)&gt;0,INT(A44)+HOUR($B$1)/24-IF(A44&lt;=INT(A44)+HOUR($B$1)/24,MAX(A44,INT(A44)+HOUR($A$1)/24),INT(A44)+HOUR($B$1)/24)+IF(B44&gt;=INT(B44)+HOUR($A$1)/24,MIN(B44,INT(B44)+HOUR($B$1)/24),INT(B44)+HOUR($A$1)/24)-(INT(B44)+HOUR($A$1)/24)),MAX(NETWORKDAYS(A44,B44)-2,0)*9/24)</f>
        <v>4.2558796296289074</v>
      </c>
      <c r="D44" s="7">
        <f>(NETWORKDAYS(A44,B44)-1)*($B$1-$A$1)+MIN(MAX(MOD(B44,1),$A$1),$B$1)-MIN(MAX(MOD(A44,1),$A$1),$B$1)</f>
        <v>4.2558796296289083</v>
      </c>
      <c r="E44" s="7">
        <f>(NETWORKDAYS(A44,B44)-1)*($B$1-$A$1)+MIN(MAX(MOD(B44,1),(WEEKDAY(B44,2)&gt;5)*$B$1,$A$1),$B$1)-MIN(MAX(MOD(A44,1)*(WEEKDAY(A44,2)&lt;6),$A$1),$B$1)</f>
        <v>4.2558796296289083</v>
      </c>
      <c r="F44" s="16">
        <f>IF((B44-A44)*1440&lt;1,,SUMPRODUCT((WEEKDAY(A44+(ROW(A$1:INDEX(A:A,(B44-A44)*1440))-1)/1440,2)&lt;6)*LOOKUP(HOUR(A44+(ROW(A$1:INDEX(A:A,(B44-A44)*1440))-1)/1440),{0,8,12,13,17},{0,1,0,1,0}))/1440)</f>
        <v>3.7972222222222221</v>
      </c>
      <c r="G44" s="18">
        <f>(WEEKDAY(A44,2)&lt;6)*(MAX(0,MIN(12/24,MOD(A44,1)+B44-A44)-MAX(MOD(A44,1),8/24))+MAX(0,MIN(17/24,MOD(A44,1)+B44-A44)-MAX(MOD(A44,1),13/24)))+(WEEKDAY(B44,2)&lt;6)*(INT(B44)&gt;INT(A44))*((MAX(0,MIN(12/24,MOD(B44,1))-MIN(MOD(B44,1),8/24))+MAX(0,MIN(17/24,MOD(B44,1))-MIN(MOD(B44,1),13/24))))+MAX(,NETWORKDAYS(A44+1,B44-1))*1/3</f>
        <v>3.7975462962955744</v>
      </c>
      <c r="H44" s="20">
        <f>(WEEKDAY(A44,2)&lt;6)*("12:00"-MAX(MIN(MOD(A44,1),--"12:00"),--"8:00")+"17:00"-MAX(MIN(MOD(A44,1),--"17:00"),--"13:00"))+(WEEKDAY(B44,2)&lt;6)*(MAX(MIN(MOD(B44,1),--"12:00"),--"8:00")-"8:00"+MAX(MIN(MOD(B44,1),--"17:00"),--"13:00")-"13:00")+(NETWORKDAYS(WORKDAY(A44+1,-1),WORKDAY(B44-1,1))-2)*"8:00"</f>
        <v>3.7975462962955739</v>
      </c>
    </row>
    <row r="45" spans="1:8">
      <c r="A45" s="9">
        <v>41087.613182870373</v>
      </c>
      <c r="B45" s="9">
        <v>41107.357916666668</v>
      </c>
      <c r="C45" s="7">
        <f>SUM(IF(INT(B45)-INT(A45)=0,IF(B45&gt;=INT(B45)+HOUR($A$1)/24,MIN(B45,INT(B45)+HOUR($B$1)/24),INT(B45)+HOUR($A$1)/24)-IF(A45&lt;=INT(A45)+HOUR($B$1)/24,MAX(A45,INT(A45)+HOUR($A$1)/24),INT(A45)+HOUR($B$1)/24)),IF(INT(B45)-INT(A45)&gt;0,INT(A45)+HOUR($B$1)/24-IF(A45&lt;=INT(A45)+HOUR($B$1)/24,MAX(A45,INT(A45)+HOUR($A$1)/24),INT(A45)+HOUR($B$1)/24)+IF(B45&gt;=INT(B45)+HOUR($A$1)/24,MIN(B45,INT(B45)+HOUR($B$1)/24),INT(B45)+HOUR($A$1)/24)-(INT(B45)+HOUR($A$1)/24)),MAX(NETWORKDAYS(A45,B45)-2,0)*9/24)</f>
        <v>4.994733796294895</v>
      </c>
      <c r="D45" s="7">
        <f>(NETWORKDAYS(A45,B45)-1)*($B$1-$A$1)+MIN(MAX(MOD(B45,1),$A$1),$B$1)-MIN(MAX(MOD(A45,1),$A$1),$B$1)</f>
        <v>4.9947337962948959</v>
      </c>
      <c r="E45" s="7">
        <f>(NETWORKDAYS(A45,B45)-1)*($B$1-$A$1)+MIN(MAX(MOD(B45,1),(WEEKDAY(B45,2)&gt;5)*$B$1,$A$1),$B$1)-MIN(MAX(MOD(A45,1)*(WEEKDAY(A45,2)&lt;6),$A$1),$B$1)</f>
        <v>4.9947337962948959</v>
      </c>
      <c r="F45" s="16">
        <f>IF((B45-A45)*1440&lt;1,,SUMPRODUCT((WEEKDAY(A45+(ROW(A$1:INDEX(A:A,(B45-A45)*1440))-1)/1440,2)&lt;6)*LOOKUP(HOUR(A45+(ROW(A$1:INDEX(A:A,(B45-A45)*1440))-1)/1440),{0,8,12,13,17},{0,1,0,1,0}))/1440)</f>
        <v>4.4527777777777775</v>
      </c>
      <c r="G45" s="18">
        <f>(WEEKDAY(A45,2)&lt;6)*(MAX(0,MIN(12/24,MOD(A45,1)+B45-A45)-MAX(MOD(A45,1),8/24))+MAX(0,MIN(17/24,MOD(A45,1)+B45-A45)-MAX(MOD(A45,1),13/24)))+(WEEKDAY(B45,2)&lt;6)*(INT(B45)&gt;INT(A45))*((MAX(0,MIN(12/24,MOD(B45,1))-MIN(MOD(B45,1),8/24))+MAX(0,MIN(17/24,MOD(B45,1))-MIN(MOD(B45,1),13/24))))+MAX(,NETWORKDAYS(A45+1,B45-1))*1/3</f>
        <v>4.453067129628228</v>
      </c>
      <c r="H45" s="20">
        <f>(WEEKDAY(A45,2)&lt;6)*("12:00"-MAX(MIN(MOD(A45,1),--"12:00"),--"8:00")+"17:00"-MAX(MIN(MOD(A45,1),--"17:00"),--"13:00"))+(WEEKDAY(B45,2)&lt;6)*(MAX(MIN(MOD(B45,1),--"12:00"),--"8:00")-"8:00"+MAX(MIN(MOD(B45,1),--"17:00"),--"13:00")-"13:00")+(NETWORKDAYS(WORKDAY(A45+1,-1),WORKDAY(B45-1,1))-2)*"8:00"</f>
        <v>4.453067129628228</v>
      </c>
    </row>
  </sheetData>
  <sheetCalcPr fullCalcOnLoad="1"/>
  <phoneticPr fontId="3" type="noConversion"/>
  <conditionalFormatting sqref="A1">
    <cfRule type="containsText" dxfId="0" priority="1" stopIfTrue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Андрей</cp:lastModifiedBy>
  <dcterms:created xsi:type="dcterms:W3CDTF">2012-08-03T07:45:21Z</dcterms:created>
  <dcterms:modified xsi:type="dcterms:W3CDTF">2012-08-04T08:20:37Z</dcterms:modified>
</cp:coreProperties>
</file>