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updateLinks="never" codeName="ЭтаКнига" defaultThemeVersion="124226"/>
  <bookViews>
    <workbookView xWindow="120" yWindow="105" windowWidth="15120" windowHeight="8010" activeTab="1"/>
  </bookViews>
  <sheets>
    <sheet name="Табель" sheetId="6" r:id="rId1"/>
    <sheet name="Январь" sheetId="8" r:id="rId2"/>
  </sheets>
  <externalReferences>
    <externalReference r:id="rId3"/>
  </externalReferences>
  <definedNames>
    <definedName name="ДаНет" localSheetId="1">[1]Лист1!$A:$A</definedName>
    <definedName name="ДаНет">#REF!</definedName>
  </definedNames>
  <calcPr calcId="145621"/>
</workbook>
</file>

<file path=xl/calcChain.xml><?xml version="1.0" encoding="utf-8"?>
<calcChain xmlns="http://schemas.openxmlformats.org/spreadsheetml/2006/main">
  <c r="AP8" i="8" l="1"/>
  <c r="AP9" i="8"/>
  <c r="AP10" i="8"/>
  <c r="AP11" i="8"/>
  <c r="AP12" i="8"/>
  <c r="AP13" i="8"/>
  <c r="AP14" i="8"/>
  <c r="AP23" i="8" s="1"/>
  <c r="AP15" i="8"/>
  <c r="AP16" i="8"/>
  <c r="AP17" i="8"/>
  <c r="AP18" i="8"/>
  <c r="AP19" i="8"/>
  <c r="AP20" i="8"/>
  <c r="AP21" i="8"/>
  <c r="AP22" i="8"/>
  <c r="AO8" i="8"/>
  <c r="AO9" i="8"/>
  <c r="AO10" i="8"/>
  <c r="AO11" i="8"/>
  <c r="AO12" i="8"/>
  <c r="AO13" i="8"/>
  <c r="AO14" i="8"/>
  <c r="AO23" i="8" s="1"/>
  <c r="AO15" i="8"/>
  <c r="AO16" i="8"/>
  <c r="AO17" i="8"/>
  <c r="AO18" i="8"/>
  <c r="AO19" i="8"/>
  <c r="AO20" i="8"/>
  <c r="AO21" i="8"/>
  <c r="AO22" i="8"/>
  <c r="AN8" i="8"/>
  <c r="AN9" i="8"/>
  <c r="AN10" i="8"/>
  <c r="AN11" i="8"/>
  <c r="AN12" i="8"/>
  <c r="AN13" i="8"/>
  <c r="AN14" i="8"/>
  <c r="AN23" i="8" s="1"/>
  <c r="AN15" i="8"/>
  <c r="AN16" i="8"/>
  <c r="AN17" i="8"/>
  <c r="AN18" i="8"/>
  <c r="AN19" i="8"/>
  <c r="AN20" i="8"/>
  <c r="AN21" i="8"/>
  <c r="AN22" i="8"/>
  <c r="AM8" i="8"/>
  <c r="AM9" i="8"/>
  <c r="AM10" i="8"/>
  <c r="AM11" i="8"/>
  <c r="AM12" i="8"/>
  <c r="AM13" i="8"/>
  <c r="AM15" i="8"/>
  <c r="AM16" i="8"/>
  <c r="AM17" i="8"/>
  <c r="AM18" i="8"/>
  <c r="AM19" i="8"/>
  <c r="AM20" i="8"/>
  <c r="AM21" i="8"/>
  <c r="AM22" i="8"/>
  <c r="AL8" i="8"/>
  <c r="AL9" i="8"/>
  <c r="AL10" i="8"/>
  <c r="AL11" i="8"/>
  <c r="AL12" i="8"/>
  <c r="AL13" i="8"/>
  <c r="AL15" i="8"/>
  <c r="AL16" i="8"/>
  <c r="AL17" i="8"/>
  <c r="AL18" i="8"/>
  <c r="AL19" i="8"/>
  <c r="AL20" i="8"/>
  <c r="AL21" i="8"/>
  <c r="AL22" i="8"/>
  <c r="AK8" i="8"/>
  <c r="AK9" i="8"/>
  <c r="AK10" i="8"/>
  <c r="AK11" i="8"/>
  <c r="AK12" i="8"/>
  <c r="AK13" i="8"/>
  <c r="AK15" i="8"/>
  <c r="AK16" i="8"/>
  <c r="AK17" i="8"/>
  <c r="AK18" i="8"/>
  <c r="AK19" i="8"/>
  <c r="AK20" i="8"/>
  <c r="AK21" i="8"/>
  <c r="AK22" i="8"/>
  <c r="AY8" i="8"/>
  <c r="AY9" i="8"/>
  <c r="AY10" i="8"/>
  <c r="AY11" i="8"/>
  <c r="AY12" i="8"/>
  <c r="AY13" i="8"/>
  <c r="AY14" i="8"/>
  <c r="AY23" i="8" s="1"/>
  <c r="AY15" i="8"/>
  <c r="AY16" i="8"/>
  <c r="AY17" i="8"/>
  <c r="AY18" i="8"/>
  <c r="AY19" i="8"/>
  <c r="AY20" i="8"/>
  <c r="AY21" i="8"/>
  <c r="AY22" i="8"/>
  <c r="AX8" i="8"/>
  <c r="AX9" i="8"/>
  <c r="AX10" i="8"/>
  <c r="AX11" i="8"/>
  <c r="AX12" i="8"/>
  <c r="AX13" i="8"/>
  <c r="AX14" i="8"/>
  <c r="AX15" i="8"/>
  <c r="AX16" i="8"/>
  <c r="AX17" i="8"/>
  <c r="AX18" i="8"/>
  <c r="AX19" i="8"/>
  <c r="AX20" i="8"/>
  <c r="AX21" i="8"/>
  <c r="AX22" i="8"/>
  <c r="AU8" i="8"/>
  <c r="AU9" i="8"/>
  <c r="AU10" i="8"/>
  <c r="AU11" i="8"/>
  <c r="AU12" i="8"/>
  <c r="AU13" i="8"/>
  <c r="AU14" i="8"/>
  <c r="AU23" i="8" s="1"/>
  <c r="AU15" i="8"/>
  <c r="AU16" i="8"/>
  <c r="AU17" i="8"/>
  <c r="AU18" i="8"/>
  <c r="AU19" i="8"/>
  <c r="AU20" i="8"/>
  <c r="AU21" i="8"/>
  <c r="AU22" i="8"/>
  <c r="AT8" i="8"/>
  <c r="AT9" i="8"/>
  <c r="AT10" i="8"/>
  <c r="AT11" i="8"/>
  <c r="AT12" i="8"/>
  <c r="AT13" i="8"/>
  <c r="AT14" i="8"/>
  <c r="AT23" i="8" s="1"/>
  <c r="AT15" i="8"/>
  <c r="AT16" i="8"/>
  <c r="AT17" i="8"/>
  <c r="AT18" i="8"/>
  <c r="AT19" i="8"/>
  <c r="AT20" i="8"/>
  <c r="AT21" i="8"/>
  <c r="AT22" i="8"/>
  <c r="AS8" i="8"/>
  <c r="AS9" i="8"/>
  <c r="AS10" i="8"/>
  <c r="AS11" i="8"/>
  <c r="AS12" i="8"/>
  <c r="AS13" i="8"/>
  <c r="AS14" i="8"/>
  <c r="AS23" i="8" s="1"/>
  <c r="AS15" i="8"/>
  <c r="AS16" i="8"/>
  <c r="AS17" i="8"/>
  <c r="AS18" i="8"/>
  <c r="AS19" i="8"/>
  <c r="AS20" i="8"/>
  <c r="AS21" i="8"/>
  <c r="AS22" i="8"/>
  <c r="AR8" i="8"/>
  <c r="AW8" i="8" s="1"/>
  <c r="AR9" i="8"/>
  <c r="AW9" i="8" s="1"/>
  <c r="AR10" i="8"/>
  <c r="AW10" i="8" s="1"/>
  <c r="AR11" i="8"/>
  <c r="AW11" i="8" s="1"/>
  <c r="AR12" i="8"/>
  <c r="AW12" i="8" s="1"/>
  <c r="AR13" i="8"/>
  <c r="AW13" i="8" s="1"/>
  <c r="AR14" i="8"/>
  <c r="AW14" i="8" s="1"/>
  <c r="AW23" i="8" s="1"/>
  <c r="AR15" i="8"/>
  <c r="AW15" i="8" s="1"/>
  <c r="AR16" i="8"/>
  <c r="AW16" i="8" s="1"/>
  <c r="AR17" i="8"/>
  <c r="AW17" i="8" s="1"/>
  <c r="AR18" i="8"/>
  <c r="AW18" i="8" s="1"/>
  <c r="AR19" i="8"/>
  <c r="AW19" i="8" s="1"/>
  <c r="AR20" i="8"/>
  <c r="AW20" i="8" s="1"/>
  <c r="AR21" i="8"/>
  <c r="AW21" i="8" s="1"/>
  <c r="AR22" i="8"/>
  <c r="AW22" i="8" s="1"/>
  <c r="AQ8" i="8"/>
  <c r="AV8" i="8" s="1"/>
  <c r="AQ9" i="8"/>
  <c r="AV9" i="8" s="1"/>
  <c r="AQ10" i="8"/>
  <c r="AV10" i="8" s="1"/>
  <c r="AQ11" i="8"/>
  <c r="AV11" i="8" s="1"/>
  <c r="AQ12" i="8"/>
  <c r="AV12" i="8" s="1"/>
  <c r="AQ13" i="8"/>
  <c r="AV13" i="8" s="1"/>
  <c r="AQ14" i="8"/>
  <c r="AV14" i="8" s="1"/>
  <c r="AV23" i="8" s="1"/>
  <c r="AQ15" i="8"/>
  <c r="AV15" i="8" s="1"/>
  <c r="AQ16" i="8"/>
  <c r="AV16" i="8" s="1"/>
  <c r="AQ17" i="8"/>
  <c r="AV17" i="8" s="1"/>
  <c r="AQ18" i="8"/>
  <c r="AV18" i="8" s="1"/>
  <c r="AQ19" i="8"/>
  <c r="AV19" i="8" s="1"/>
  <c r="AQ20" i="8"/>
  <c r="AV20" i="8" s="1"/>
  <c r="AQ21" i="8"/>
  <c r="AV21" i="8" s="1"/>
  <c r="AQ22" i="8"/>
  <c r="AV22" i="8" s="1"/>
  <c r="AY7" i="8"/>
  <c r="AX7" i="8"/>
  <c r="AM14" i="8" l="1"/>
  <c r="AM23" i="8" s="1"/>
  <c r="AL14" i="8"/>
  <c r="AX23" i="8"/>
  <c r="AR23" i="8"/>
  <c r="AQ23" i="8"/>
  <c r="AM7" i="8" l="1"/>
  <c r="AS7" i="8"/>
  <c r="AH3" i="8" l="1"/>
  <c r="AJ8" i="8" l="1"/>
  <c r="AJ9" i="8"/>
  <c r="AJ10" i="8"/>
  <c r="AJ11" i="8"/>
  <c r="AJ12" i="8"/>
  <c r="AJ13" i="8"/>
  <c r="AJ14" i="8"/>
  <c r="AK14" i="8" s="1"/>
  <c r="AJ15" i="8"/>
  <c r="AJ16" i="8"/>
  <c r="AJ17" i="8"/>
  <c r="AJ18" i="8"/>
  <c r="AJ19" i="8"/>
  <c r="AJ20" i="8"/>
  <c r="AJ21" i="8"/>
  <c r="AJ22" i="8"/>
  <c r="L1" i="8" l="1"/>
  <c r="D3" i="8" l="1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O7" i="8" l="1"/>
  <c r="AP7" i="8"/>
  <c r="AT7" i="8"/>
  <c r="AU7" i="8"/>
  <c r="AN7" i="8"/>
  <c r="AQ7" i="8"/>
  <c r="AR7" i="8"/>
  <c r="AW7" i="8" l="1"/>
  <c r="AL7" i="8"/>
  <c r="AL23" i="8" s="1"/>
  <c r="AV7" i="8"/>
  <c r="AJ7" i="8"/>
  <c r="AJ23" i="8" s="1"/>
  <c r="AK7" i="8" l="1"/>
  <c r="AK23" i="8" s="1"/>
</calcChain>
</file>

<file path=xl/sharedStrings.xml><?xml version="1.0" encoding="utf-8"?>
<sst xmlns="http://schemas.openxmlformats.org/spreadsheetml/2006/main" count="86" uniqueCount="72">
  <si>
    <t>В</t>
  </si>
  <si>
    <t>Больничн.</t>
  </si>
  <si>
    <t>№   П/П</t>
  </si>
  <si>
    <t>Отгул</t>
  </si>
  <si>
    <t>Выходной</t>
  </si>
  <si>
    <t>О</t>
  </si>
  <si>
    <t>БС</t>
  </si>
  <si>
    <t>Б</t>
  </si>
  <si>
    <t>Больничный</t>
  </si>
  <si>
    <t>ОГ</t>
  </si>
  <si>
    <t>ИТОГО:</t>
  </si>
  <si>
    <t>Рабочих дней</t>
  </si>
  <si>
    <t>Должность</t>
  </si>
  <si>
    <t>Табель</t>
  </si>
  <si>
    <t>Учёта использования рабочего времени</t>
  </si>
  <si>
    <t>Форма № 421 по ОКУД</t>
  </si>
  <si>
    <t>за</t>
  </si>
  <si>
    <t>года</t>
  </si>
  <si>
    <t>дата</t>
  </si>
  <si>
    <t>Коды</t>
  </si>
  <si>
    <t>Учреждение (централизованная бухгалтерия)</t>
  </si>
  <si>
    <t>Раздел</t>
  </si>
  <si>
    <t>Отделение</t>
  </si>
  <si>
    <t>Колличество рабочих дней в месяце</t>
  </si>
  <si>
    <t>Контрольная сумма</t>
  </si>
  <si>
    <t>И.о. исполнительного директора</t>
  </si>
  <si>
    <t>подпись</t>
  </si>
  <si>
    <t xml:space="preserve">Учреждение </t>
  </si>
  <si>
    <t>Сотрудник                    ФИО</t>
  </si>
  <si>
    <t>Всего</t>
  </si>
  <si>
    <t>Часов</t>
  </si>
  <si>
    <t>Ночных</t>
  </si>
  <si>
    <t>Итого отработано за месяц</t>
  </si>
  <si>
    <t>Не отработано дней</t>
  </si>
  <si>
    <t>Из них</t>
  </si>
  <si>
    <t>Выходных, праздничных</t>
  </si>
  <si>
    <t>Периодический отпуск</t>
  </si>
  <si>
    <t>Без содержания заработной платы</t>
  </si>
  <si>
    <t>Н</t>
  </si>
  <si>
    <t>День</t>
  </si>
  <si>
    <t>Ночь</t>
  </si>
  <si>
    <t>Часы ночные</t>
  </si>
  <si>
    <t>Часы нневные</t>
  </si>
  <si>
    <t>Аварийно-диспетчерская служба</t>
  </si>
  <si>
    <t>Ответственный за ведение табеля:</t>
  </si>
  <si>
    <t>Шаброва Г.Н.</t>
  </si>
  <si>
    <t>диспетчер</t>
  </si>
  <si>
    <t>Шаталина Ф.И.</t>
  </si>
  <si>
    <t>Решетило Л.В.</t>
  </si>
  <si>
    <t>Киляшова Е.Н.</t>
  </si>
  <si>
    <t>Никишин А.О.</t>
  </si>
  <si>
    <t>водитель</t>
  </si>
  <si>
    <t>Шангин С.В.</t>
  </si>
  <si>
    <t>Тимофеев В.И.</t>
  </si>
  <si>
    <t>Плоткин А.А.</t>
  </si>
  <si>
    <t>Праздник НОЧЬ</t>
  </si>
  <si>
    <t>Праздник ДЕНЬ</t>
  </si>
  <si>
    <t>НП</t>
  </si>
  <si>
    <t>ДП</t>
  </si>
  <si>
    <t>д</t>
  </si>
  <si>
    <t>н</t>
  </si>
  <si>
    <t>дп</t>
  </si>
  <si>
    <t>нп</t>
  </si>
  <si>
    <t>Отпуск без содержания заработной платы</t>
  </si>
  <si>
    <t xml:space="preserve">Д </t>
  </si>
  <si>
    <t>Работа в ДЕНЬ</t>
  </si>
  <si>
    <t>Работа в праздничный или выходной ДЕНЬ</t>
  </si>
  <si>
    <t>Работа в НОЧЬ</t>
  </si>
  <si>
    <t>о</t>
  </si>
  <si>
    <t>бс</t>
  </si>
  <si>
    <t>б</t>
  </si>
  <si>
    <t>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</si>
</sst>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[$-419]mmmm\ yyyy;@"/>
    <numFmt numFmtId="167" formatCode="ddd"/>
    <numFmt numFmtId="168" formatCode="#,##0_ ;\-#,##0\ 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0"/>
      <color rgb="FFFF0000"/>
      <name val="Calibri"/>
      <family val="2"/>
      <charset val="204"/>
      <scheme val="minor"/>
    </font>
    <font>
      <b/>
      <u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/>
    <xf numFmtId="0" fontId="5" fillId="2" borderId="0" xfId="0" applyFont="1" applyFill="1" applyBorder="1" applyProtection="1">
      <protection locked="0"/>
    </xf>
    <xf numFmtId="167" fontId="4" fillId="4" borderId="2" xfId="1" applyNumberFormat="1" applyFont="1" applyFill="1" applyBorder="1" applyAlignment="1" applyProtection="1">
      <alignment horizontal="center" vertical="center"/>
      <protection hidden="1"/>
    </xf>
    <xf numFmtId="167" fontId="4" fillId="4" borderId="4" xfId="1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Protection="1"/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7" fillId="0" borderId="20" xfId="0" applyFont="1" applyBorder="1"/>
    <xf numFmtId="165" fontId="8" fillId="0" borderId="0" xfId="0" applyNumberFormat="1" applyFont="1" applyBorder="1" applyAlignment="1"/>
    <xf numFmtId="0" fontId="8" fillId="0" borderId="0" xfId="0" applyFont="1" applyBorder="1" applyAlignment="1"/>
    <xf numFmtId="0" fontId="7" fillId="0" borderId="0" xfId="0" applyFont="1" applyBorder="1"/>
    <xf numFmtId="0" fontId="8" fillId="0" borderId="0" xfId="0" applyFont="1" applyBorder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20" xfId="0" applyFont="1" applyBorder="1"/>
    <xf numFmtId="0" fontId="2" fillId="2" borderId="2" xfId="0" applyFont="1" applyFill="1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6" fillId="2" borderId="0" xfId="0" applyFont="1" applyFill="1" applyBorder="1" applyAlignment="1" applyProtection="1">
      <alignment horizontal="left" vertical="center"/>
    </xf>
    <xf numFmtId="0" fontId="8" fillId="0" borderId="0" xfId="0" applyFont="1" applyProtection="1"/>
    <xf numFmtId="0" fontId="7" fillId="0" borderId="0" xfId="0" applyFont="1" applyProtection="1"/>
    <xf numFmtId="0" fontId="7" fillId="0" borderId="20" xfId="0" applyFont="1" applyBorder="1" applyProtection="1"/>
    <xf numFmtId="0" fontId="2" fillId="2" borderId="2" xfId="0" applyFont="1" applyFill="1" applyBorder="1" applyAlignment="1" applyProtection="1">
      <alignment horizontal="left" vertical="center"/>
      <protection locked="0"/>
    </xf>
    <xf numFmtId="0" fontId="7" fillId="0" borderId="18" xfId="0" applyFont="1" applyBorder="1" applyProtection="1"/>
    <xf numFmtId="0" fontId="2" fillId="2" borderId="8" xfId="0" applyFont="1" applyFill="1" applyBorder="1" applyAlignment="1" applyProtection="1">
      <alignment vertical="center"/>
      <protection hidden="1"/>
    </xf>
    <xf numFmtId="0" fontId="2" fillId="2" borderId="26" xfId="0" applyFont="1" applyFill="1" applyBorder="1" applyAlignment="1" applyProtection="1">
      <alignment vertical="center"/>
      <protection hidden="1"/>
    </xf>
    <xf numFmtId="0" fontId="2" fillId="2" borderId="25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/>
    <xf numFmtId="0" fontId="2" fillId="2" borderId="28" xfId="0" applyFont="1" applyFill="1" applyBorder="1" applyAlignment="1" applyProtection="1">
      <alignment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2" borderId="20" xfId="0" applyFont="1" applyFill="1" applyBorder="1" applyAlignment="1" applyProtection="1">
      <alignment horizontal="center" vertical="center"/>
      <protection locked="0" hidden="1"/>
    </xf>
    <xf numFmtId="0" fontId="2" fillId="2" borderId="0" xfId="0" applyFont="1" applyFill="1" applyBorder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2" borderId="0" xfId="0" applyFont="1" applyFill="1" applyBorder="1" applyProtection="1">
      <protection locked="0"/>
    </xf>
    <xf numFmtId="165" fontId="12" fillId="2" borderId="0" xfId="0" applyNumberFormat="1" applyFont="1" applyFill="1" applyBorder="1" applyAlignment="1" applyProtection="1">
      <alignment horizontal="left" vertical="center"/>
      <protection locked="0"/>
    </xf>
    <xf numFmtId="168" fontId="1" fillId="2" borderId="2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2" fillId="2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NumberFormat="1" applyProtection="1">
      <protection hidden="1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165" fontId="10" fillId="0" borderId="0" xfId="0" applyNumberFormat="1" applyFont="1" applyAlignment="1" applyProtection="1">
      <alignment horizontal="center" vertical="top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top"/>
    </xf>
    <xf numFmtId="0" fontId="7" fillId="0" borderId="2" xfId="0" applyFont="1" applyBorder="1" applyAlignment="1">
      <alignment horizontal="center"/>
    </xf>
    <xf numFmtId="0" fontId="10" fillId="0" borderId="18" xfId="0" applyFont="1" applyBorder="1" applyAlignment="1" applyProtection="1">
      <alignment horizontal="left"/>
      <protection hidden="1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left"/>
      <protection locked="0"/>
    </xf>
    <xf numFmtId="0" fontId="7" fillId="0" borderId="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left"/>
    </xf>
    <xf numFmtId="0" fontId="7" fillId="0" borderId="21" xfId="0" applyFont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19" xfId="0" applyFont="1" applyFill="1" applyBorder="1" applyAlignment="1" applyProtection="1">
      <alignment horizontal="center" vertical="center" textRotation="90" wrapText="1"/>
      <protection hidden="1"/>
    </xf>
    <xf numFmtId="0" fontId="2" fillId="3" borderId="12" xfId="0" applyFont="1" applyFill="1" applyBorder="1" applyAlignment="1" applyProtection="1">
      <alignment horizontal="center" vertical="center" textRotation="90" wrapText="1"/>
      <protection hidden="1"/>
    </xf>
    <xf numFmtId="0" fontId="2" fillId="3" borderId="27" xfId="0" applyFont="1" applyFill="1" applyBorder="1" applyAlignment="1" applyProtection="1">
      <alignment horizontal="center" vertical="center" textRotation="90" wrapText="1"/>
      <protection hidden="1"/>
    </xf>
    <xf numFmtId="0" fontId="2" fillId="3" borderId="1" xfId="0" applyFont="1" applyFill="1" applyBorder="1" applyAlignment="1" applyProtection="1">
      <alignment horizontal="center" vertical="center" textRotation="90" wrapText="1"/>
      <protection hidden="1"/>
    </xf>
    <xf numFmtId="0" fontId="2" fillId="3" borderId="31" xfId="0" applyFont="1" applyFill="1" applyBorder="1" applyAlignment="1" applyProtection="1">
      <alignment horizontal="center" vertical="center" textRotation="90" wrapText="1"/>
      <protection hidden="1"/>
    </xf>
    <xf numFmtId="0" fontId="2" fillId="3" borderId="32" xfId="0" applyFont="1" applyFill="1" applyBorder="1" applyAlignment="1" applyProtection="1">
      <alignment horizontal="center" vertical="center" textRotation="90" wrapText="1"/>
      <protection hidden="1"/>
    </xf>
    <xf numFmtId="0" fontId="2" fillId="3" borderId="15" xfId="0" applyFont="1" applyFill="1" applyBorder="1" applyAlignment="1" applyProtection="1">
      <alignment horizontal="center" vertical="center" textRotation="90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27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27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165" fontId="13" fillId="2" borderId="0" xfId="0" applyNumberFormat="1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29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16" xfId="0" applyFont="1" applyFill="1" applyBorder="1" applyAlignment="1" applyProtection="1">
      <alignment horizontal="center" vertical="center" wrapText="1"/>
      <protection hidden="1"/>
    </xf>
    <xf numFmtId="0" fontId="2" fillId="3" borderId="30" xfId="0" applyFont="1" applyFill="1" applyBorder="1" applyAlignment="1" applyProtection="1">
      <alignment horizontal="center" vertical="center" textRotation="90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168" fontId="1" fillId="2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27" xfId="0" applyFont="1" applyFill="1" applyBorder="1" applyAlignment="1" applyProtection="1">
      <alignment horizontal="center" vertical="center"/>
      <protection locked="0" hidden="1"/>
    </xf>
    <xf numFmtId="0" fontId="2" fillId="2" borderId="12" xfId="0" applyNumberFormat="1" applyFont="1" applyFill="1" applyBorder="1" applyAlignment="1" applyProtection="1">
      <alignment horizontal="center" vertical="center"/>
      <protection locked="0"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0" fillId="0" borderId="0" xfId="0" applyNumberFormat="1"/>
  </cellXfs>
  <cellStyles count="2">
    <cellStyle name="Обычный" xfId="0" builtinId="0"/>
    <cellStyle name="Финансовый" xfId="1" builtinId="3"/>
  </cellStyles>
  <dxfs count="26">
    <dxf>
      <font>
        <color rgb="FFC00000"/>
      </font>
    </dxf>
    <dxf>
      <fill>
        <patternFill>
          <bgColor theme="9" tint="0.59996337778862885"/>
        </patternFill>
      </fill>
    </dxf>
    <dxf>
      <numFmt numFmtId="170" formatCode=";;;\Д"/>
    </dxf>
    <dxf>
      <numFmt numFmtId="169" formatCode=";;;&quot;Н&quot;"/>
    </dxf>
    <dxf>
      <font>
        <color theme="0"/>
      </font>
    </dxf>
    <dxf>
      <font>
        <color theme="0"/>
      </font>
    </dxf>
    <dxf>
      <font>
        <color rgb="FFC00000"/>
      </font>
      <fill>
        <patternFill>
          <bgColor theme="0"/>
        </patternFill>
      </fill>
    </dxf>
    <dxf>
      <font>
        <strike val="0"/>
        <color theme="0"/>
      </font>
      <fill>
        <patternFill>
          <bgColor rgb="FFFF6699"/>
        </patternFill>
      </fill>
    </dxf>
    <dxf>
      <font>
        <color theme="4" tint="-0.499984740745262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theme="3" tint="-0.24994659260841701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strike val="0"/>
        <color theme="0"/>
      </font>
      <fill>
        <patternFill>
          <bgColor rgb="FFFF6699"/>
        </patternFill>
      </fill>
    </dxf>
    <dxf>
      <font>
        <color theme="4" tint="-0.499984740745262"/>
      </font>
      <fill>
        <patternFill>
          <bgColor rgb="FF92D050"/>
        </patternFill>
      </fill>
    </dxf>
    <dxf>
      <font>
        <strike val="0"/>
        <color theme="0"/>
      </font>
      <fill>
        <patternFill>
          <bgColor rgb="FFFF6699"/>
        </patternFill>
      </fill>
    </dxf>
    <dxf>
      <fill>
        <patternFill>
          <bgColor theme="9" tint="0.59996337778862885"/>
        </patternFill>
      </fill>
    </dxf>
    <dxf>
      <font>
        <color theme="3" tint="-0.24994659260841701"/>
      </font>
      <fill>
        <patternFill>
          <bgColor rgb="FFFFFF00"/>
        </patternFill>
      </fill>
    </dxf>
    <dxf>
      <font>
        <color theme="3"/>
      </font>
      <fill>
        <patternFill>
          <bgColor rgb="FF99FF66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4" tint="-0.499984740745262"/>
      </font>
      <fill>
        <patternFill>
          <bgColor rgb="FF92D050"/>
        </patternFill>
      </fill>
    </dxf>
    <dxf>
      <font>
        <color theme="3" tint="-0.24994659260841701"/>
      </font>
      <fill>
        <patternFill>
          <bgColor rgb="FFFFFF00"/>
        </patternFill>
      </fill>
    </dxf>
    <dxf>
      <font>
        <color theme="3"/>
      </font>
      <fill>
        <patternFill>
          <bgColor rgb="FF99FF66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99CCFF"/>
      <color rgb="FF3399FF"/>
      <color rgb="FFFF6699"/>
      <color rgb="FF99FF66"/>
      <color rgb="FFFFFF99"/>
      <color rgb="FFF94223"/>
      <color rgb="FFFF00FF"/>
      <color rgb="FFFF33CC"/>
      <color rgb="FFFF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77;&#1083;&#1100;-&#1091;&#1095;&#1077;&#1090;&#1072;%20&#1044;&#1074;&#1086;&#1088;&#1085;&#1080;&#1082;&#108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Да</v>
          </cell>
        </row>
        <row r="2">
          <cell r="A2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C4:AM29"/>
  <sheetViews>
    <sheetView topLeftCell="B4" zoomScale="60" zoomScaleNormal="60" zoomScalePageLayoutView="60" workbookViewId="0">
      <selection activeCell="AA20" sqref="AA20:AM20"/>
    </sheetView>
  </sheetViews>
  <sheetFormatPr defaultRowHeight="15" x14ac:dyDescent="0.25"/>
  <cols>
    <col min="1" max="1" width="6.28515625" customWidth="1"/>
    <col min="2" max="2" width="27" customWidth="1"/>
    <col min="3" max="3" width="14.42578125" bestFit="1" customWidth="1"/>
    <col min="4" max="4" width="4.28515625" bestFit="1" customWidth="1"/>
    <col min="5" max="5" width="4.42578125" bestFit="1" customWidth="1"/>
    <col min="6" max="6" width="5" customWidth="1"/>
    <col min="7" max="9" width="5" bestFit="1" customWidth="1"/>
    <col min="10" max="10" width="4.5703125" customWidth="1"/>
    <col min="11" max="11" width="4.42578125" customWidth="1"/>
    <col min="12" max="12" width="4.85546875" customWidth="1"/>
    <col min="13" max="13" width="4.42578125" bestFit="1" customWidth="1"/>
    <col min="14" max="14" width="4.85546875" customWidth="1"/>
    <col min="15" max="15" width="4.28515625" bestFit="1" customWidth="1"/>
    <col min="16" max="17" width="5" bestFit="1" customWidth="1"/>
    <col min="18" max="18" width="4.28515625" bestFit="1" customWidth="1"/>
    <col min="19" max="23" width="5" bestFit="1" customWidth="1"/>
    <col min="24" max="24" width="5" customWidth="1"/>
    <col min="25" max="32" width="5" bestFit="1" customWidth="1"/>
    <col min="33" max="33" width="5" customWidth="1"/>
    <col min="34" max="34" width="5" bestFit="1" customWidth="1"/>
    <col min="36" max="36" width="9.140625" hidden="1" customWidth="1"/>
    <col min="37" max="37" width="9.140625" customWidth="1"/>
    <col min="43" max="50" width="0" hidden="1" customWidth="1"/>
  </cols>
  <sheetData>
    <row r="4" spans="3:39" ht="34.5" x14ac:dyDescent="0.2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32" t="s">
        <v>13</v>
      </c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r="5" spans="3:39" ht="34.5" x14ac:dyDescent="0.25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32" t="s">
        <v>14</v>
      </c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3:39" ht="81.75" customHeight="1" x14ac:dyDescent="0.25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3:39" ht="34.5" customHeight="1" x14ac:dyDescent="0.4"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4"/>
      <c r="AA7" s="23"/>
      <c r="AB7" s="23"/>
      <c r="AC7" s="23"/>
      <c r="AD7" s="23"/>
      <c r="AE7" s="23"/>
      <c r="AF7" s="23"/>
      <c r="AG7" s="23"/>
      <c r="AH7" s="23"/>
      <c r="AI7" s="60" t="s">
        <v>19</v>
      </c>
      <c r="AJ7" s="61"/>
      <c r="AK7" s="61"/>
      <c r="AL7" s="61"/>
      <c r="AM7" s="62"/>
    </row>
    <row r="8" spans="3:39" ht="47.25" customHeight="1" x14ac:dyDescent="0.25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5" t="s">
        <v>15</v>
      </c>
      <c r="AA8" s="23"/>
      <c r="AB8" s="23"/>
      <c r="AC8" s="23"/>
      <c r="AD8" s="23"/>
      <c r="AE8" s="23"/>
      <c r="AF8" s="23"/>
      <c r="AG8" s="23"/>
      <c r="AH8" s="23"/>
      <c r="AI8" s="63">
        <v>504017</v>
      </c>
      <c r="AJ8" s="64"/>
      <c r="AK8" s="64"/>
      <c r="AL8" s="64"/>
      <c r="AM8" s="65"/>
    </row>
    <row r="9" spans="3:39" ht="30" customHeight="1" x14ac:dyDescent="0.25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33" t="s">
        <v>16</v>
      </c>
      <c r="O9" s="66">
        <v>42370</v>
      </c>
      <c r="P9" s="66"/>
      <c r="Q9" s="66"/>
      <c r="R9" s="66"/>
      <c r="S9" s="66"/>
      <c r="T9" s="66"/>
      <c r="U9" s="34" t="s">
        <v>17</v>
      </c>
      <c r="V9" s="23"/>
      <c r="W9" s="23"/>
      <c r="X9" s="23"/>
      <c r="Y9" s="23"/>
      <c r="Z9" s="23"/>
      <c r="AA9" s="23"/>
      <c r="AB9" s="23"/>
      <c r="AC9" s="23"/>
      <c r="AD9" s="25" t="s">
        <v>18</v>
      </c>
      <c r="AE9" s="23"/>
      <c r="AF9" s="23"/>
      <c r="AG9" s="23"/>
      <c r="AH9" s="23"/>
      <c r="AI9" s="67"/>
      <c r="AJ9" s="68"/>
      <c r="AK9" s="68"/>
      <c r="AL9" s="68"/>
      <c r="AM9" s="69"/>
    </row>
    <row r="10" spans="3:39" ht="24.75" customHeight="1" x14ac:dyDescent="0.4">
      <c r="C10" s="77" t="s">
        <v>20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28"/>
      <c r="T10" s="28"/>
      <c r="U10" s="29"/>
      <c r="V10" s="29"/>
      <c r="W10" s="29"/>
      <c r="X10" s="29"/>
      <c r="Y10" s="29"/>
      <c r="Z10" s="30"/>
      <c r="AA10" s="30"/>
      <c r="AB10" s="30"/>
      <c r="AC10" s="30"/>
      <c r="AD10" s="31"/>
      <c r="AE10" s="30"/>
      <c r="AF10" s="30"/>
      <c r="AG10" s="30"/>
      <c r="AH10" s="23"/>
      <c r="AI10" s="70"/>
      <c r="AJ10" s="71"/>
      <c r="AK10" s="71"/>
      <c r="AL10" s="71"/>
      <c r="AM10" s="72"/>
    </row>
    <row r="11" spans="3:39" ht="9" customHeight="1" x14ac:dyDescent="0.25"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3"/>
      <c r="AI11" s="67"/>
      <c r="AJ11" s="68"/>
      <c r="AK11" s="68"/>
      <c r="AL11" s="68"/>
      <c r="AM11" s="69"/>
    </row>
    <row r="12" spans="3:39" ht="21" customHeight="1" x14ac:dyDescent="0.4">
      <c r="C12" s="2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23"/>
      <c r="AI12" s="73"/>
      <c r="AJ12" s="74"/>
      <c r="AK12" s="74"/>
      <c r="AL12" s="74"/>
      <c r="AM12" s="75"/>
    </row>
    <row r="13" spans="3:39" ht="25.5" customHeight="1" x14ac:dyDescent="0.4">
      <c r="C13" s="26" t="s">
        <v>21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23"/>
      <c r="AI13" s="70"/>
      <c r="AJ13" s="71"/>
      <c r="AK13" s="71"/>
      <c r="AL13" s="71"/>
      <c r="AM13" s="72"/>
    </row>
    <row r="14" spans="3:39" ht="47.25" customHeight="1" x14ac:dyDescent="0.4">
      <c r="C14" s="26" t="s">
        <v>27</v>
      </c>
      <c r="D14" s="23"/>
      <c r="E14" s="23"/>
      <c r="F14" s="80" t="s">
        <v>71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23"/>
      <c r="AI14" s="81"/>
      <c r="AJ14" s="82"/>
      <c r="AK14" s="82"/>
      <c r="AL14" s="82"/>
      <c r="AM14" s="83"/>
    </row>
    <row r="15" spans="3:39" ht="47.25" customHeight="1" x14ac:dyDescent="0.4">
      <c r="C15" s="26" t="s">
        <v>22</v>
      </c>
      <c r="D15" s="23"/>
      <c r="E15" s="23"/>
      <c r="F15" s="84" t="s">
        <v>43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23"/>
      <c r="AI15" s="81"/>
      <c r="AJ15" s="82"/>
      <c r="AK15" s="82"/>
      <c r="AL15" s="82"/>
      <c r="AM15" s="83"/>
    </row>
    <row r="16" spans="3:39" ht="47.25" customHeight="1" x14ac:dyDescent="0.4">
      <c r="C16" s="89" t="s">
        <v>23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23"/>
      <c r="AI16" s="85"/>
      <c r="AJ16" s="86"/>
      <c r="AK16" s="86"/>
      <c r="AL16" s="86"/>
      <c r="AM16" s="87"/>
    </row>
    <row r="17" spans="3:39" ht="47.25" customHeight="1" x14ac:dyDescent="0.4">
      <c r="C17" s="24" t="s">
        <v>24</v>
      </c>
      <c r="D17" s="23"/>
      <c r="E17" s="23"/>
      <c r="F17" s="23"/>
      <c r="G17" s="23"/>
      <c r="H17" s="23"/>
      <c r="I17" s="27"/>
      <c r="J17" s="27"/>
      <c r="K17" s="27"/>
      <c r="L17" s="27"/>
      <c r="M17" s="27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23"/>
      <c r="AI17" s="79"/>
      <c r="AJ17" s="79"/>
      <c r="AK17" s="79"/>
      <c r="AL17" s="79"/>
      <c r="AM17" s="79"/>
    </row>
    <row r="18" spans="3:39" ht="47.25" customHeight="1" x14ac:dyDescent="0.4">
      <c r="C18" s="39" t="s">
        <v>25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3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</row>
    <row r="19" spans="3:39" ht="18" customHeight="1" x14ac:dyDescent="0.4"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91" t="s">
        <v>26</v>
      </c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39"/>
      <c r="AB19" s="40"/>
      <c r="AC19" s="40"/>
      <c r="AD19" s="40"/>
      <c r="AE19" s="40"/>
      <c r="AF19" s="40"/>
      <c r="AG19" s="23"/>
      <c r="AH19" s="23"/>
      <c r="AI19" s="23"/>
      <c r="AJ19" s="23"/>
      <c r="AK19" s="23"/>
      <c r="AL19" s="23"/>
    </row>
    <row r="20" spans="3:39" ht="27.75" x14ac:dyDescent="0.4">
      <c r="C20" s="39" t="s">
        <v>44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</row>
    <row r="21" spans="3:39" x14ac:dyDescent="0.25"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91" t="s">
        <v>26</v>
      </c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40"/>
      <c r="AB21" s="40"/>
      <c r="AC21" s="40"/>
      <c r="AD21" s="40"/>
      <c r="AE21" s="40"/>
      <c r="AF21" s="40"/>
      <c r="AG21" s="23"/>
      <c r="AH21" s="23"/>
      <c r="AI21" s="23"/>
      <c r="AJ21" s="23"/>
      <c r="AK21" s="23"/>
      <c r="AL21" s="23"/>
    </row>
    <row r="22" spans="3:39" x14ac:dyDescent="0.25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3:39" x14ac:dyDescent="0.25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3:39" x14ac:dyDescent="0.25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3:39" x14ac:dyDescent="0.2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3:39" x14ac:dyDescent="0.2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9" x14ac:dyDescent="0.25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3:39" x14ac:dyDescent="0.2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3:39" x14ac:dyDescent="0.25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</sheetData>
  <sheetProtection selectLockedCells="1"/>
  <mergeCells count="20">
    <mergeCell ref="P22:Y22"/>
    <mergeCell ref="AI17:AM17"/>
    <mergeCell ref="F14:AG14"/>
    <mergeCell ref="AI14:AM14"/>
    <mergeCell ref="F15:AG15"/>
    <mergeCell ref="AI15:AM15"/>
    <mergeCell ref="AI16:AM16"/>
    <mergeCell ref="P16:AG16"/>
    <mergeCell ref="C16:O16"/>
    <mergeCell ref="AA18:AM18"/>
    <mergeCell ref="AA20:AM20"/>
    <mergeCell ref="P21:Z21"/>
    <mergeCell ref="P19:Z19"/>
    <mergeCell ref="AI7:AM7"/>
    <mergeCell ref="AI8:AM8"/>
    <mergeCell ref="O9:T9"/>
    <mergeCell ref="AI9:AM10"/>
    <mergeCell ref="AI11:AM13"/>
    <mergeCell ref="D13:AG13"/>
    <mergeCell ref="C10:R11"/>
  </mergeCells>
  <pageMargins left="0.25" right="0.25" top="0.75" bottom="0.75" header="0.3" footer="0.3"/>
  <pageSetup paperSize="9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Y41"/>
  <sheetViews>
    <sheetView tabSelected="1" zoomScale="50" zoomScaleNormal="50" zoomScalePageLayoutView="60" workbookViewId="0">
      <selection activeCell="W50" sqref="W50"/>
    </sheetView>
  </sheetViews>
  <sheetFormatPr defaultRowHeight="15" x14ac:dyDescent="0.25"/>
  <cols>
    <col min="1" max="1" width="6.28515625" customWidth="1"/>
    <col min="2" max="2" width="27" customWidth="1"/>
    <col min="3" max="3" width="14.42578125" bestFit="1" customWidth="1"/>
    <col min="4" max="4" width="4.28515625" bestFit="1" customWidth="1"/>
    <col min="5" max="5" width="4.42578125" bestFit="1" customWidth="1"/>
    <col min="6" max="6" width="5" customWidth="1"/>
    <col min="7" max="9" width="5" bestFit="1" customWidth="1"/>
    <col min="10" max="10" width="4.5703125" customWidth="1"/>
    <col min="11" max="11" width="4.42578125" customWidth="1"/>
    <col min="12" max="12" width="4.85546875" customWidth="1"/>
    <col min="13" max="13" width="4.42578125" bestFit="1" customWidth="1"/>
    <col min="14" max="14" width="4.85546875" customWidth="1"/>
    <col min="15" max="15" width="4.28515625" bestFit="1" customWidth="1"/>
    <col min="16" max="17" width="5" bestFit="1" customWidth="1"/>
    <col min="18" max="18" width="4.28515625" bestFit="1" customWidth="1"/>
    <col min="19" max="23" width="5" bestFit="1" customWidth="1"/>
    <col min="24" max="24" width="5" customWidth="1"/>
    <col min="25" max="32" width="5" bestFit="1" customWidth="1"/>
    <col min="33" max="33" width="5" customWidth="1"/>
    <col min="34" max="34" width="5.28515625" customWidth="1"/>
    <col min="35" max="35" width="5" hidden="1" customWidth="1"/>
    <col min="36" max="42" width="8.5703125" customWidth="1"/>
    <col min="43" max="51" width="9.140625" customWidth="1"/>
  </cols>
  <sheetData>
    <row r="1" spans="1:51" s="3" customFormat="1" ht="26.25" x14ac:dyDescent="0.3">
      <c r="A1" s="14"/>
      <c r="B1" s="54">
        <v>42370</v>
      </c>
      <c r="C1" s="106"/>
      <c r="D1" s="106"/>
      <c r="E1" s="106"/>
      <c r="F1" s="106"/>
      <c r="G1" s="106"/>
      <c r="H1" s="106"/>
      <c r="I1" s="15"/>
      <c r="J1" s="16"/>
      <c r="K1" s="15"/>
      <c r="L1" s="38" t="str">
        <f>Табель!F15</f>
        <v>Аварийно-диспетчерская служба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53"/>
    </row>
    <row r="2" spans="1:51" s="1" customFormat="1" ht="9" customHeight="1" thickBot="1" x14ac:dyDescent="0.35">
      <c r="A2" s="17"/>
      <c r="B2" s="17"/>
      <c r="C2" s="17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4"/>
      <c r="AK2" s="14"/>
      <c r="AL2" s="14"/>
      <c r="AM2" s="14"/>
      <c r="AN2" s="14"/>
      <c r="AO2" s="14"/>
      <c r="AP2" s="14"/>
      <c r="AQ2" s="14"/>
      <c r="AR2" s="53"/>
      <c r="AS2" s="3"/>
      <c r="AT2" s="3"/>
      <c r="AU2" s="3"/>
      <c r="AV2" s="3"/>
      <c r="AW2" s="3"/>
      <c r="AX2" s="3"/>
      <c r="AY2" s="3"/>
    </row>
    <row r="3" spans="1:51" s="1" customFormat="1" ht="33.75" customHeight="1" x14ac:dyDescent="0.3">
      <c r="A3" s="100" t="s">
        <v>2</v>
      </c>
      <c r="B3" s="100" t="s">
        <v>28</v>
      </c>
      <c r="C3" s="100" t="s">
        <v>12</v>
      </c>
      <c r="D3" s="5">
        <f t="shared" ref="D3:AF3" si="0">WEEKDAY($B$1+(E4-2))</f>
        <v>6</v>
      </c>
      <c r="E3" s="5">
        <f t="shared" si="0"/>
        <v>7</v>
      </c>
      <c r="F3" s="5">
        <f t="shared" si="0"/>
        <v>1</v>
      </c>
      <c r="G3" s="5">
        <f t="shared" si="0"/>
        <v>2</v>
      </c>
      <c r="H3" s="5">
        <f t="shared" si="0"/>
        <v>3</v>
      </c>
      <c r="I3" s="5">
        <f t="shared" si="0"/>
        <v>4</v>
      </c>
      <c r="J3" s="5">
        <f t="shared" si="0"/>
        <v>5</v>
      </c>
      <c r="K3" s="5">
        <f t="shared" si="0"/>
        <v>6</v>
      </c>
      <c r="L3" s="5">
        <f t="shared" si="0"/>
        <v>7</v>
      </c>
      <c r="M3" s="5">
        <f t="shared" si="0"/>
        <v>1</v>
      </c>
      <c r="N3" s="5">
        <f t="shared" si="0"/>
        <v>2</v>
      </c>
      <c r="O3" s="5">
        <f t="shared" si="0"/>
        <v>3</v>
      </c>
      <c r="P3" s="5">
        <f t="shared" si="0"/>
        <v>4</v>
      </c>
      <c r="Q3" s="5">
        <f t="shared" si="0"/>
        <v>5</v>
      </c>
      <c r="R3" s="5">
        <f t="shared" si="0"/>
        <v>6</v>
      </c>
      <c r="S3" s="5">
        <f t="shared" si="0"/>
        <v>7</v>
      </c>
      <c r="T3" s="5">
        <f t="shared" si="0"/>
        <v>1</v>
      </c>
      <c r="U3" s="5">
        <f t="shared" si="0"/>
        <v>2</v>
      </c>
      <c r="V3" s="5">
        <f t="shared" si="0"/>
        <v>3</v>
      </c>
      <c r="W3" s="5">
        <f t="shared" si="0"/>
        <v>4</v>
      </c>
      <c r="X3" s="5">
        <f t="shared" si="0"/>
        <v>5</v>
      </c>
      <c r="Y3" s="5">
        <f t="shared" si="0"/>
        <v>6</v>
      </c>
      <c r="Z3" s="5">
        <f t="shared" si="0"/>
        <v>7</v>
      </c>
      <c r="AA3" s="5">
        <f t="shared" si="0"/>
        <v>1</v>
      </c>
      <c r="AB3" s="5">
        <f t="shared" si="0"/>
        <v>2</v>
      </c>
      <c r="AC3" s="5">
        <f t="shared" si="0"/>
        <v>3</v>
      </c>
      <c r="AD3" s="5">
        <f t="shared" si="0"/>
        <v>4</v>
      </c>
      <c r="AE3" s="5">
        <f t="shared" si="0"/>
        <v>5</v>
      </c>
      <c r="AF3" s="5">
        <f t="shared" si="0"/>
        <v>6</v>
      </c>
      <c r="AG3" s="5">
        <f>WEEKDAY($B$1+(AH4-2))</f>
        <v>7</v>
      </c>
      <c r="AH3" s="6">
        <f>WEEKDAY($B$1+(AI4-5))</f>
        <v>1</v>
      </c>
      <c r="AI3" s="6"/>
      <c r="AJ3" s="107" t="s">
        <v>32</v>
      </c>
      <c r="AK3" s="108"/>
      <c r="AL3" s="108"/>
      <c r="AM3" s="108"/>
      <c r="AN3" s="109" t="s">
        <v>33</v>
      </c>
      <c r="AO3" s="110"/>
      <c r="AP3" s="111"/>
      <c r="AQ3" s="93" t="s">
        <v>39</v>
      </c>
      <c r="AR3" s="92" t="s">
        <v>40</v>
      </c>
      <c r="AS3" s="92" t="s">
        <v>36</v>
      </c>
      <c r="AT3" s="92" t="s">
        <v>37</v>
      </c>
      <c r="AU3" s="92" t="s">
        <v>1</v>
      </c>
      <c r="AV3" s="92" t="s">
        <v>42</v>
      </c>
      <c r="AW3" s="92" t="s">
        <v>41</v>
      </c>
      <c r="AX3" s="92" t="s">
        <v>56</v>
      </c>
      <c r="AY3" s="92" t="s">
        <v>55</v>
      </c>
    </row>
    <row r="4" spans="1:51" s="2" customFormat="1" ht="23.25" customHeight="1" x14ac:dyDescent="0.25">
      <c r="A4" s="101"/>
      <c r="B4" s="101"/>
      <c r="C4" s="101"/>
      <c r="D4" s="100">
        <v>1</v>
      </c>
      <c r="E4" s="103">
        <v>2</v>
      </c>
      <c r="F4" s="103">
        <v>3</v>
      </c>
      <c r="G4" s="100">
        <v>4</v>
      </c>
      <c r="H4" s="100">
        <v>5</v>
      </c>
      <c r="I4" s="100">
        <v>6</v>
      </c>
      <c r="J4" s="100">
        <v>7</v>
      </c>
      <c r="K4" s="100">
        <v>8</v>
      </c>
      <c r="L4" s="100">
        <v>9</v>
      </c>
      <c r="M4" s="100">
        <v>10</v>
      </c>
      <c r="N4" s="100">
        <v>11</v>
      </c>
      <c r="O4" s="100">
        <v>12</v>
      </c>
      <c r="P4" s="100">
        <v>13</v>
      </c>
      <c r="Q4" s="100">
        <v>14</v>
      </c>
      <c r="R4" s="100">
        <v>15</v>
      </c>
      <c r="S4" s="100">
        <v>16</v>
      </c>
      <c r="T4" s="100">
        <v>17</v>
      </c>
      <c r="U4" s="100">
        <v>18</v>
      </c>
      <c r="V4" s="100">
        <v>19</v>
      </c>
      <c r="W4" s="100">
        <v>20</v>
      </c>
      <c r="X4" s="100">
        <v>21</v>
      </c>
      <c r="Y4" s="100">
        <v>22</v>
      </c>
      <c r="Z4" s="100">
        <v>23</v>
      </c>
      <c r="AA4" s="100">
        <v>24</v>
      </c>
      <c r="AB4" s="100">
        <v>25</v>
      </c>
      <c r="AC4" s="100">
        <v>26</v>
      </c>
      <c r="AD4" s="100">
        <v>27</v>
      </c>
      <c r="AE4" s="100">
        <v>28</v>
      </c>
      <c r="AF4" s="100">
        <v>29</v>
      </c>
      <c r="AG4" s="100">
        <v>30</v>
      </c>
      <c r="AH4" s="100">
        <v>31</v>
      </c>
      <c r="AI4" s="49"/>
      <c r="AJ4" s="112" t="s">
        <v>11</v>
      </c>
      <c r="AK4" s="113" t="s">
        <v>30</v>
      </c>
      <c r="AL4" s="113"/>
      <c r="AM4" s="113"/>
      <c r="AN4" s="94" t="s">
        <v>36</v>
      </c>
      <c r="AO4" s="94" t="s">
        <v>37</v>
      </c>
      <c r="AP4" s="97" t="s">
        <v>1</v>
      </c>
      <c r="AQ4" s="93"/>
      <c r="AR4" s="92"/>
      <c r="AS4" s="92"/>
      <c r="AT4" s="92"/>
      <c r="AU4" s="92"/>
      <c r="AV4" s="92"/>
      <c r="AW4" s="92"/>
      <c r="AX4" s="92"/>
      <c r="AY4" s="92"/>
    </row>
    <row r="5" spans="1:51" s="2" customFormat="1" ht="26.25" customHeight="1" x14ac:dyDescent="0.25">
      <c r="A5" s="101"/>
      <c r="B5" s="101"/>
      <c r="C5" s="101"/>
      <c r="D5" s="101"/>
      <c r="E5" s="104"/>
      <c r="F5" s="104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49"/>
      <c r="AJ5" s="112"/>
      <c r="AK5" s="94" t="s">
        <v>29</v>
      </c>
      <c r="AL5" s="113" t="s">
        <v>34</v>
      </c>
      <c r="AM5" s="113"/>
      <c r="AN5" s="95"/>
      <c r="AO5" s="95"/>
      <c r="AP5" s="98"/>
      <c r="AQ5" s="93"/>
      <c r="AR5" s="92"/>
      <c r="AS5" s="92"/>
      <c r="AT5" s="92"/>
      <c r="AU5" s="92"/>
      <c r="AV5" s="92"/>
      <c r="AW5" s="92"/>
      <c r="AX5" s="92"/>
      <c r="AY5" s="92"/>
    </row>
    <row r="6" spans="1:51" s="2" customFormat="1" ht="90.75" x14ac:dyDescent="0.25">
      <c r="A6" s="102"/>
      <c r="B6" s="102"/>
      <c r="C6" s="102"/>
      <c r="D6" s="102"/>
      <c r="E6" s="105"/>
      <c r="F6" s="105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49"/>
      <c r="AJ6" s="112"/>
      <c r="AK6" s="96"/>
      <c r="AL6" s="52" t="s">
        <v>31</v>
      </c>
      <c r="AM6" s="52" t="s">
        <v>35</v>
      </c>
      <c r="AN6" s="96"/>
      <c r="AO6" s="96"/>
      <c r="AP6" s="99"/>
      <c r="AQ6" s="93"/>
      <c r="AR6" s="92"/>
      <c r="AS6" s="92"/>
      <c r="AT6" s="92"/>
      <c r="AU6" s="92"/>
      <c r="AV6" s="92"/>
      <c r="AW6" s="92"/>
      <c r="AX6" s="92"/>
      <c r="AY6" s="92"/>
    </row>
    <row r="7" spans="1:51" s="1" customFormat="1" ht="18.75" x14ac:dyDescent="0.3">
      <c r="A7" s="7">
        <f>IF(ISBLANK(B7),"",COUNTA($B$7:B7))</f>
        <v>1</v>
      </c>
      <c r="B7" s="42" t="s">
        <v>47</v>
      </c>
      <c r="C7" s="42" t="s">
        <v>46</v>
      </c>
      <c r="D7" s="3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58"/>
      <c r="AI7" s="50"/>
      <c r="AJ7" s="114">
        <f>AQ7+AR7+AX7+AY7</f>
        <v>0</v>
      </c>
      <c r="AK7" s="10">
        <f>AJ7*12</f>
        <v>0</v>
      </c>
      <c r="AL7" s="10">
        <f>(AR7+AY7)*8</f>
        <v>0</v>
      </c>
      <c r="AM7" s="56">
        <f>AX7+AY7</f>
        <v>0</v>
      </c>
      <c r="AN7" s="10">
        <f>COUNTIF($D7:$AH7,"О")</f>
        <v>0</v>
      </c>
      <c r="AO7" s="10">
        <f>COUNTIF($D7:$AH7,"БС")</f>
        <v>0</v>
      </c>
      <c r="AP7" s="11">
        <f t="shared" ref="AP7:AP22" si="1">COUNTIF($D7:$AH7,"Б")</f>
        <v>0</v>
      </c>
      <c r="AQ7" s="57">
        <f>COUNTIF($D7:$AH7,"Д")</f>
        <v>0</v>
      </c>
      <c r="AR7" s="12">
        <f>COUNTIF($D7:$AH7,"Н")</f>
        <v>0</v>
      </c>
      <c r="AS7" s="12">
        <f>COUNTIF($D7:$AH7,"О")</f>
        <v>0</v>
      </c>
      <c r="AT7" s="12">
        <f>COUNTIF($D7:$AH7,"БС")</f>
        <v>0</v>
      </c>
      <c r="AU7" s="12">
        <f>COUNTIF($D7:$AH7,"Б")</f>
        <v>0</v>
      </c>
      <c r="AV7" s="12">
        <f>AQ7*12</f>
        <v>0</v>
      </c>
      <c r="AW7" s="12">
        <f>AR7*8</f>
        <v>0</v>
      </c>
      <c r="AX7" s="55">
        <f>COUNTIF($D7:$AH7,"ДП")</f>
        <v>0</v>
      </c>
      <c r="AY7" s="55">
        <f>COUNTIF($D7:$AH7,"НП")</f>
        <v>0</v>
      </c>
    </row>
    <row r="8" spans="1:51" s="1" customFormat="1" ht="18.75" x14ac:dyDescent="0.3">
      <c r="A8" s="7">
        <f>IF(ISBLANK(B8),"",COUNTA($B$7:B8))</f>
        <v>2</v>
      </c>
      <c r="B8" s="42" t="s">
        <v>48</v>
      </c>
      <c r="C8" s="42" t="s">
        <v>46</v>
      </c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58"/>
      <c r="AI8" s="50"/>
      <c r="AJ8" s="9">
        <f t="shared" ref="AJ8:AJ22" si="2">COUNTIF(D8:AH8,"*")+COUNTIF(D8:AH8,"&gt;0")+COUNTIF(D8:AH8,"&lt;0")</f>
        <v>0</v>
      </c>
      <c r="AK8" s="10">
        <f t="shared" ref="AK8:AK22" si="3">AJ8*12</f>
        <v>0</v>
      </c>
      <c r="AL8" s="10">
        <f t="shared" ref="AL8:AL22" si="4">(AR8+AY8)*8</f>
        <v>0</v>
      </c>
      <c r="AM8" s="56">
        <f t="shared" ref="AM8:AM22" si="5">AX8+AY8</f>
        <v>0</v>
      </c>
      <c r="AN8" s="10">
        <f t="shared" ref="AN8:AN22" si="6">COUNTIF($D8:$AH8,"О")</f>
        <v>0</v>
      </c>
      <c r="AO8" s="10">
        <f t="shared" ref="AO8:AO22" si="7">COUNTIF($D8:$AH8,"БС")</f>
        <v>0</v>
      </c>
      <c r="AP8" s="11">
        <f t="shared" si="1"/>
        <v>0</v>
      </c>
      <c r="AQ8" s="57">
        <f t="shared" ref="AQ8:AQ22" si="8">COUNTIF($D8:$AH8,"Д")</f>
        <v>0</v>
      </c>
      <c r="AR8" s="12">
        <f t="shared" ref="AR8:AR22" si="9">COUNTIF($D8:$AH8,"Н")</f>
        <v>0</v>
      </c>
      <c r="AS8" s="12">
        <f t="shared" ref="AS8:AS22" si="10">COUNTIF($D8:$AH8,"О")</f>
        <v>0</v>
      </c>
      <c r="AT8" s="12">
        <f t="shared" ref="AT8:AT22" si="11">COUNTIF($D8:$AH8,"БС")</f>
        <v>0</v>
      </c>
      <c r="AU8" s="12">
        <f t="shared" ref="AU8:AU22" si="12">COUNTIF($D8:$AH8,"Б")</f>
        <v>0</v>
      </c>
      <c r="AV8" s="12">
        <f t="shared" ref="AV8:AV22" si="13">AQ8*12</f>
        <v>0</v>
      </c>
      <c r="AW8" s="12">
        <f t="shared" ref="AW8:AW22" si="14">AR8*8</f>
        <v>0</v>
      </c>
      <c r="AX8" s="55">
        <f t="shared" ref="AX8:AX22" si="15">COUNTIF($D8:$AH8,"ДП")</f>
        <v>0</v>
      </c>
      <c r="AY8" s="55">
        <f t="shared" ref="AY8:AY22" si="16">COUNTIF($D8:$AH8,"НП")</f>
        <v>0</v>
      </c>
    </row>
    <row r="9" spans="1:51" s="1" customFormat="1" ht="18.75" x14ac:dyDescent="0.3">
      <c r="A9" s="7">
        <f>IF(ISBLANK(B9),"",COUNTA($B$7:B9))</f>
        <v>3</v>
      </c>
      <c r="B9" s="42" t="s">
        <v>49</v>
      </c>
      <c r="C9" s="42" t="s">
        <v>46</v>
      </c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58"/>
      <c r="AI9" s="50"/>
      <c r="AJ9" s="9">
        <f t="shared" si="2"/>
        <v>0</v>
      </c>
      <c r="AK9" s="10">
        <f t="shared" si="3"/>
        <v>0</v>
      </c>
      <c r="AL9" s="10">
        <f t="shared" si="4"/>
        <v>0</v>
      </c>
      <c r="AM9" s="56">
        <f t="shared" si="5"/>
        <v>0</v>
      </c>
      <c r="AN9" s="10">
        <f t="shared" si="6"/>
        <v>0</v>
      </c>
      <c r="AO9" s="10">
        <f t="shared" si="7"/>
        <v>0</v>
      </c>
      <c r="AP9" s="11">
        <f t="shared" si="1"/>
        <v>0</v>
      </c>
      <c r="AQ9" s="57">
        <f t="shared" si="8"/>
        <v>0</v>
      </c>
      <c r="AR9" s="12">
        <f t="shared" si="9"/>
        <v>0</v>
      </c>
      <c r="AS9" s="12">
        <f t="shared" si="10"/>
        <v>0</v>
      </c>
      <c r="AT9" s="12">
        <f t="shared" si="11"/>
        <v>0</v>
      </c>
      <c r="AU9" s="12">
        <f t="shared" si="12"/>
        <v>0</v>
      </c>
      <c r="AV9" s="12">
        <f t="shared" si="13"/>
        <v>0</v>
      </c>
      <c r="AW9" s="12">
        <f t="shared" si="14"/>
        <v>0</v>
      </c>
      <c r="AX9" s="55">
        <f t="shared" si="15"/>
        <v>0</v>
      </c>
      <c r="AY9" s="55">
        <f t="shared" si="16"/>
        <v>0</v>
      </c>
    </row>
    <row r="10" spans="1:51" s="1" customFormat="1" ht="18.75" x14ac:dyDescent="0.3">
      <c r="A10" s="7">
        <f>IF(ISBLANK(B10),"",COUNTA($B$7:B10))</f>
        <v>4</v>
      </c>
      <c r="B10" s="42" t="s">
        <v>45</v>
      </c>
      <c r="C10" s="42" t="s">
        <v>46</v>
      </c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58"/>
      <c r="AI10" s="50"/>
      <c r="AJ10" s="9">
        <f t="shared" si="2"/>
        <v>0</v>
      </c>
      <c r="AK10" s="10">
        <f t="shared" si="3"/>
        <v>0</v>
      </c>
      <c r="AL10" s="10">
        <f t="shared" si="4"/>
        <v>0</v>
      </c>
      <c r="AM10" s="56">
        <f t="shared" si="5"/>
        <v>0</v>
      </c>
      <c r="AN10" s="10">
        <f t="shared" si="6"/>
        <v>0</v>
      </c>
      <c r="AO10" s="10">
        <f t="shared" si="7"/>
        <v>0</v>
      </c>
      <c r="AP10" s="11">
        <f t="shared" si="1"/>
        <v>0</v>
      </c>
      <c r="AQ10" s="57">
        <f t="shared" si="8"/>
        <v>0</v>
      </c>
      <c r="AR10" s="12">
        <f t="shared" si="9"/>
        <v>0</v>
      </c>
      <c r="AS10" s="12">
        <f t="shared" si="10"/>
        <v>0</v>
      </c>
      <c r="AT10" s="12">
        <f t="shared" si="11"/>
        <v>0</v>
      </c>
      <c r="AU10" s="12">
        <f t="shared" si="12"/>
        <v>0</v>
      </c>
      <c r="AV10" s="12">
        <f t="shared" si="13"/>
        <v>0</v>
      </c>
      <c r="AW10" s="12">
        <f t="shared" si="14"/>
        <v>0</v>
      </c>
      <c r="AX10" s="55">
        <f t="shared" si="15"/>
        <v>0</v>
      </c>
      <c r="AY10" s="55">
        <f t="shared" si="16"/>
        <v>0</v>
      </c>
    </row>
    <row r="11" spans="1:51" s="1" customFormat="1" ht="18.75" x14ac:dyDescent="0.3">
      <c r="A11" s="7">
        <f>IF(ISBLANK(B11),"",COUNTA($B$7:B11))</f>
        <v>5</v>
      </c>
      <c r="B11" s="42" t="s">
        <v>50</v>
      </c>
      <c r="C11" s="42" t="s">
        <v>51</v>
      </c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58"/>
      <c r="AI11" s="50"/>
      <c r="AJ11" s="9">
        <f t="shared" si="2"/>
        <v>0</v>
      </c>
      <c r="AK11" s="10">
        <f t="shared" si="3"/>
        <v>0</v>
      </c>
      <c r="AL11" s="10">
        <f t="shared" si="4"/>
        <v>0</v>
      </c>
      <c r="AM11" s="56">
        <f t="shared" si="5"/>
        <v>0</v>
      </c>
      <c r="AN11" s="10">
        <f t="shared" si="6"/>
        <v>0</v>
      </c>
      <c r="AO11" s="10">
        <f t="shared" si="7"/>
        <v>0</v>
      </c>
      <c r="AP11" s="11">
        <f t="shared" si="1"/>
        <v>0</v>
      </c>
      <c r="AQ11" s="57">
        <f t="shared" si="8"/>
        <v>0</v>
      </c>
      <c r="AR11" s="12">
        <f t="shared" si="9"/>
        <v>0</v>
      </c>
      <c r="AS11" s="12">
        <f t="shared" si="10"/>
        <v>0</v>
      </c>
      <c r="AT11" s="12">
        <f t="shared" si="11"/>
        <v>0</v>
      </c>
      <c r="AU11" s="12">
        <f t="shared" si="12"/>
        <v>0</v>
      </c>
      <c r="AV11" s="12">
        <f t="shared" si="13"/>
        <v>0</v>
      </c>
      <c r="AW11" s="12">
        <f t="shared" si="14"/>
        <v>0</v>
      </c>
      <c r="AX11" s="55">
        <f t="shared" si="15"/>
        <v>0</v>
      </c>
      <c r="AY11" s="55">
        <f t="shared" si="16"/>
        <v>0</v>
      </c>
    </row>
    <row r="12" spans="1:51" s="1" customFormat="1" ht="18.75" x14ac:dyDescent="0.3">
      <c r="A12" s="7">
        <f>IF(ISBLANK(B12),"",COUNTA($B$7:B12))</f>
        <v>6</v>
      </c>
      <c r="B12" s="42" t="s">
        <v>52</v>
      </c>
      <c r="C12" s="42" t="s">
        <v>51</v>
      </c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58"/>
      <c r="AI12" s="50"/>
      <c r="AJ12" s="9">
        <f t="shared" si="2"/>
        <v>0</v>
      </c>
      <c r="AK12" s="10">
        <f t="shared" si="3"/>
        <v>0</v>
      </c>
      <c r="AL12" s="10">
        <f t="shared" si="4"/>
        <v>0</v>
      </c>
      <c r="AM12" s="56">
        <f t="shared" si="5"/>
        <v>0</v>
      </c>
      <c r="AN12" s="10">
        <f t="shared" si="6"/>
        <v>0</v>
      </c>
      <c r="AO12" s="10">
        <f t="shared" si="7"/>
        <v>0</v>
      </c>
      <c r="AP12" s="11">
        <f t="shared" si="1"/>
        <v>0</v>
      </c>
      <c r="AQ12" s="57">
        <f t="shared" si="8"/>
        <v>0</v>
      </c>
      <c r="AR12" s="12">
        <f t="shared" si="9"/>
        <v>0</v>
      </c>
      <c r="AS12" s="12">
        <f t="shared" si="10"/>
        <v>0</v>
      </c>
      <c r="AT12" s="12">
        <f t="shared" si="11"/>
        <v>0</v>
      </c>
      <c r="AU12" s="12">
        <f t="shared" si="12"/>
        <v>0</v>
      </c>
      <c r="AV12" s="12">
        <f t="shared" si="13"/>
        <v>0</v>
      </c>
      <c r="AW12" s="12">
        <f t="shared" si="14"/>
        <v>0</v>
      </c>
      <c r="AX12" s="55">
        <f t="shared" si="15"/>
        <v>0</v>
      </c>
      <c r="AY12" s="55">
        <f t="shared" si="16"/>
        <v>0</v>
      </c>
    </row>
    <row r="13" spans="1:51" s="1" customFormat="1" ht="18.75" x14ac:dyDescent="0.3">
      <c r="A13" s="7">
        <f>IF(ISBLANK(B13),"",COUNTA($B$7:B13))</f>
        <v>7</v>
      </c>
      <c r="B13" s="42" t="s">
        <v>53</v>
      </c>
      <c r="C13" s="42" t="s">
        <v>51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58"/>
      <c r="AI13" s="50"/>
      <c r="AJ13" s="9">
        <f t="shared" si="2"/>
        <v>0</v>
      </c>
      <c r="AK13" s="10">
        <f t="shared" si="3"/>
        <v>0</v>
      </c>
      <c r="AL13" s="10">
        <f t="shared" si="4"/>
        <v>0</v>
      </c>
      <c r="AM13" s="56">
        <f t="shared" si="5"/>
        <v>0</v>
      </c>
      <c r="AN13" s="10">
        <f t="shared" si="6"/>
        <v>0</v>
      </c>
      <c r="AO13" s="10">
        <f t="shared" si="7"/>
        <v>0</v>
      </c>
      <c r="AP13" s="11">
        <f t="shared" si="1"/>
        <v>0</v>
      </c>
      <c r="AQ13" s="57">
        <f t="shared" si="8"/>
        <v>0</v>
      </c>
      <c r="AR13" s="12">
        <f t="shared" si="9"/>
        <v>0</v>
      </c>
      <c r="AS13" s="12">
        <f t="shared" si="10"/>
        <v>0</v>
      </c>
      <c r="AT13" s="12">
        <f t="shared" si="11"/>
        <v>0</v>
      </c>
      <c r="AU13" s="12">
        <f t="shared" si="12"/>
        <v>0</v>
      </c>
      <c r="AV13" s="12">
        <f t="shared" si="13"/>
        <v>0</v>
      </c>
      <c r="AW13" s="12">
        <f t="shared" si="14"/>
        <v>0</v>
      </c>
      <c r="AX13" s="55">
        <f t="shared" si="15"/>
        <v>0</v>
      </c>
      <c r="AY13" s="55">
        <f t="shared" si="16"/>
        <v>0</v>
      </c>
    </row>
    <row r="14" spans="1:51" s="1" customFormat="1" ht="18.75" x14ac:dyDescent="0.3">
      <c r="A14" s="7">
        <f>IF(ISBLANK(B14),"",COUNTA($B$7:B14))</f>
        <v>8</v>
      </c>
      <c r="B14" s="42" t="s">
        <v>54</v>
      </c>
      <c r="C14" s="42" t="s">
        <v>51</v>
      </c>
      <c r="D14" s="36" t="s">
        <v>59</v>
      </c>
      <c r="E14" s="37" t="s">
        <v>60</v>
      </c>
      <c r="F14" s="37" t="s">
        <v>61</v>
      </c>
      <c r="G14" s="37" t="s">
        <v>62</v>
      </c>
      <c r="H14" s="37" t="s">
        <v>68</v>
      </c>
      <c r="I14" s="37" t="s">
        <v>69</v>
      </c>
      <c r="J14" s="37" t="s">
        <v>70</v>
      </c>
      <c r="K14" s="37" t="s">
        <v>60</v>
      </c>
      <c r="L14" s="37" t="s">
        <v>59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58"/>
      <c r="AI14" s="50"/>
      <c r="AJ14" s="9">
        <f t="shared" si="2"/>
        <v>9</v>
      </c>
      <c r="AK14" s="10">
        <f t="shared" si="3"/>
        <v>108</v>
      </c>
      <c r="AL14" s="10">
        <f t="shared" si="4"/>
        <v>24</v>
      </c>
      <c r="AM14" s="56">
        <f t="shared" si="5"/>
        <v>2</v>
      </c>
      <c r="AN14" s="10">
        <f t="shared" si="6"/>
        <v>1</v>
      </c>
      <c r="AO14" s="10">
        <f t="shared" si="7"/>
        <v>1</v>
      </c>
      <c r="AP14" s="11">
        <f t="shared" si="1"/>
        <v>1</v>
      </c>
      <c r="AQ14" s="57">
        <f t="shared" si="8"/>
        <v>2</v>
      </c>
      <c r="AR14" s="12">
        <f t="shared" si="9"/>
        <v>2</v>
      </c>
      <c r="AS14" s="12">
        <f t="shared" si="10"/>
        <v>1</v>
      </c>
      <c r="AT14" s="12">
        <f t="shared" si="11"/>
        <v>1</v>
      </c>
      <c r="AU14" s="12">
        <f t="shared" si="12"/>
        <v>1</v>
      </c>
      <c r="AV14" s="12">
        <f t="shared" si="13"/>
        <v>24</v>
      </c>
      <c r="AW14" s="12">
        <f t="shared" si="14"/>
        <v>16</v>
      </c>
      <c r="AX14" s="55">
        <f t="shared" si="15"/>
        <v>1</v>
      </c>
      <c r="AY14" s="55">
        <f t="shared" si="16"/>
        <v>1</v>
      </c>
    </row>
    <row r="15" spans="1:51" s="1" customFormat="1" ht="18.75" x14ac:dyDescent="0.3">
      <c r="A15" s="8" t="str">
        <f>IF(ISBLANK(B15),"",COUNTA($B$7:B15))</f>
        <v/>
      </c>
      <c r="B15" s="42"/>
      <c r="C15" s="42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58"/>
      <c r="AI15" s="50"/>
      <c r="AJ15" s="9">
        <f t="shared" si="2"/>
        <v>0</v>
      </c>
      <c r="AK15" s="10">
        <f t="shared" si="3"/>
        <v>0</v>
      </c>
      <c r="AL15" s="10">
        <f t="shared" si="4"/>
        <v>0</v>
      </c>
      <c r="AM15" s="56">
        <f t="shared" si="5"/>
        <v>0</v>
      </c>
      <c r="AN15" s="10">
        <f t="shared" si="6"/>
        <v>0</v>
      </c>
      <c r="AO15" s="10">
        <f t="shared" si="7"/>
        <v>0</v>
      </c>
      <c r="AP15" s="11">
        <f t="shared" si="1"/>
        <v>0</v>
      </c>
      <c r="AQ15" s="57">
        <f t="shared" si="8"/>
        <v>0</v>
      </c>
      <c r="AR15" s="12">
        <f t="shared" si="9"/>
        <v>0</v>
      </c>
      <c r="AS15" s="12">
        <f t="shared" si="10"/>
        <v>0</v>
      </c>
      <c r="AT15" s="12">
        <f t="shared" si="11"/>
        <v>0</v>
      </c>
      <c r="AU15" s="12">
        <f t="shared" si="12"/>
        <v>0</v>
      </c>
      <c r="AV15" s="12">
        <f t="shared" si="13"/>
        <v>0</v>
      </c>
      <c r="AW15" s="12">
        <f t="shared" si="14"/>
        <v>0</v>
      </c>
      <c r="AX15" s="55">
        <f t="shared" si="15"/>
        <v>0</v>
      </c>
      <c r="AY15" s="55">
        <f t="shared" si="16"/>
        <v>0</v>
      </c>
    </row>
    <row r="16" spans="1:51" s="1" customFormat="1" ht="18.75" x14ac:dyDescent="0.3">
      <c r="A16" s="7" t="str">
        <f>IF(ISBLANK(B16),"",COUNTA($B$7:B16))</f>
        <v/>
      </c>
      <c r="B16" s="42"/>
      <c r="C16" s="42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58"/>
      <c r="AI16" s="50"/>
      <c r="AJ16" s="9">
        <f t="shared" si="2"/>
        <v>0</v>
      </c>
      <c r="AK16" s="10">
        <f t="shared" si="3"/>
        <v>0</v>
      </c>
      <c r="AL16" s="10">
        <f t="shared" si="4"/>
        <v>0</v>
      </c>
      <c r="AM16" s="56">
        <f t="shared" si="5"/>
        <v>0</v>
      </c>
      <c r="AN16" s="10">
        <f t="shared" si="6"/>
        <v>0</v>
      </c>
      <c r="AO16" s="10">
        <f t="shared" si="7"/>
        <v>0</v>
      </c>
      <c r="AP16" s="11">
        <f t="shared" si="1"/>
        <v>0</v>
      </c>
      <c r="AQ16" s="57">
        <f t="shared" si="8"/>
        <v>0</v>
      </c>
      <c r="AR16" s="12">
        <f t="shared" si="9"/>
        <v>0</v>
      </c>
      <c r="AS16" s="12">
        <f t="shared" si="10"/>
        <v>0</v>
      </c>
      <c r="AT16" s="12">
        <f t="shared" si="11"/>
        <v>0</v>
      </c>
      <c r="AU16" s="12">
        <f t="shared" si="12"/>
        <v>0</v>
      </c>
      <c r="AV16" s="12">
        <f t="shared" si="13"/>
        <v>0</v>
      </c>
      <c r="AW16" s="12">
        <f t="shared" si="14"/>
        <v>0</v>
      </c>
      <c r="AX16" s="55">
        <f t="shared" si="15"/>
        <v>0</v>
      </c>
      <c r="AY16" s="55">
        <f t="shared" si="16"/>
        <v>0</v>
      </c>
    </row>
    <row r="17" spans="1:51" s="1" customFormat="1" ht="18.75" x14ac:dyDescent="0.3">
      <c r="A17" s="7" t="str">
        <f>IF(ISBLANK(B17),"",COUNTA($B$7:B17))</f>
        <v/>
      </c>
      <c r="B17" s="42"/>
      <c r="C17" s="42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58"/>
      <c r="AI17" s="50"/>
      <c r="AJ17" s="9">
        <f t="shared" si="2"/>
        <v>0</v>
      </c>
      <c r="AK17" s="10">
        <f t="shared" si="3"/>
        <v>0</v>
      </c>
      <c r="AL17" s="10">
        <f t="shared" si="4"/>
        <v>0</v>
      </c>
      <c r="AM17" s="56">
        <f t="shared" si="5"/>
        <v>0</v>
      </c>
      <c r="AN17" s="10">
        <f t="shared" si="6"/>
        <v>0</v>
      </c>
      <c r="AO17" s="10">
        <f t="shared" si="7"/>
        <v>0</v>
      </c>
      <c r="AP17" s="11">
        <f t="shared" si="1"/>
        <v>0</v>
      </c>
      <c r="AQ17" s="57">
        <f t="shared" si="8"/>
        <v>0</v>
      </c>
      <c r="AR17" s="12">
        <f t="shared" si="9"/>
        <v>0</v>
      </c>
      <c r="AS17" s="12">
        <f t="shared" si="10"/>
        <v>0</v>
      </c>
      <c r="AT17" s="12">
        <f t="shared" si="11"/>
        <v>0</v>
      </c>
      <c r="AU17" s="12">
        <f t="shared" si="12"/>
        <v>0</v>
      </c>
      <c r="AV17" s="12">
        <f t="shared" si="13"/>
        <v>0</v>
      </c>
      <c r="AW17" s="12">
        <f t="shared" si="14"/>
        <v>0</v>
      </c>
      <c r="AX17" s="55">
        <f t="shared" si="15"/>
        <v>0</v>
      </c>
      <c r="AY17" s="55">
        <f t="shared" si="16"/>
        <v>0</v>
      </c>
    </row>
    <row r="18" spans="1:51" s="1" customFormat="1" ht="18.75" x14ac:dyDescent="0.3">
      <c r="A18" s="7" t="str">
        <f>IF(ISBLANK(B18),"",COUNTA($B$7:B18))</f>
        <v/>
      </c>
      <c r="B18" s="42"/>
      <c r="C18" s="42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58"/>
      <c r="AI18" s="50"/>
      <c r="AJ18" s="9">
        <f t="shared" si="2"/>
        <v>0</v>
      </c>
      <c r="AK18" s="10">
        <f t="shared" si="3"/>
        <v>0</v>
      </c>
      <c r="AL18" s="10">
        <f t="shared" si="4"/>
        <v>0</v>
      </c>
      <c r="AM18" s="56">
        <f t="shared" si="5"/>
        <v>0</v>
      </c>
      <c r="AN18" s="10">
        <f t="shared" si="6"/>
        <v>0</v>
      </c>
      <c r="AO18" s="10">
        <f t="shared" si="7"/>
        <v>0</v>
      </c>
      <c r="AP18" s="11">
        <f t="shared" si="1"/>
        <v>0</v>
      </c>
      <c r="AQ18" s="57">
        <f t="shared" si="8"/>
        <v>0</v>
      </c>
      <c r="AR18" s="12">
        <f t="shared" si="9"/>
        <v>0</v>
      </c>
      <c r="AS18" s="12">
        <f t="shared" si="10"/>
        <v>0</v>
      </c>
      <c r="AT18" s="12">
        <f t="shared" si="11"/>
        <v>0</v>
      </c>
      <c r="AU18" s="12">
        <f t="shared" si="12"/>
        <v>0</v>
      </c>
      <c r="AV18" s="12">
        <f t="shared" si="13"/>
        <v>0</v>
      </c>
      <c r="AW18" s="12">
        <f t="shared" si="14"/>
        <v>0</v>
      </c>
      <c r="AX18" s="55">
        <f t="shared" si="15"/>
        <v>0</v>
      </c>
      <c r="AY18" s="55">
        <f t="shared" si="16"/>
        <v>0</v>
      </c>
    </row>
    <row r="19" spans="1:51" s="1" customFormat="1" ht="18.75" x14ac:dyDescent="0.3">
      <c r="A19" s="7" t="str">
        <f>IF(ISBLANK(B19),"",COUNTA($B$7:B19))</f>
        <v/>
      </c>
      <c r="B19" s="42"/>
      <c r="C19" s="42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58"/>
      <c r="AI19" s="50"/>
      <c r="AJ19" s="9">
        <f t="shared" si="2"/>
        <v>0</v>
      </c>
      <c r="AK19" s="10">
        <f t="shared" si="3"/>
        <v>0</v>
      </c>
      <c r="AL19" s="10">
        <f t="shared" si="4"/>
        <v>0</v>
      </c>
      <c r="AM19" s="56">
        <f t="shared" si="5"/>
        <v>0</v>
      </c>
      <c r="AN19" s="10">
        <f t="shared" si="6"/>
        <v>0</v>
      </c>
      <c r="AO19" s="10">
        <f t="shared" si="7"/>
        <v>0</v>
      </c>
      <c r="AP19" s="11">
        <f t="shared" si="1"/>
        <v>0</v>
      </c>
      <c r="AQ19" s="57">
        <f t="shared" si="8"/>
        <v>0</v>
      </c>
      <c r="AR19" s="12">
        <f t="shared" si="9"/>
        <v>0</v>
      </c>
      <c r="AS19" s="12">
        <f t="shared" si="10"/>
        <v>0</v>
      </c>
      <c r="AT19" s="12">
        <f t="shared" si="11"/>
        <v>0</v>
      </c>
      <c r="AU19" s="12">
        <f t="shared" si="12"/>
        <v>0</v>
      </c>
      <c r="AV19" s="12">
        <f t="shared" si="13"/>
        <v>0</v>
      </c>
      <c r="AW19" s="12">
        <f t="shared" si="14"/>
        <v>0</v>
      </c>
      <c r="AX19" s="55">
        <f t="shared" si="15"/>
        <v>0</v>
      </c>
      <c r="AY19" s="55">
        <f t="shared" si="16"/>
        <v>0</v>
      </c>
    </row>
    <row r="20" spans="1:51" s="1" customFormat="1" ht="18.75" x14ac:dyDescent="0.3">
      <c r="A20" s="7" t="str">
        <f>IF(ISBLANK(B20),"",COUNTA($B$7:B20))</f>
        <v/>
      </c>
      <c r="B20" s="42"/>
      <c r="C20" s="42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58"/>
      <c r="AI20" s="50"/>
      <c r="AJ20" s="9">
        <f t="shared" si="2"/>
        <v>0</v>
      </c>
      <c r="AK20" s="10">
        <f t="shared" si="3"/>
        <v>0</v>
      </c>
      <c r="AL20" s="10">
        <f t="shared" si="4"/>
        <v>0</v>
      </c>
      <c r="AM20" s="56">
        <f t="shared" si="5"/>
        <v>0</v>
      </c>
      <c r="AN20" s="10">
        <f t="shared" si="6"/>
        <v>0</v>
      </c>
      <c r="AO20" s="10">
        <f t="shared" si="7"/>
        <v>0</v>
      </c>
      <c r="AP20" s="11">
        <f t="shared" si="1"/>
        <v>0</v>
      </c>
      <c r="AQ20" s="57">
        <f t="shared" si="8"/>
        <v>0</v>
      </c>
      <c r="AR20" s="12">
        <f t="shared" si="9"/>
        <v>0</v>
      </c>
      <c r="AS20" s="12">
        <f t="shared" si="10"/>
        <v>0</v>
      </c>
      <c r="AT20" s="12">
        <f t="shared" si="11"/>
        <v>0</v>
      </c>
      <c r="AU20" s="12">
        <f t="shared" si="12"/>
        <v>0</v>
      </c>
      <c r="AV20" s="12">
        <f t="shared" si="13"/>
        <v>0</v>
      </c>
      <c r="AW20" s="12">
        <f t="shared" si="14"/>
        <v>0</v>
      </c>
      <c r="AX20" s="55">
        <f t="shared" si="15"/>
        <v>0</v>
      </c>
      <c r="AY20" s="55">
        <f t="shared" si="16"/>
        <v>0</v>
      </c>
    </row>
    <row r="21" spans="1:51" s="1" customFormat="1" ht="18.75" x14ac:dyDescent="0.3">
      <c r="A21" s="7" t="str">
        <f>IF(ISBLANK(B21),"",COUNTA($B$7:B21))</f>
        <v/>
      </c>
      <c r="B21" s="42"/>
      <c r="C21" s="42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58"/>
      <c r="AI21" s="50"/>
      <c r="AJ21" s="9">
        <f t="shared" si="2"/>
        <v>0</v>
      </c>
      <c r="AK21" s="10">
        <f t="shared" si="3"/>
        <v>0</v>
      </c>
      <c r="AL21" s="10">
        <f t="shared" si="4"/>
        <v>0</v>
      </c>
      <c r="AM21" s="56">
        <f t="shared" si="5"/>
        <v>0</v>
      </c>
      <c r="AN21" s="10">
        <f t="shared" si="6"/>
        <v>0</v>
      </c>
      <c r="AO21" s="10">
        <f t="shared" si="7"/>
        <v>0</v>
      </c>
      <c r="AP21" s="11">
        <f t="shared" si="1"/>
        <v>0</v>
      </c>
      <c r="AQ21" s="57">
        <f t="shared" si="8"/>
        <v>0</v>
      </c>
      <c r="AR21" s="12">
        <f t="shared" si="9"/>
        <v>0</v>
      </c>
      <c r="AS21" s="12">
        <f t="shared" si="10"/>
        <v>0</v>
      </c>
      <c r="AT21" s="12">
        <f t="shared" si="11"/>
        <v>0</v>
      </c>
      <c r="AU21" s="12">
        <f t="shared" si="12"/>
        <v>0</v>
      </c>
      <c r="AV21" s="12">
        <f t="shared" si="13"/>
        <v>0</v>
      </c>
      <c r="AW21" s="12">
        <f t="shared" si="14"/>
        <v>0</v>
      </c>
      <c r="AX21" s="55">
        <f t="shared" si="15"/>
        <v>0</v>
      </c>
      <c r="AY21" s="55">
        <f t="shared" si="16"/>
        <v>0</v>
      </c>
    </row>
    <row r="22" spans="1:51" s="1" customFormat="1" ht="19.5" thickBot="1" x14ac:dyDescent="0.35">
      <c r="A22" s="7" t="str">
        <f>IF(ISBLANK(B22),"",COUNTA($B$7:B22))</f>
        <v/>
      </c>
      <c r="B22" s="42"/>
      <c r="C22" s="42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119"/>
      <c r="AH22" s="120"/>
      <c r="AI22" s="51"/>
      <c r="AJ22" s="9">
        <f t="shared" si="2"/>
        <v>0</v>
      </c>
      <c r="AK22" s="10">
        <f t="shared" si="3"/>
        <v>0</v>
      </c>
      <c r="AL22" s="10">
        <f t="shared" si="4"/>
        <v>0</v>
      </c>
      <c r="AM22" s="56">
        <f t="shared" si="5"/>
        <v>0</v>
      </c>
      <c r="AN22" s="10">
        <f t="shared" si="6"/>
        <v>0</v>
      </c>
      <c r="AO22" s="10">
        <f t="shared" si="7"/>
        <v>0</v>
      </c>
      <c r="AP22" s="11">
        <f t="shared" si="1"/>
        <v>0</v>
      </c>
      <c r="AQ22" s="57">
        <f t="shared" si="8"/>
        <v>0</v>
      </c>
      <c r="AR22" s="12">
        <f t="shared" si="9"/>
        <v>0</v>
      </c>
      <c r="AS22" s="12">
        <f t="shared" si="10"/>
        <v>0</v>
      </c>
      <c r="AT22" s="12">
        <f t="shared" si="11"/>
        <v>0</v>
      </c>
      <c r="AU22" s="12">
        <f t="shared" si="12"/>
        <v>0</v>
      </c>
      <c r="AV22" s="12">
        <f t="shared" si="13"/>
        <v>0</v>
      </c>
      <c r="AW22" s="12">
        <f t="shared" si="14"/>
        <v>0</v>
      </c>
      <c r="AX22" s="55">
        <f t="shared" si="15"/>
        <v>0</v>
      </c>
      <c r="AY22" s="55">
        <f t="shared" si="16"/>
        <v>0</v>
      </c>
    </row>
    <row r="23" spans="1:51" s="1" customFormat="1" ht="19.5" thickBot="1" x14ac:dyDescent="0.3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6"/>
      <c r="AG23" s="118" t="s">
        <v>10</v>
      </c>
      <c r="AH23" s="121"/>
      <c r="AI23" s="48"/>
      <c r="AJ23" s="13">
        <f t="shared" ref="AJ23:AY23" si="17">SUM(AJ7:AJ22)</f>
        <v>9</v>
      </c>
      <c r="AK23" s="13">
        <f t="shared" si="17"/>
        <v>108</v>
      </c>
      <c r="AL23" s="13">
        <f t="shared" si="17"/>
        <v>24</v>
      </c>
      <c r="AM23" s="13">
        <f t="shared" si="17"/>
        <v>2</v>
      </c>
      <c r="AN23" s="13">
        <f t="shared" si="17"/>
        <v>1</v>
      </c>
      <c r="AO23" s="13">
        <f t="shared" si="17"/>
        <v>1</v>
      </c>
      <c r="AP23" s="13">
        <f t="shared" si="17"/>
        <v>1</v>
      </c>
      <c r="AQ23" s="13">
        <f t="shared" si="17"/>
        <v>2</v>
      </c>
      <c r="AR23" s="13">
        <f t="shared" si="17"/>
        <v>2</v>
      </c>
      <c r="AS23" s="13">
        <f t="shared" si="17"/>
        <v>1</v>
      </c>
      <c r="AT23" s="13">
        <f t="shared" si="17"/>
        <v>1</v>
      </c>
      <c r="AU23" s="13">
        <f t="shared" si="17"/>
        <v>1</v>
      </c>
      <c r="AV23" s="13">
        <f t="shared" si="17"/>
        <v>24</v>
      </c>
      <c r="AW23" s="13">
        <f t="shared" si="17"/>
        <v>16</v>
      </c>
      <c r="AX23" s="13">
        <f t="shared" si="17"/>
        <v>1</v>
      </c>
      <c r="AY23" s="13">
        <f t="shared" si="17"/>
        <v>1</v>
      </c>
    </row>
    <row r="24" spans="1:51" s="1" customFormat="1" ht="18.75" x14ac:dyDescent="0.3">
      <c r="A24" s="18"/>
      <c r="B24" s="19"/>
      <c r="C24" s="19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0"/>
      <c r="AK24" s="20"/>
      <c r="AL24" s="21"/>
      <c r="AM24" s="21"/>
      <c r="AN24" s="21"/>
      <c r="AO24" s="21"/>
      <c r="AP24" s="21"/>
      <c r="AQ24" s="20"/>
      <c r="AR24" s="4"/>
      <c r="AS24" s="47"/>
      <c r="AT24" s="3"/>
      <c r="AU24" s="3"/>
      <c r="AV24" s="3"/>
      <c r="AW24" s="3"/>
      <c r="AX24" s="3"/>
      <c r="AY24" s="3"/>
    </row>
    <row r="25" spans="1:51" s="1" customFormat="1" ht="18.75" x14ac:dyDescent="0.3">
      <c r="A25" s="18"/>
      <c r="B25" s="19"/>
      <c r="C25" s="19"/>
      <c r="D25" s="20"/>
      <c r="E25" s="116" t="s">
        <v>0</v>
      </c>
      <c r="F25" s="19" t="s">
        <v>4</v>
      </c>
      <c r="G25" s="19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0"/>
      <c r="AK25" s="20"/>
      <c r="AL25" s="21"/>
      <c r="AM25" s="21"/>
      <c r="AN25" s="21"/>
      <c r="AO25" s="21"/>
      <c r="AP25" s="21"/>
      <c r="AQ25" s="20"/>
      <c r="AR25" s="4"/>
      <c r="AS25" s="47"/>
      <c r="AT25" s="3"/>
      <c r="AU25" s="3"/>
      <c r="AV25" s="3"/>
      <c r="AW25" s="3"/>
      <c r="AX25" s="3"/>
      <c r="AY25" s="3"/>
    </row>
    <row r="26" spans="1:51" s="1" customFormat="1" ht="18.75" x14ac:dyDescent="0.3">
      <c r="A26" s="18"/>
      <c r="B26" s="19"/>
      <c r="C26" s="19"/>
      <c r="D26" s="20"/>
      <c r="E26" s="116" t="s">
        <v>5</v>
      </c>
      <c r="F26" s="19" t="s">
        <v>36</v>
      </c>
      <c r="G26" s="19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0"/>
      <c r="AK26" s="20"/>
      <c r="AL26" s="21"/>
      <c r="AM26" s="21"/>
      <c r="AN26" s="21"/>
      <c r="AO26" s="21"/>
      <c r="AP26" s="21"/>
      <c r="AQ26" s="20"/>
      <c r="AR26" s="4"/>
      <c r="AS26" s="47"/>
      <c r="AT26" s="3"/>
      <c r="AU26" s="3"/>
      <c r="AV26" s="3"/>
      <c r="AW26" s="3"/>
      <c r="AX26" s="3"/>
      <c r="AY26" s="3"/>
    </row>
    <row r="27" spans="1:51" s="1" customFormat="1" ht="18.75" x14ac:dyDescent="0.3">
      <c r="A27" s="18"/>
      <c r="B27" s="19"/>
      <c r="C27" s="19"/>
      <c r="D27" s="20"/>
      <c r="E27" s="116" t="s">
        <v>6</v>
      </c>
      <c r="F27" s="19" t="s">
        <v>63</v>
      </c>
      <c r="G27" s="19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0"/>
      <c r="AK27" s="20"/>
      <c r="AL27" s="21"/>
      <c r="AM27" s="21"/>
      <c r="AN27" s="21"/>
      <c r="AO27" s="21"/>
      <c r="AP27" s="21"/>
      <c r="AQ27" s="20"/>
      <c r="AR27" s="4"/>
      <c r="AS27" s="47"/>
      <c r="AT27" s="3"/>
      <c r="AU27" s="3"/>
      <c r="AV27" s="3"/>
      <c r="AW27" s="3"/>
      <c r="AX27" s="3"/>
      <c r="AY27" s="3"/>
    </row>
    <row r="28" spans="1:51" s="1" customFormat="1" ht="18.75" x14ac:dyDescent="0.3">
      <c r="A28" s="18"/>
      <c r="B28" s="19"/>
      <c r="C28" s="19"/>
      <c r="D28" s="20"/>
      <c r="E28" s="116" t="s">
        <v>7</v>
      </c>
      <c r="F28" s="19" t="s">
        <v>8</v>
      </c>
      <c r="G28" s="19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0"/>
      <c r="AK28" s="20"/>
      <c r="AL28" s="21"/>
      <c r="AM28" s="21"/>
      <c r="AN28" s="21"/>
      <c r="AO28" s="21"/>
      <c r="AP28" s="21"/>
      <c r="AQ28" s="20"/>
      <c r="AR28" s="4"/>
      <c r="AS28" s="47"/>
      <c r="AT28" s="3"/>
      <c r="AU28" s="3"/>
      <c r="AV28" s="3"/>
      <c r="AW28" s="3"/>
      <c r="AX28" s="3"/>
      <c r="AY28" s="3"/>
    </row>
    <row r="29" spans="1:51" s="1" customFormat="1" ht="18.75" x14ac:dyDescent="0.3">
      <c r="A29" s="18"/>
      <c r="B29" s="19"/>
      <c r="C29" s="19"/>
      <c r="D29" s="20"/>
      <c r="E29" s="116" t="s">
        <v>9</v>
      </c>
      <c r="F29" s="19" t="s">
        <v>3</v>
      </c>
      <c r="G29" s="19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0"/>
      <c r="AK29" s="20"/>
      <c r="AL29" s="21"/>
      <c r="AM29" s="21"/>
      <c r="AN29" s="21"/>
      <c r="AO29" s="21"/>
      <c r="AP29" s="21"/>
      <c r="AQ29" s="20"/>
      <c r="AR29" s="4"/>
      <c r="AS29" s="47"/>
      <c r="AT29" s="3"/>
      <c r="AU29" s="3"/>
      <c r="AV29" s="3"/>
      <c r="AW29" s="3"/>
      <c r="AX29" s="3"/>
      <c r="AY29" s="3"/>
    </row>
    <row r="30" spans="1:51" ht="18.75" x14ac:dyDescent="0.25">
      <c r="A30" s="22"/>
      <c r="B30" s="22"/>
      <c r="C30" s="22"/>
      <c r="D30" s="22"/>
      <c r="E30" s="117" t="s">
        <v>64</v>
      </c>
      <c r="F30" s="115" t="s">
        <v>65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</row>
    <row r="31" spans="1:51" ht="18.75" x14ac:dyDescent="0.25">
      <c r="A31" s="22"/>
      <c r="B31" s="22"/>
      <c r="C31" s="22"/>
      <c r="D31" s="22"/>
      <c r="E31" s="117" t="s">
        <v>58</v>
      </c>
      <c r="F31" s="115" t="s">
        <v>66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59"/>
      <c r="AG31" s="22"/>
      <c r="AH31" s="22"/>
      <c r="AI31" s="22"/>
      <c r="AJ31" s="59"/>
      <c r="AK31" s="22"/>
      <c r="AL31" s="22"/>
      <c r="AM31" s="22"/>
      <c r="AN31" s="22"/>
      <c r="AO31" s="22"/>
      <c r="AP31" s="22"/>
      <c r="AQ31" s="22"/>
    </row>
    <row r="32" spans="1:51" ht="18.75" x14ac:dyDescent="0.25">
      <c r="E32" s="117" t="s">
        <v>38</v>
      </c>
      <c r="F32" s="115" t="s">
        <v>67</v>
      </c>
      <c r="AJ32" s="59"/>
    </row>
    <row r="33" spans="5:9" ht="18.75" x14ac:dyDescent="0.25">
      <c r="E33" s="117" t="s">
        <v>57</v>
      </c>
      <c r="F33" s="115" t="s">
        <v>66</v>
      </c>
    </row>
    <row r="41" spans="5:9" x14ac:dyDescent="0.25">
      <c r="I41" s="122"/>
    </row>
  </sheetData>
  <sheetProtection selectLockedCells="1"/>
  <mergeCells count="54">
    <mergeCell ref="AG23:AH23"/>
    <mergeCell ref="C1:H1"/>
    <mergeCell ref="AJ3:AM3"/>
    <mergeCell ref="AN3:AP3"/>
    <mergeCell ref="AJ4:AJ6"/>
    <mergeCell ref="AK4:AM4"/>
    <mergeCell ref="AL5:AM5"/>
    <mergeCell ref="AF4:AF6"/>
    <mergeCell ref="AG4:AG6"/>
    <mergeCell ref="AH4:AH6"/>
    <mergeCell ref="C3:C6"/>
    <mergeCell ref="AK5:AK6"/>
    <mergeCell ref="A3:A6"/>
    <mergeCell ref="AA4:AA6"/>
    <mergeCell ref="AB4:AB6"/>
    <mergeCell ref="AC4:AC6"/>
    <mergeCell ref="AD4:AD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D4:D6"/>
    <mergeCell ref="B3:B6"/>
    <mergeCell ref="AE4:AE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AQ3:AQ6"/>
    <mergeCell ref="AR3:AR6"/>
    <mergeCell ref="AS3:AS6"/>
    <mergeCell ref="AT3:AT6"/>
    <mergeCell ref="AN4:AN6"/>
    <mergeCell ref="AO4:AO6"/>
    <mergeCell ref="AP4:AP6"/>
    <mergeCell ref="AU3:AU6"/>
    <mergeCell ref="AV3:AV6"/>
    <mergeCell ref="AW3:AW6"/>
    <mergeCell ref="AX3:AX6"/>
    <mergeCell ref="AY3:AY6"/>
  </mergeCells>
  <conditionalFormatting sqref="D3:AI3">
    <cfRule type="cellIs" dxfId="25" priority="20" operator="between">
      <formula>2</formula>
      <formula>6</formula>
    </cfRule>
    <cfRule type="cellIs" dxfId="24" priority="24" operator="equal">
      <formula>1</formula>
    </cfRule>
    <cfRule type="cellIs" dxfId="23" priority="25" operator="equal">
      <formula>7</formula>
    </cfRule>
  </conditionalFormatting>
  <conditionalFormatting sqref="D7:AI14 D19:AI22 E32:E33 D8:AH22 D24:AI29 D23:AG23 AI23">
    <cfRule type="cellIs" dxfId="22" priority="21" operator="equal">
      <formula>"БС"</formula>
    </cfRule>
    <cfRule type="cellIs" dxfId="21" priority="22" operator="equal">
      <formula>"УЧ"</formula>
    </cfRule>
    <cfRule type="cellIs" dxfId="20" priority="23" operator="equal">
      <formula>"ОГ"</formula>
    </cfRule>
    <cfRule type="cellIs" dxfId="19" priority="28" operator="equal">
      <formula>"О"</formula>
    </cfRule>
  </conditionalFormatting>
  <conditionalFormatting sqref="D15:AI17 AH18:AI18">
    <cfRule type="cellIs" dxfId="18" priority="14" operator="equal">
      <formula>"БС"</formula>
    </cfRule>
    <cfRule type="cellIs" dxfId="17" priority="15" operator="equal">
      <formula>"УЧ"</formula>
    </cfRule>
    <cfRule type="cellIs" dxfId="16" priority="16" operator="equal">
      <formula>"ОГ"</formula>
    </cfRule>
    <cfRule type="cellIs" dxfId="15" priority="17" operator="equal">
      <formula>"Б"</formula>
    </cfRule>
    <cfRule type="cellIs" dxfId="14" priority="18" operator="equal">
      <formula>"В"</formula>
    </cfRule>
    <cfRule type="cellIs" dxfId="13" priority="19" operator="equal">
      <formula>"О"</formula>
    </cfRule>
  </conditionalFormatting>
  <conditionalFormatting sqref="D7:AI22 D19:AI22 E32:E33 D8:AH22 D24:AI29 D23:AG23 AI23">
    <cfRule type="cellIs" dxfId="12" priority="27" operator="equal">
      <formula>"В"</formula>
    </cfRule>
  </conditionalFormatting>
  <conditionalFormatting sqref="D18:AG18">
    <cfRule type="cellIs" dxfId="11" priority="9" operator="equal">
      <formula>"БС"</formula>
    </cfRule>
    <cfRule type="cellIs" dxfId="10" priority="10" operator="equal">
      <formula>"ОГ"</formula>
    </cfRule>
    <cfRule type="cellIs" dxfId="9" priority="11" operator="equal">
      <formula>"Б"</formula>
    </cfRule>
    <cfRule type="cellIs" dxfId="8" priority="13" operator="equal">
      <formula>"О"</formula>
    </cfRule>
  </conditionalFormatting>
  <conditionalFormatting sqref="D18:AG18">
    <cfRule type="cellIs" dxfId="7" priority="12" operator="equal">
      <formula>"В"</formula>
    </cfRule>
  </conditionalFormatting>
  <conditionalFormatting sqref="E32:E33 D7:AI22 D24:AI29 D23:AG23 AI23">
    <cfRule type="cellIs" dxfId="6" priority="4" operator="equal">
      <formula>"ДП"</formula>
    </cfRule>
  </conditionalFormatting>
  <conditionalFormatting sqref="AJ7:AY23">
    <cfRule type="cellIs" dxfId="5" priority="8" operator="equal">
      <formula>0</formula>
    </cfRule>
  </conditionalFormatting>
  <conditionalFormatting sqref="AJ33">
    <cfRule type="top10" dxfId="4" priority="6" rank="1"/>
  </conditionalFormatting>
  <conditionalFormatting sqref="D7:AH22">
    <cfRule type="containsText" dxfId="3" priority="2" operator="containsText" text="Н">
      <formula>NOT(ISERROR(SEARCH("Н",D7)))</formula>
    </cfRule>
    <cfRule type="containsText" dxfId="2" priority="1" operator="containsText" text="Д">
      <formula>NOT(ISERROR(SEARCH("Д",D7)))</formula>
    </cfRule>
    <cfRule type="cellIs" dxfId="0" priority="3" operator="equal">
      <formula>"НП"</formula>
    </cfRule>
  </conditionalFormatting>
  <conditionalFormatting sqref="D7:AH22 E32:E33 D24:AI29 D23:AG23 AI19:AI23">
    <cfRule type="cellIs" dxfId="1" priority="26" operator="equal">
      <formula>"Б"</formula>
    </cfRule>
  </conditionalFormatting>
  <dataValidations count="1">
    <dataValidation type="list" allowBlank="1" showInputMessage="1" showErrorMessage="1" sqref="AS24:AS29">
      <formula1>ДаНет</formula1>
    </dataValidation>
  </dataValidations>
  <pageMargins left="0.25" right="0.25" top="0.75" bottom="0.75" header="0.3" footer="0.3"/>
  <pageSetup paperSize="9" scale="5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2016-01-20T19:35:26Z</dcterms:modified>
</cp:coreProperties>
</file>