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6005" windowHeight="850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12" i="1" l="1"/>
  <c r="B11" i="1"/>
  <c r="F12" i="1"/>
  <c r="F11" i="1"/>
  <c r="H20" i="1"/>
  <c r="H19" i="1"/>
  <c r="F6" i="1" s="1"/>
  <c r="F19" i="1"/>
  <c r="D19" i="1"/>
  <c r="F4" i="1" s="1"/>
  <c r="D20" i="1"/>
  <c r="C18" i="1"/>
  <c r="G18" i="1"/>
  <c r="E18" i="1"/>
  <c r="F20" i="1"/>
  <c r="F5" i="1" l="1"/>
</calcChain>
</file>

<file path=xl/sharedStrings.xml><?xml version="1.0" encoding="utf-8"?>
<sst xmlns="http://schemas.openxmlformats.org/spreadsheetml/2006/main" count="22" uniqueCount="20">
  <si>
    <t xml:space="preserve">Молоко </t>
  </si>
  <si>
    <t>Кофе</t>
  </si>
  <si>
    <t>Сахар порционый</t>
  </si>
  <si>
    <t>ед изм</t>
  </si>
  <si>
    <t>л</t>
  </si>
  <si>
    <t>кг</t>
  </si>
  <si>
    <t>шт</t>
  </si>
  <si>
    <t>продажи</t>
  </si>
  <si>
    <t>дата</t>
  </si>
  <si>
    <t>общее кол-во продаж</t>
  </si>
  <si>
    <t>закупки 01,01</t>
  </si>
  <si>
    <t>фактический остаток на сегодняшний день</t>
  </si>
  <si>
    <t>закупки 01,02</t>
  </si>
  <si>
    <t>Технологическая карты:</t>
  </si>
  <si>
    <t>№</t>
  </si>
  <si>
    <t>наименование блюда (позиции)</t>
  </si>
  <si>
    <t>американо</t>
  </si>
  <si>
    <t>-</t>
  </si>
  <si>
    <t>остат. на начало</t>
  </si>
  <si>
    <t>Капучино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</si>
</sst>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2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workbookViewId="0">
      <selection activeCell="D19" sqref="D19"/>
    </sheetView>
  </sheetViews>
  <sheetFormatPr defaultRowHeight="15" x14ac:dyDescent="0.25"/>
  <cols>
    <col min="1" max="1" width="4.85546875" customWidth="1"/>
    <col min="2" max="3" width="51.42578125" customWidth="1"/>
    <col min="4" max="5" width="19.28515625" customWidth="1"/>
    <col min="6" max="6" width="16.140625" customWidth="1"/>
    <col min="7" max="7" width="29.42578125" customWidth="1"/>
    <col min="8" max="8" width="21.7109375" customWidth="1"/>
    <col min="9" max="9" width="21.85546875" customWidth="1"/>
  </cols>
  <sheetData>
    <row r="3" spans="2:7" s="3" customFormat="1" ht="60" x14ac:dyDescent="0.25">
      <c r="B3" s="2"/>
      <c r="C3" s="2" t="s">
        <v>18</v>
      </c>
      <c r="D3" s="2" t="s">
        <v>10</v>
      </c>
      <c r="E3" s="2" t="s">
        <v>12</v>
      </c>
      <c r="F3" s="2" t="s">
        <v>11</v>
      </c>
      <c r="G3" s="2" t="s">
        <v>3</v>
      </c>
    </row>
    <row r="4" spans="2:7" x14ac:dyDescent="0.25">
      <c r="B4" s="1" t="s">
        <v>0</v>
      </c>
      <c r="C4" s="1">
        <v>0</v>
      </c>
      <c r="D4" s="1">
        <v>10</v>
      </c>
      <c r="E4" s="1">
        <v>30</v>
      </c>
      <c r="F4" s="4">
        <f ca="1">SUM(C4:E4)-SUM(OFFSET($A$18,1,MATCH(B4&amp;"("&amp;G4&amp;")",$A$18:$H$18,0),2))</f>
        <v>36</v>
      </c>
      <c r="G4" s="1" t="s">
        <v>4</v>
      </c>
    </row>
    <row r="5" spans="2:7" x14ac:dyDescent="0.25">
      <c r="B5" s="1" t="s">
        <v>1</v>
      </c>
      <c r="C5" s="1">
        <v>0</v>
      </c>
      <c r="D5" s="1">
        <v>10</v>
      </c>
      <c r="E5" s="1">
        <v>10</v>
      </c>
      <c r="F5" s="4">
        <f t="shared" ref="F5:F6" ca="1" si="0">SUM(C5:E5)-SUM(OFFSET($A$18,1,MATCH(B5&amp;"("&amp;G5&amp;")",$A$18:$H$18,0),2))</f>
        <v>9</v>
      </c>
      <c r="G5" s="1" t="s">
        <v>5</v>
      </c>
    </row>
    <row r="6" spans="2:7" x14ac:dyDescent="0.25">
      <c r="B6" s="1" t="s">
        <v>2</v>
      </c>
      <c r="C6" s="1">
        <v>0</v>
      </c>
      <c r="D6" s="1">
        <v>1000</v>
      </c>
      <c r="E6" s="1">
        <v>2000</v>
      </c>
      <c r="F6" s="4">
        <f t="shared" ca="1" si="0"/>
        <v>2942</v>
      </c>
      <c r="G6" s="1" t="s">
        <v>6</v>
      </c>
    </row>
    <row r="10" spans="2:7" x14ac:dyDescent="0.25">
      <c r="B10" s="1" t="s">
        <v>7</v>
      </c>
      <c r="C10" s="1" t="s">
        <v>8</v>
      </c>
      <c r="D10" s="1" t="s">
        <v>8</v>
      </c>
      <c r="E10" s="1" t="s">
        <v>8</v>
      </c>
      <c r="F10" s="1" t="s">
        <v>9</v>
      </c>
    </row>
    <row r="11" spans="2:7" x14ac:dyDescent="0.25">
      <c r="B11" s="1" t="str">
        <f>B19</f>
        <v>Капучино</v>
      </c>
      <c r="C11" s="1">
        <v>5</v>
      </c>
      <c r="D11" s="1">
        <v>10</v>
      </c>
      <c r="E11" s="1">
        <v>5</v>
      </c>
      <c r="F11" s="1">
        <f>SUM(C11:E11)</f>
        <v>20</v>
      </c>
    </row>
    <row r="12" spans="2:7" x14ac:dyDescent="0.25">
      <c r="B12" s="1" t="str">
        <f>B20</f>
        <v>американо</v>
      </c>
      <c r="C12" s="1">
        <v>3</v>
      </c>
      <c r="D12" s="1">
        <v>2</v>
      </c>
      <c r="E12" s="1">
        <v>4</v>
      </c>
      <c r="F12" s="1">
        <f>SUM(C12:E12)</f>
        <v>9</v>
      </c>
    </row>
    <row r="17" spans="1:8" x14ac:dyDescent="0.25">
      <c r="A17" s="1"/>
      <c r="B17" s="1" t="s">
        <v>13</v>
      </c>
      <c r="C17" s="1"/>
      <c r="D17" s="1"/>
      <c r="E17" s="1"/>
      <c r="F17" s="1"/>
      <c r="G17" s="1"/>
    </row>
    <row r="18" spans="1:8" x14ac:dyDescent="0.25">
      <c r="A18" s="1" t="s">
        <v>14</v>
      </c>
      <c r="B18" s="1" t="s">
        <v>15</v>
      </c>
      <c r="C18" s="1" t="str">
        <f>$B$4&amp;"("&amp;$G4&amp;")"</f>
        <v>Молоко (л)</v>
      </c>
      <c r="D18" s="1"/>
      <c r="E18" s="1" t="str">
        <f>$B$5&amp;"("&amp;$G$5&amp;")"</f>
        <v>Кофе(кг)</v>
      </c>
      <c r="F18" s="1"/>
      <c r="G18" s="1" t="str">
        <f>$B$6&amp;"("&amp;$G$6&amp;")"</f>
        <v>Сахар порционый(шт)</v>
      </c>
    </row>
    <row r="19" spans="1:8" x14ac:dyDescent="0.25">
      <c r="A19" s="1">
        <v>1</v>
      </c>
      <c r="B19" s="5" t="s">
        <v>19</v>
      </c>
      <c r="C19" s="1">
        <v>0.2</v>
      </c>
      <c r="D19" s="1">
        <f>IFERROR(VLOOKUP($B19,$B$11:$F$12,5,0)*C19,0)</f>
        <v>4</v>
      </c>
      <c r="E19" s="1">
        <v>0.1</v>
      </c>
      <c r="F19" s="1">
        <f>IFERROR(VLOOKUP($B19,$B$11:$F$12,5,0)*E19,0)</f>
        <v>2</v>
      </c>
      <c r="G19" s="1">
        <v>2</v>
      </c>
      <c r="H19">
        <f>IFERROR(VLOOKUP($B19,$B$11:$F$12,5,0)*G19,0)</f>
        <v>40</v>
      </c>
    </row>
    <row r="20" spans="1:8" x14ac:dyDescent="0.25">
      <c r="A20" s="1">
        <v>2</v>
      </c>
      <c r="B20" s="1" t="s">
        <v>16</v>
      </c>
      <c r="C20" s="6" t="s">
        <v>17</v>
      </c>
      <c r="D20" s="1">
        <f>IFERROR(VLOOKUP($B20,$B$11:$F$12,5,0)*C20,0)</f>
        <v>0</v>
      </c>
      <c r="E20" s="1">
        <v>0.1</v>
      </c>
      <c r="F20" s="1">
        <f>VLOOKUP($B20,$B$11:$F$12,5,0)</f>
        <v>9</v>
      </c>
      <c r="G20" s="1">
        <v>2</v>
      </c>
      <c r="H20">
        <f>IFERROR(VLOOKUP($B20,$B$11:$F$12,5,0)*G20,0)</f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ПЭК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Поборознюк Александр Александрович</dc:creator>
  <cp:lastModifiedBy>evg</cp:lastModifiedBy>
  <dcterms:created xsi:type="dcterms:W3CDTF">2016-01-19T08:02:42Z</dcterms:created>
  <dcterms:modified xsi:type="dcterms:W3CDTF">2016-01-19T14:24:21Z</dcterms:modified>
</cp:coreProperties>
</file>