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7" i="1" l="1"/>
  <c r="K7" i="1"/>
  <c r="L7" i="1"/>
  <c r="M7" i="1"/>
  <c r="N7" i="1"/>
  <c r="O7" i="1"/>
  <c r="P7" i="1"/>
  <c r="Q7" i="1"/>
  <c r="R7" i="1"/>
  <c r="S7" i="1"/>
  <c r="T7" i="1"/>
  <c r="U7" i="1"/>
  <c r="J8" i="1"/>
  <c r="K8" i="1"/>
  <c r="L8" i="1"/>
  <c r="M8" i="1"/>
  <c r="N8" i="1"/>
  <c r="O8" i="1"/>
  <c r="P8" i="1"/>
  <c r="Q8" i="1"/>
  <c r="R8" i="1"/>
  <c r="S8" i="1"/>
  <c r="T8" i="1"/>
  <c r="U8" i="1"/>
  <c r="K6" i="1"/>
  <c r="L6" i="1"/>
  <c r="M6" i="1"/>
  <c r="N6" i="1"/>
  <c r="O6" i="1"/>
  <c r="P6" i="1"/>
  <c r="Q6" i="1"/>
  <c r="R6" i="1"/>
  <c r="S6" i="1"/>
  <c r="T6" i="1"/>
  <c r="U6" i="1"/>
  <c r="J6" i="1"/>
  <c r="AK8" i="1" l="1"/>
  <c r="AK7" i="1"/>
  <c r="AK6" i="1"/>
  <c r="AJ8" i="1"/>
  <c r="AJ7" i="1"/>
  <c r="AJ6" i="1"/>
  <c r="X8" i="1"/>
  <c r="Y8" i="1"/>
  <c r="Z8" i="1"/>
  <c r="AA8" i="1"/>
  <c r="AB8" i="1"/>
  <c r="AC8" i="1"/>
  <c r="AD8" i="1"/>
  <c r="AE8" i="1"/>
  <c r="AF8" i="1"/>
  <c r="AG8" i="1"/>
  <c r="AH8" i="1"/>
  <c r="X7" i="1"/>
  <c r="Y7" i="1"/>
  <c r="Z7" i="1"/>
  <c r="AA7" i="1"/>
  <c r="AB7" i="1"/>
  <c r="AC7" i="1"/>
  <c r="AD7" i="1"/>
  <c r="AE7" i="1"/>
  <c r="AF7" i="1"/>
  <c r="AG7" i="1"/>
  <c r="AH7" i="1"/>
  <c r="X6" i="1"/>
  <c r="Y6" i="1"/>
  <c r="Z6" i="1"/>
  <c r="AA6" i="1"/>
  <c r="AB6" i="1"/>
  <c r="AC6" i="1"/>
  <c r="AD6" i="1"/>
  <c r="AE6" i="1"/>
  <c r="AF6" i="1"/>
  <c r="AG6" i="1"/>
  <c r="AH6" i="1"/>
  <c r="W8" i="1"/>
  <c r="W7" i="1"/>
  <c r="W6" i="1"/>
  <c r="AI8" i="1" l="1"/>
  <c r="AI7" i="1"/>
  <c r="V7" i="1"/>
  <c r="AL7" i="1" s="1"/>
  <c r="AI6" i="1"/>
  <c r="V6" i="1"/>
  <c r="AK5" i="1"/>
  <c r="AK9" i="1" s="1"/>
  <c r="AJ5" i="1"/>
  <c r="AJ9" i="1" s="1"/>
  <c r="AI5" i="1"/>
  <c r="AH5" i="1"/>
  <c r="AH9" i="1" s="1"/>
  <c r="AG5" i="1"/>
  <c r="AG9" i="1" s="1"/>
  <c r="AF5" i="1"/>
  <c r="AF9" i="1" s="1"/>
  <c r="AE5" i="1"/>
  <c r="AE9" i="1" s="1"/>
  <c r="AD5" i="1"/>
  <c r="AD9" i="1" s="1"/>
  <c r="AC5" i="1"/>
  <c r="AC9" i="1" s="1"/>
  <c r="AB5" i="1"/>
  <c r="AB9" i="1" s="1"/>
  <c r="AA5" i="1"/>
  <c r="AA9" i="1" s="1"/>
  <c r="Z5" i="1"/>
  <c r="Z9" i="1" s="1"/>
  <c r="Y5" i="1"/>
  <c r="Y9" i="1" s="1"/>
  <c r="X5" i="1"/>
  <c r="X9" i="1" s="1"/>
  <c r="W5" i="1"/>
  <c r="U5" i="1"/>
  <c r="U9" i="1" s="1"/>
  <c r="T5" i="1"/>
  <c r="T9" i="1" s="1"/>
  <c r="S5" i="1"/>
  <c r="S9" i="1" s="1"/>
  <c r="R5" i="1"/>
  <c r="R9" i="1" s="1"/>
  <c r="Q5" i="1"/>
  <c r="Q9" i="1" s="1"/>
  <c r="P5" i="1"/>
  <c r="P9" i="1" s="1"/>
  <c r="O5" i="1"/>
  <c r="O9" i="1" s="1"/>
  <c r="N5" i="1"/>
  <c r="N9" i="1" s="1"/>
  <c r="M5" i="1"/>
  <c r="M9" i="1" s="1"/>
  <c r="L5" i="1"/>
  <c r="K5" i="1"/>
  <c r="K9" i="1" s="1"/>
  <c r="AL6" i="1" l="1"/>
  <c r="AI9" i="1"/>
  <c r="W9" i="1"/>
  <c r="L9" i="1"/>
  <c r="V8" i="1" l="1"/>
  <c r="AL8" i="1" s="1"/>
  <c r="V5" i="1"/>
  <c r="J5" i="1"/>
  <c r="J9" i="1" s="1"/>
  <c r="AL5" i="1" l="1"/>
  <c r="V9" i="1"/>
  <c r="AL9" i="1"/>
</calcChain>
</file>

<file path=xl/sharedStrings.xml><?xml version="1.0" encoding="utf-8"?>
<sst xmlns="http://schemas.openxmlformats.org/spreadsheetml/2006/main" count="61" uniqueCount="52">
  <si>
    <t>Наименование</t>
  </si>
  <si>
    <t>Проект "Замена средств технического оснащения и ремонта на филиалах АЭР для выполнения работ вне инвестиционной программы КРЭА (в т.ч. по мероприятиям, финансируемым из средств резервов, и зарубежным проектам)"</t>
  </si>
  <si>
    <t>Технологическая оснастка для притирки уплотнительных поверхностей МК-2 EFCO</t>
  </si>
  <si>
    <t>Технологическая оснастка для притирки уплотнительных поверхностей МК-3 EFCO</t>
  </si>
  <si>
    <t xml:space="preserve">Транспортабельный шлифовально-притирочный станок НSL-15.02 EFCO  ДУ 175-400 мм </t>
  </si>
  <si>
    <t>ИТОГО по инвестициям</t>
  </si>
  <si>
    <t>Стоимостные параметры имущества</t>
  </si>
  <si>
    <t>Кол-во</t>
  </si>
  <si>
    <t>Цена ед. (с НДС)</t>
  </si>
  <si>
    <t>НДС</t>
  </si>
  <si>
    <t>Ст-ть партиии (с НДС)</t>
  </si>
  <si>
    <t>Баланс. ст-ть 
(без НДС)</t>
  </si>
  <si>
    <t>ЦенаЕд</t>
  </si>
  <si>
    <t>Ст-тьСНДС</t>
  </si>
  <si>
    <t>Сть-тьБезНДС</t>
  </si>
  <si>
    <t>Вид</t>
  </si>
  <si>
    <t>Схема</t>
  </si>
  <si>
    <t>ОС</t>
  </si>
  <si>
    <t>Покупка</t>
  </si>
  <si>
    <t>Принятие к учету</t>
  </si>
  <si>
    <t>ПринятДата</t>
  </si>
  <si>
    <t>Принятие к учету (без НДС)</t>
  </si>
  <si>
    <t>ИТОГО</t>
  </si>
  <si>
    <t>УчетЯнв15</t>
  </si>
  <si>
    <t>УчетФев15</t>
  </si>
  <si>
    <t>УчетМар15</t>
  </si>
  <si>
    <t>УчетАпр15</t>
  </si>
  <si>
    <t>УчетМай15</t>
  </si>
  <si>
    <t>УчетИюн15</t>
  </si>
  <si>
    <t>УчетИюл15</t>
  </si>
  <si>
    <t>УчетАвг15</t>
  </si>
  <si>
    <t>УчетСен15</t>
  </si>
  <si>
    <t>УчетОкт15</t>
  </si>
  <si>
    <t>УчетНоя15</t>
  </si>
  <si>
    <t>УчетДек15</t>
  </si>
  <si>
    <t>УчетИтог15</t>
  </si>
  <si>
    <t>УчетЯнв16</t>
  </si>
  <si>
    <t>УчетФев16</t>
  </si>
  <si>
    <t>УчетМар16</t>
  </si>
  <si>
    <t>УчетАпр16</t>
  </si>
  <si>
    <t>УчетМай16</t>
  </si>
  <si>
    <t>УчетИюн16</t>
  </si>
  <si>
    <t>УчетИюл16</t>
  </si>
  <si>
    <t>УчетАвг16</t>
  </si>
  <si>
    <t>УчетСен16</t>
  </si>
  <si>
    <t>УчетОкт16</t>
  </si>
  <si>
    <t>УчетНоя16</t>
  </si>
  <si>
    <t>УчетДек16</t>
  </si>
  <si>
    <t>УчетИтог16</t>
  </si>
  <si>
    <t>УчетИтог17</t>
  </si>
  <si>
    <t>УчетИтог18</t>
  </si>
  <si>
    <t>УчетВсего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</si>
</sst>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/yyyy"/>
    <numFmt numFmtId="165" formatCode="yyyy"/>
  </numFmts>
  <fonts count="6" x14ac:knownFonts="1">
    <font>
      <sz val="11"/>
      <color theme="1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FF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vertical="center"/>
    </xf>
    <xf numFmtId="3" fontId="2" fillId="6" borderId="3" xfId="0" applyNumberFormat="1" applyFont="1" applyFill="1" applyBorder="1" applyAlignment="1">
      <alignment vertical="center"/>
    </xf>
    <xf numFmtId="9" fontId="2" fillId="0" borderId="3" xfId="0" applyNumberFormat="1" applyFont="1" applyBorder="1" applyAlignment="1">
      <alignment vertical="center"/>
    </xf>
    <xf numFmtId="3" fontId="2" fillId="7" borderId="3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vertical="center"/>
    </xf>
    <xf numFmtId="14" fontId="2" fillId="8" borderId="3" xfId="0" applyNumberFormat="1" applyFont="1" applyFill="1" applyBorder="1" applyAlignment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164" fontId="4" fillId="10" borderId="3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vertical="center" wrapText="1"/>
    </xf>
    <xf numFmtId="0" fontId="2" fillId="9" borderId="10" xfId="0" applyFont="1" applyFill="1" applyBorder="1" applyAlignment="1">
      <alignment horizontal="center" vertical="center" wrapText="1"/>
    </xf>
    <xf numFmtId="164" fontId="4" fillId="11" borderId="3" xfId="0" applyNumberFormat="1" applyFont="1" applyFill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35"/>
  <sheetViews>
    <sheetView tabSelected="1" workbookViewId="0">
      <selection activeCell="J6" sqref="J6"/>
    </sheetView>
  </sheetViews>
  <sheetFormatPr defaultRowHeight="15" outlineLevelCol="1" x14ac:dyDescent="0.25"/>
  <cols>
    <col min="1" max="1" width="71.5703125" style="5" customWidth="1"/>
    <col min="2" max="2" width="3.140625" style="5" customWidth="1" outlineLevel="1"/>
    <col min="3" max="3" width="10" style="5" customWidth="1" outlineLevel="1"/>
    <col min="4" max="4" width="4.85546875" style="5" customWidth="1" outlineLevel="1"/>
    <col min="5" max="6" width="10.85546875" style="5" customWidth="1" outlineLevel="1"/>
    <col min="7" max="7" width="5.140625" style="19" customWidth="1"/>
    <col min="8" max="8" width="8.5703125" style="19" customWidth="1"/>
    <col min="9" max="9" width="11.28515625" style="5" customWidth="1" outlineLevel="1"/>
  </cols>
  <sheetData>
    <row r="1" spans="1:38" ht="15" customHeight="1" x14ac:dyDescent="0.25">
      <c r="A1" s="31" t="s">
        <v>0</v>
      </c>
      <c r="B1" s="32" t="s">
        <v>6</v>
      </c>
      <c r="C1" s="33"/>
      <c r="D1" s="33"/>
      <c r="E1" s="33"/>
      <c r="F1" s="33"/>
      <c r="G1"/>
      <c r="H1"/>
      <c r="I1"/>
      <c r="J1" s="34" t="s">
        <v>21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5"/>
    </row>
    <row r="2" spans="1:38" x14ac:dyDescent="0.25">
      <c r="A2" s="31"/>
      <c r="B2" s="32"/>
      <c r="C2" s="33"/>
      <c r="D2" s="33"/>
      <c r="E2" s="33"/>
      <c r="F2" s="33"/>
      <c r="G2"/>
      <c r="H2"/>
      <c r="I2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8"/>
      <c r="AL2" s="36" t="s">
        <v>22</v>
      </c>
    </row>
    <row r="3" spans="1:38" ht="36" x14ac:dyDescent="0.25">
      <c r="A3" s="3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15" t="s">
        <v>15</v>
      </c>
      <c r="H3" s="15" t="s">
        <v>16</v>
      </c>
      <c r="I3" s="20" t="s">
        <v>19</v>
      </c>
      <c r="J3" s="29">
        <v>42035</v>
      </c>
      <c r="K3" s="29">
        <v>42063</v>
      </c>
      <c r="L3" s="29">
        <v>42094</v>
      </c>
      <c r="M3" s="24">
        <v>42124</v>
      </c>
      <c r="N3" s="24">
        <v>42155</v>
      </c>
      <c r="O3" s="24">
        <v>42185</v>
      </c>
      <c r="P3" s="29">
        <v>42216</v>
      </c>
      <c r="Q3" s="29">
        <v>42247</v>
      </c>
      <c r="R3" s="29">
        <v>42277</v>
      </c>
      <c r="S3" s="24">
        <v>42308</v>
      </c>
      <c r="T3" s="24">
        <v>42338</v>
      </c>
      <c r="U3" s="24">
        <v>42369</v>
      </c>
      <c r="V3" s="25">
        <v>42369</v>
      </c>
      <c r="W3" s="29">
        <v>42400</v>
      </c>
      <c r="X3" s="29">
        <v>42429</v>
      </c>
      <c r="Y3" s="29">
        <v>42460</v>
      </c>
      <c r="Z3" s="24">
        <v>42490</v>
      </c>
      <c r="AA3" s="24">
        <v>42521</v>
      </c>
      <c r="AB3" s="24">
        <v>42551</v>
      </c>
      <c r="AC3" s="29">
        <v>42582</v>
      </c>
      <c r="AD3" s="29">
        <v>42613</v>
      </c>
      <c r="AE3" s="29">
        <v>42643</v>
      </c>
      <c r="AF3" s="24">
        <v>42674</v>
      </c>
      <c r="AG3" s="24">
        <v>42704</v>
      </c>
      <c r="AH3" s="24">
        <v>42735</v>
      </c>
      <c r="AI3" s="25">
        <v>42735</v>
      </c>
      <c r="AJ3" s="25">
        <v>43100</v>
      </c>
      <c r="AK3" s="25">
        <v>43465</v>
      </c>
      <c r="AL3" s="37"/>
    </row>
    <row r="4" spans="1:38" ht="36" x14ac:dyDescent="0.25">
      <c r="A4" s="1" t="s">
        <v>0</v>
      </c>
      <c r="B4" s="7" t="s">
        <v>7</v>
      </c>
      <c r="C4" s="7" t="s">
        <v>12</v>
      </c>
      <c r="D4" s="7" t="s">
        <v>9</v>
      </c>
      <c r="E4" s="8" t="s">
        <v>13</v>
      </c>
      <c r="F4" s="8" t="s">
        <v>14</v>
      </c>
      <c r="G4" s="16" t="s">
        <v>15</v>
      </c>
      <c r="H4" s="16" t="s">
        <v>16</v>
      </c>
      <c r="I4" s="8" t="s">
        <v>20</v>
      </c>
      <c r="J4" s="26" t="s">
        <v>23</v>
      </c>
      <c r="K4" s="26" t="s">
        <v>24</v>
      </c>
      <c r="L4" s="26" t="s">
        <v>25</v>
      </c>
      <c r="M4" s="26" t="s">
        <v>26</v>
      </c>
      <c r="N4" s="26" t="s">
        <v>27</v>
      </c>
      <c r="O4" s="26" t="s">
        <v>28</v>
      </c>
      <c r="P4" s="26" t="s">
        <v>29</v>
      </c>
      <c r="Q4" s="26" t="s">
        <v>30</v>
      </c>
      <c r="R4" s="26" t="s">
        <v>31</v>
      </c>
      <c r="S4" s="26" t="s">
        <v>32</v>
      </c>
      <c r="T4" s="26" t="s">
        <v>33</v>
      </c>
      <c r="U4" s="26" t="s">
        <v>34</v>
      </c>
      <c r="V4" s="26" t="s">
        <v>35</v>
      </c>
      <c r="W4" s="26" t="s">
        <v>36</v>
      </c>
      <c r="X4" s="26" t="s">
        <v>37</v>
      </c>
      <c r="Y4" s="26" t="s">
        <v>38</v>
      </c>
      <c r="Z4" s="26" t="s">
        <v>39</v>
      </c>
      <c r="AA4" s="26" t="s">
        <v>40</v>
      </c>
      <c r="AB4" s="26" t="s">
        <v>41</v>
      </c>
      <c r="AC4" s="26" t="s">
        <v>42</v>
      </c>
      <c r="AD4" s="26" t="s">
        <v>43</v>
      </c>
      <c r="AE4" s="26" t="s">
        <v>44</v>
      </c>
      <c r="AF4" s="26" t="s">
        <v>45</v>
      </c>
      <c r="AG4" s="26" t="s">
        <v>46</v>
      </c>
      <c r="AH4" s="26" t="s">
        <v>47</v>
      </c>
      <c r="AI4" s="26" t="s">
        <v>48</v>
      </c>
      <c r="AJ4" s="26" t="s">
        <v>49</v>
      </c>
      <c r="AK4" s="26" t="s">
        <v>50</v>
      </c>
      <c r="AL4" s="26" t="s">
        <v>51</v>
      </c>
    </row>
    <row r="5" spans="1:38" x14ac:dyDescent="0.25">
      <c r="A5" s="2" t="s">
        <v>1</v>
      </c>
      <c r="B5" s="9"/>
      <c r="C5" s="10"/>
      <c r="D5" s="10"/>
      <c r="E5" s="2"/>
      <c r="F5" s="2"/>
      <c r="G5" s="2"/>
      <c r="H5" s="2"/>
      <c r="I5" s="21"/>
      <c r="J5" s="9">
        <f t="shared" ref="J5:U5" si="0">SUBTOTAL(9,J6:J8)</f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5000</v>
      </c>
      <c r="V5" s="9">
        <f>SUBTOTAL(9,J6:U8)</f>
        <v>5000</v>
      </c>
      <c r="W5" s="9">
        <f t="shared" ref="W5:AH5" si="1">SUBTOTAL(9,W6:W8)</f>
        <v>0</v>
      </c>
      <c r="X5" s="9">
        <f t="shared" si="1"/>
        <v>0</v>
      </c>
      <c r="Y5" s="9">
        <f t="shared" si="1"/>
        <v>0</v>
      </c>
      <c r="Z5" s="9">
        <f t="shared" si="1"/>
        <v>0</v>
      </c>
      <c r="AA5" s="9">
        <f t="shared" si="1"/>
        <v>0</v>
      </c>
      <c r="AB5" s="9">
        <f t="shared" si="1"/>
        <v>0</v>
      </c>
      <c r="AC5" s="9">
        <f t="shared" si="1"/>
        <v>0</v>
      </c>
      <c r="AD5" s="9">
        <f t="shared" si="1"/>
        <v>0</v>
      </c>
      <c r="AE5" s="9">
        <f t="shared" si="1"/>
        <v>0</v>
      </c>
      <c r="AF5" s="9">
        <f t="shared" si="1"/>
        <v>0</v>
      </c>
      <c r="AG5" s="9">
        <f t="shared" si="1"/>
        <v>0</v>
      </c>
      <c r="AH5" s="9">
        <f t="shared" si="1"/>
        <v>10000</v>
      </c>
      <c r="AI5" s="9">
        <f>SUBTOTAL(9,W6:AH8)</f>
        <v>10000</v>
      </c>
      <c r="AJ5" s="9">
        <f t="shared" ref="AJ5:AK5" si="2">SUBTOTAL(9,AJ6:AJ8)</f>
        <v>15000</v>
      </c>
      <c r="AK5" s="9">
        <f t="shared" si="2"/>
        <v>0</v>
      </c>
      <c r="AL5" s="9">
        <f>SUBTOTAL(9,J6:AK8)</f>
        <v>30000</v>
      </c>
    </row>
    <row r="6" spans="1:38" x14ac:dyDescent="0.25">
      <c r="A6" s="3" t="s">
        <v>2</v>
      </c>
      <c r="B6" s="11">
        <v>1</v>
      </c>
      <c r="C6" s="11">
        <v>5000</v>
      </c>
      <c r="D6" s="12">
        <v>0.18</v>
      </c>
      <c r="E6" s="30"/>
      <c r="F6" s="30">
        <v>5000</v>
      </c>
      <c r="G6" s="17" t="s">
        <v>17</v>
      </c>
      <c r="H6" s="17" t="s">
        <v>18</v>
      </c>
      <c r="I6" s="22">
        <v>42355</v>
      </c>
      <c r="J6" s="13">
        <f>(EOMONTH($I6,0)=J$3)*$F6*($H6="Покупка")</f>
        <v>0</v>
      </c>
      <c r="K6" s="13">
        <f t="shared" ref="K6:U8" si="3">(EOMONTH($I6,0)=K$3)*$F6*($H6="Покупка")</f>
        <v>0</v>
      </c>
      <c r="L6" s="13">
        <f t="shared" si="3"/>
        <v>0</v>
      </c>
      <c r="M6" s="13">
        <f t="shared" si="3"/>
        <v>0</v>
      </c>
      <c r="N6" s="13">
        <f t="shared" si="3"/>
        <v>0</v>
      </c>
      <c r="O6" s="13">
        <f t="shared" si="3"/>
        <v>0</v>
      </c>
      <c r="P6" s="13">
        <f t="shared" si="3"/>
        <v>0</v>
      </c>
      <c r="Q6" s="13">
        <f t="shared" si="3"/>
        <v>0</v>
      </c>
      <c r="R6" s="13">
        <f t="shared" si="3"/>
        <v>0</v>
      </c>
      <c r="S6" s="13">
        <f t="shared" si="3"/>
        <v>0</v>
      </c>
      <c r="T6" s="13">
        <f t="shared" si="3"/>
        <v>0</v>
      </c>
      <c r="U6" s="13">
        <f t="shared" si="3"/>
        <v>5000</v>
      </c>
      <c r="V6" s="27">
        <f t="shared" ref="V6:V8" si="4">SUBTOTAL(9,J6:U6)</f>
        <v>5000</v>
      </c>
      <c r="W6" s="13">
        <f t="shared" ref="W6:AH6" si="5">IF(DATE(YEAR(W3),MONTH(W3),)=DATE(YEAR($I$6),MONTH($I$6),),$F$6,0)</f>
        <v>0</v>
      </c>
      <c r="X6" s="13">
        <f t="shared" si="5"/>
        <v>0</v>
      </c>
      <c r="Y6" s="13">
        <f t="shared" si="5"/>
        <v>0</v>
      </c>
      <c r="Z6" s="13">
        <f t="shared" si="5"/>
        <v>0</v>
      </c>
      <c r="AA6" s="13">
        <f t="shared" si="5"/>
        <v>0</v>
      </c>
      <c r="AB6" s="13">
        <f t="shared" si="5"/>
        <v>0</v>
      </c>
      <c r="AC6" s="13">
        <f t="shared" si="5"/>
        <v>0</v>
      </c>
      <c r="AD6" s="13">
        <f t="shared" si="5"/>
        <v>0</v>
      </c>
      <c r="AE6" s="13">
        <f t="shared" si="5"/>
        <v>0</v>
      </c>
      <c r="AF6" s="13">
        <f t="shared" si="5"/>
        <v>0</v>
      </c>
      <c r="AG6" s="13">
        <f t="shared" si="5"/>
        <v>0</v>
      </c>
      <c r="AH6" s="13">
        <f t="shared" si="5"/>
        <v>0</v>
      </c>
      <c r="AI6" s="27">
        <f t="shared" ref="AI6:AI8" si="6">SUBTOTAL(9,W6:AH6)</f>
        <v>0</v>
      </c>
      <c r="AJ6" s="13">
        <f>IF(DATE(YEAR(AJ3),MONTH(AJ3),)=DATE(YEAR($I$6),MONTH($I$6),),$F$6,0)</f>
        <v>0</v>
      </c>
      <c r="AK6" s="13">
        <f>IF(DATE(YEAR(AK3),MONTH(AK3),)=DATE(YEAR($I$6),MONTH($I$6),),$F$6,0)</f>
        <v>0</v>
      </c>
      <c r="AL6" s="27">
        <f>SUBTOTAL(9,J6:AK6)</f>
        <v>5000</v>
      </c>
    </row>
    <row r="7" spans="1:38" x14ac:dyDescent="0.25">
      <c r="A7" s="3" t="s">
        <v>3</v>
      </c>
      <c r="B7" s="11">
        <v>1</v>
      </c>
      <c r="C7" s="11">
        <v>10000</v>
      </c>
      <c r="D7" s="12">
        <v>0.18</v>
      </c>
      <c r="E7" s="30"/>
      <c r="F7" s="30">
        <v>10000</v>
      </c>
      <c r="G7" s="17" t="s">
        <v>17</v>
      </c>
      <c r="H7" s="17" t="s">
        <v>18</v>
      </c>
      <c r="I7" s="22">
        <v>42721</v>
      </c>
      <c r="J7" s="13">
        <f t="shared" ref="J7:J8" si="7">(EOMONTH($I7,0)=J$3)*$F7*($H7="Покупка")</f>
        <v>0</v>
      </c>
      <c r="K7" s="13">
        <f t="shared" si="3"/>
        <v>0</v>
      </c>
      <c r="L7" s="13">
        <f t="shared" si="3"/>
        <v>0</v>
      </c>
      <c r="M7" s="13">
        <f t="shared" si="3"/>
        <v>0</v>
      </c>
      <c r="N7" s="13">
        <f t="shared" si="3"/>
        <v>0</v>
      </c>
      <c r="O7" s="13">
        <f t="shared" si="3"/>
        <v>0</v>
      </c>
      <c r="P7" s="13">
        <f t="shared" si="3"/>
        <v>0</v>
      </c>
      <c r="Q7" s="13">
        <f t="shared" si="3"/>
        <v>0</v>
      </c>
      <c r="R7" s="13">
        <f t="shared" si="3"/>
        <v>0</v>
      </c>
      <c r="S7" s="13">
        <f t="shared" si="3"/>
        <v>0</v>
      </c>
      <c r="T7" s="13">
        <f t="shared" si="3"/>
        <v>0</v>
      </c>
      <c r="U7" s="13">
        <f t="shared" si="3"/>
        <v>0</v>
      </c>
      <c r="V7" s="27">
        <f t="shared" si="4"/>
        <v>0</v>
      </c>
      <c r="W7" s="13">
        <f t="shared" ref="W7:AH7" si="8">IF(DATE(YEAR(W3),MONTH(W3),)=DATE(YEAR($I$7),MONTH($I$7),),$F$7,0)</f>
        <v>0</v>
      </c>
      <c r="X7" s="13">
        <f t="shared" si="8"/>
        <v>0</v>
      </c>
      <c r="Y7" s="13">
        <f t="shared" si="8"/>
        <v>0</v>
      </c>
      <c r="Z7" s="13">
        <f t="shared" si="8"/>
        <v>0</v>
      </c>
      <c r="AA7" s="13">
        <f t="shared" si="8"/>
        <v>0</v>
      </c>
      <c r="AB7" s="13">
        <f t="shared" si="8"/>
        <v>0</v>
      </c>
      <c r="AC7" s="13">
        <f t="shared" si="8"/>
        <v>0</v>
      </c>
      <c r="AD7" s="13">
        <f t="shared" si="8"/>
        <v>0</v>
      </c>
      <c r="AE7" s="13">
        <f t="shared" si="8"/>
        <v>0</v>
      </c>
      <c r="AF7" s="13">
        <f t="shared" si="8"/>
        <v>0</v>
      </c>
      <c r="AG7" s="13">
        <f t="shared" si="8"/>
        <v>0</v>
      </c>
      <c r="AH7" s="13">
        <f t="shared" si="8"/>
        <v>10000</v>
      </c>
      <c r="AI7" s="27">
        <f t="shared" si="6"/>
        <v>10000</v>
      </c>
      <c r="AJ7" s="13">
        <f>IF(DATE(YEAR(AJ3),MONTH(AJ3),)=DATE(YEAR($I$7),MONTH($I$7),),$F$7,0)</f>
        <v>0</v>
      </c>
      <c r="AK7" s="13">
        <f>IF(DATE(YEAR(AK3),MONTH(AK3),)=DATE(YEAR($I$7),MONTH($I$7),),$F$7,0)</f>
        <v>0</v>
      </c>
      <c r="AL7" s="27">
        <f>SUBTOTAL(9,J7:AK7)</f>
        <v>10000</v>
      </c>
    </row>
    <row r="8" spans="1:38" x14ac:dyDescent="0.25">
      <c r="A8" s="3" t="s">
        <v>4</v>
      </c>
      <c r="B8" s="11">
        <v>1</v>
      </c>
      <c r="C8" s="11">
        <v>15000</v>
      </c>
      <c r="D8" s="12">
        <v>0.18</v>
      </c>
      <c r="E8" s="30"/>
      <c r="F8" s="30">
        <v>15000</v>
      </c>
      <c r="G8" s="17" t="s">
        <v>17</v>
      </c>
      <c r="H8" s="17" t="s">
        <v>18</v>
      </c>
      <c r="I8" s="22">
        <v>43070</v>
      </c>
      <c r="J8" s="13">
        <f t="shared" si="7"/>
        <v>0</v>
      </c>
      <c r="K8" s="13">
        <f t="shared" si="3"/>
        <v>0</v>
      </c>
      <c r="L8" s="13">
        <f t="shared" si="3"/>
        <v>0</v>
      </c>
      <c r="M8" s="13">
        <f t="shared" si="3"/>
        <v>0</v>
      </c>
      <c r="N8" s="13">
        <f t="shared" si="3"/>
        <v>0</v>
      </c>
      <c r="O8" s="13">
        <f t="shared" si="3"/>
        <v>0</v>
      </c>
      <c r="P8" s="13">
        <f t="shared" si="3"/>
        <v>0</v>
      </c>
      <c r="Q8" s="13">
        <f t="shared" si="3"/>
        <v>0</v>
      </c>
      <c r="R8" s="13">
        <f t="shared" si="3"/>
        <v>0</v>
      </c>
      <c r="S8" s="13">
        <f t="shared" si="3"/>
        <v>0</v>
      </c>
      <c r="T8" s="13">
        <f t="shared" si="3"/>
        <v>0</v>
      </c>
      <c r="U8" s="13">
        <f t="shared" si="3"/>
        <v>0</v>
      </c>
      <c r="V8" s="27">
        <f t="shared" si="4"/>
        <v>0</v>
      </c>
      <c r="W8" s="13">
        <f t="shared" ref="W8:AH8" si="9">IF(DATE(YEAR(W3),MONTH(W3),)=DATE(YEAR($I$8),MONTH($I$8),),$F$8,0)</f>
        <v>0</v>
      </c>
      <c r="X8" s="13">
        <f t="shared" si="9"/>
        <v>0</v>
      </c>
      <c r="Y8" s="13">
        <f t="shared" si="9"/>
        <v>0</v>
      </c>
      <c r="Z8" s="13">
        <f t="shared" si="9"/>
        <v>0</v>
      </c>
      <c r="AA8" s="13">
        <f t="shared" si="9"/>
        <v>0</v>
      </c>
      <c r="AB8" s="13">
        <f t="shared" si="9"/>
        <v>0</v>
      </c>
      <c r="AC8" s="13">
        <f t="shared" si="9"/>
        <v>0</v>
      </c>
      <c r="AD8" s="13">
        <f t="shared" si="9"/>
        <v>0</v>
      </c>
      <c r="AE8" s="13">
        <f t="shared" si="9"/>
        <v>0</v>
      </c>
      <c r="AF8" s="13">
        <f t="shared" si="9"/>
        <v>0</v>
      </c>
      <c r="AG8" s="13">
        <f t="shared" si="9"/>
        <v>0</v>
      </c>
      <c r="AH8" s="13">
        <f t="shared" si="9"/>
        <v>0</v>
      </c>
      <c r="AI8" s="27">
        <f t="shared" si="6"/>
        <v>0</v>
      </c>
      <c r="AJ8" s="13">
        <f>IF(DATE(YEAR(AJ3),MONTH(AJ3),)=DATE(YEAR($I$8),MONTH($I$8),),$F$8,0)</f>
        <v>15000</v>
      </c>
      <c r="AK8" s="13">
        <f>IF(DATE(YEAR(AK3),MONTH(AK3),)=DATE(YEAR($I$8),MONTH($I$8),),$F$8,0)</f>
        <v>0</v>
      </c>
      <c r="AL8" s="27">
        <f>SUBTOTAL(9,J8:AK8)</f>
        <v>15000</v>
      </c>
    </row>
    <row r="9" spans="1:38" x14ac:dyDescent="0.25">
      <c r="A9" s="4" t="s">
        <v>5</v>
      </c>
      <c r="B9" s="4"/>
      <c r="C9" s="4"/>
      <c r="D9" s="4"/>
      <c r="E9" s="14"/>
      <c r="F9" s="14"/>
      <c r="G9" s="18"/>
      <c r="H9" s="18"/>
      <c r="I9" s="4"/>
      <c r="J9" s="14">
        <f t="shared" ref="J9:U9" si="10">SUBTOTAL(9,J5:J8)</f>
        <v>0</v>
      </c>
      <c r="K9" s="14">
        <f t="shared" si="10"/>
        <v>0</v>
      </c>
      <c r="L9" s="14">
        <f t="shared" si="10"/>
        <v>0</v>
      </c>
      <c r="M9" s="14">
        <f t="shared" si="10"/>
        <v>0</v>
      </c>
      <c r="N9" s="14">
        <f t="shared" si="10"/>
        <v>0</v>
      </c>
      <c r="O9" s="14">
        <f t="shared" si="10"/>
        <v>0</v>
      </c>
      <c r="P9" s="14">
        <f t="shared" si="10"/>
        <v>0</v>
      </c>
      <c r="Q9" s="14">
        <f t="shared" si="10"/>
        <v>0</v>
      </c>
      <c r="R9" s="14">
        <f t="shared" si="10"/>
        <v>0</v>
      </c>
      <c r="S9" s="14">
        <f t="shared" si="10"/>
        <v>0</v>
      </c>
      <c r="T9" s="14">
        <f t="shared" si="10"/>
        <v>0</v>
      </c>
      <c r="U9" s="14">
        <f t="shared" si="10"/>
        <v>5000</v>
      </c>
      <c r="V9" s="14">
        <f>SUBTOTAL(9,J5:U8)</f>
        <v>5000</v>
      </c>
      <c r="W9" s="14">
        <f t="shared" ref="W9:AH9" si="11">SUBTOTAL(9,W5:W8)</f>
        <v>0</v>
      </c>
      <c r="X9" s="14">
        <f t="shared" si="11"/>
        <v>0</v>
      </c>
      <c r="Y9" s="14">
        <f t="shared" si="11"/>
        <v>0</v>
      </c>
      <c r="Z9" s="14">
        <f t="shared" si="11"/>
        <v>0</v>
      </c>
      <c r="AA9" s="14">
        <f t="shared" si="11"/>
        <v>0</v>
      </c>
      <c r="AB9" s="14">
        <f t="shared" si="11"/>
        <v>0</v>
      </c>
      <c r="AC9" s="14">
        <f t="shared" si="11"/>
        <v>0</v>
      </c>
      <c r="AD9" s="14">
        <f t="shared" si="11"/>
        <v>0</v>
      </c>
      <c r="AE9" s="14">
        <f t="shared" si="11"/>
        <v>0</v>
      </c>
      <c r="AF9" s="14">
        <f t="shared" si="11"/>
        <v>0</v>
      </c>
      <c r="AG9" s="14">
        <f t="shared" si="11"/>
        <v>0</v>
      </c>
      <c r="AH9" s="14">
        <f t="shared" si="11"/>
        <v>10000</v>
      </c>
      <c r="AI9" s="14">
        <f>SUBTOTAL(9,W5:AH8)</f>
        <v>10000</v>
      </c>
      <c r="AJ9" s="14">
        <f t="shared" ref="AJ9:AK9" si="12">SUBTOTAL(9,AJ5:AJ8)</f>
        <v>15000</v>
      </c>
      <c r="AK9" s="14">
        <f t="shared" si="12"/>
        <v>0</v>
      </c>
      <c r="AL9" s="14">
        <f>SUBTOTAL(9,J5:AK8)</f>
        <v>30000</v>
      </c>
    </row>
    <row r="10" spans="1:38" x14ac:dyDescent="0.25"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x14ac:dyDescent="0.25"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x14ac:dyDescent="0.25"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x14ac:dyDescent="0.25"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x14ac:dyDescent="0.25"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5"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x14ac:dyDescent="0.25"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0:38" x14ac:dyDescent="0.25"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0:38" x14ac:dyDescent="0.25"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0:38" x14ac:dyDescent="0.25"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0:38" x14ac:dyDescent="0.25"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0:38" x14ac:dyDescent="0.25"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0:38" x14ac:dyDescent="0.25"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0:38" x14ac:dyDescent="0.25"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0:38" x14ac:dyDescent="0.25"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0:38" x14ac:dyDescent="0.25"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0:38" x14ac:dyDescent="0.25"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0:38" x14ac:dyDescent="0.25"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0:38" x14ac:dyDescent="0.25"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0:38" x14ac:dyDescent="0.25"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0:38" x14ac:dyDescent="0.25"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0:38" x14ac:dyDescent="0.25"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0:38" x14ac:dyDescent="0.25"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0:38" x14ac:dyDescent="0.25"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0:38" x14ac:dyDescent="0.25"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0:38" x14ac:dyDescent="0.25"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</sheetData>
  <mergeCells count="4">
    <mergeCell ref="A1:A3"/>
    <mergeCell ref="B1:F2"/>
    <mergeCell ref="J1:AL1"/>
    <mergeCell ref="AL2:A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2016-01-16T21:13:53Z</dcterms:modified>
</cp:coreProperties>
</file>