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22995" windowHeight="9975" activeTab="2"/>
  </bookViews>
  <sheets>
    <sheet name="Лист2" sheetId="2" r:id="rId1"/>
    <sheet name="Результаты" sheetId="3" r:id="rId2"/>
    <sheet name="ДляАнализа" sheetId="4" r:id="rId3"/>
  </sheets>
  <definedNames>
    <definedName name="_xlnm._FilterDatabase" localSheetId="0" hidden="1">Лист2!$A$1:$F$242</definedName>
  </definedNames>
  <calcPr calcId="152511"/>
</workbook>
</file>

<file path=xl/calcChain.xml><?xml version="1.0" encoding="utf-8"?>
<calcChain xmlns="http://schemas.openxmlformats.org/spreadsheetml/2006/main">
  <c r="J201" i="4" l="1"/>
  <c r="I202" i="4" s="1"/>
  <c r="I201" i="4"/>
  <c r="J202" i="4" s="1"/>
  <c r="H201" i="4"/>
  <c r="G202" i="4" s="1"/>
  <c r="G201" i="4"/>
  <c r="H202" i="4" s="1"/>
  <c r="Q202" i="4" s="1"/>
  <c r="F201" i="4"/>
  <c r="E202" i="4" s="1"/>
  <c r="E201" i="4"/>
  <c r="F202" i="4" s="1"/>
  <c r="C201" i="4"/>
  <c r="C202" i="4" s="1"/>
  <c r="B201" i="4"/>
  <c r="B202" i="4" s="1"/>
  <c r="J199" i="4"/>
  <c r="I200" i="4" s="1"/>
  <c r="I199" i="4"/>
  <c r="J200" i="4" s="1"/>
  <c r="H199" i="4"/>
  <c r="G200" i="4" s="1"/>
  <c r="G199" i="4"/>
  <c r="H200" i="4" s="1"/>
  <c r="Q200" i="4" s="1"/>
  <c r="F199" i="4"/>
  <c r="E200" i="4" s="1"/>
  <c r="E199" i="4"/>
  <c r="F200" i="4" s="1"/>
  <c r="C199" i="4"/>
  <c r="C200" i="4" s="1"/>
  <c r="B199" i="4"/>
  <c r="B200" i="4" s="1"/>
  <c r="J197" i="4"/>
  <c r="I198" i="4" s="1"/>
  <c r="I197" i="4"/>
  <c r="J198" i="4" s="1"/>
  <c r="H197" i="4"/>
  <c r="G198" i="4" s="1"/>
  <c r="G197" i="4"/>
  <c r="H198" i="4" s="1"/>
  <c r="Q198" i="4" s="1"/>
  <c r="F197" i="4"/>
  <c r="E198" i="4" s="1"/>
  <c r="E197" i="4"/>
  <c r="F198" i="4" s="1"/>
  <c r="C197" i="4"/>
  <c r="C198" i="4" s="1"/>
  <c r="B197" i="4"/>
  <c r="B198" i="4" s="1"/>
  <c r="J195" i="4"/>
  <c r="I196" i="4" s="1"/>
  <c r="I195" i="4"/>
  <c r="J196" i="4" s="1"/>
  <c r="H195" i="4"/>
  <c r="G196" i="4" s="1"/>
  <c r="G195" i="4"/>
  <c r="H196" i="4" s="1"/>
  <c r="Q196" i="4" s="1"/>
  <c r="F195" i="4"/>
  <c r="E196" i="4" s="1"/>
  <c r="E195" i="4"/>
  <c r="F196" i="4" s="1"/>
  <c r="C195" i="4"/>
  <c r="C196" i="4" s="1"/>
  <c r="B195" i="4"/>
  <c r="B196" i="4" s="1"/>
  <c r="J193" i="4"/>
  <c r="I194" i="4" s="1"/>
  <c r="I193" i="4"/>
  <c r="J194" i="4" s="1"/>
  <c r="H193" i="4"/>
  <c r="G194" i="4" s="1"/>
  <c r="G193" i="4"/>
  <c r="H194" i="4" s="1"/>
  <c r="Q194" i="4" s="1"/>
  <c r="F193" i="4"/>
  <c r="E194" i="4" s="1"/>
  <c r="E193" i="4"/>
  <c r="F194" i="4" s="1"/>
  <c r="C193" i="4"/>
  <c r="C194" i="4" s="1"/>
  <c r="B193" i="4"/>
  <c r="B194" i="4" s="1"/>
  <c r="J191" i="4"/>
  <c r="I192" i="4" s="1"/>
  <c r="I191" i="4"/>
  <c r="J192" i="4" s="1"/>
  <c r="H191" i="4"/>
  <c r="G192" i="4" s="1"/>
  <c r="G191" i="4"/>
  <c r="H192" i="4" s="1"/>
  <c r="Q192" i="4" s="1"/>
  <c r="F191" i="4"/>
  <c r="E192" i="4" s="1"/>
  <c r="E191" i="4"/>
  <c r="F192" i="4" s="1"/>
  <c r="C191" i="4"/>
  <c r="C192" i="4" s="1"/>
  <c r="B191" i="4"/>
  <c r="B192" i="4" s="1"/>
  <c r="J189" i="4"/>
  <c r="I190" i="4" s="1"/>
  <c r="I189" i="4"/>
  <c r="J190" i="4" s="1"/>
  <c r="H189" i="4"/>
  <c r="G190" i="4" s="1"/>
  <c r="G189" i="4"/>
  <c r="H190" i="4" s="1"/>
  <c r="Q190" i="4" s="1"/>
  <c r="F189" i="4"/>
  <c r="E190" i="4" s="1"/>
  <c r="E189" i="4"/>
  <c r="F190" i="4" s="1"/>
  <c r="C189" i="4"/>
  <c r="C190" i="4" s="1"/>
  <c r="B189" i="4"/>
  <c r="B190" i="4" s="1"/>
  <c r="J187" i="4"/>
  <c r="I188" i="4" s="1"/>
  <c r="I187" i="4"/>
  <c r="J188" i="4" s="1"/>
  <c r="H187" i="4"/>
  <c r="G188" i="4" s="1"/>
  <c r="G187" i="4"/>
  <c r="H188" i="4" s="1"/>
  <c r="Q188" i="4" s="1"/>
  <c r="F187" i="4"/>
  <c r="E188" i="4" s="1"/>
  <c r="E187" i="4"/>
  <c r="F188" i="4" s="1"/>
  <c r="C187" i="4"/>
  <c r="C188" i="4" s="1"/>
  <c r="B187" i="4"/>
  <c r="B188" i="4" s="1"/>
  <c r="J185" i="4"/>
  <c r="I186" i="4" s="1"/>
  <c r="I185" i="4"/>
  <c r="J186" i="4" s="1"/>
  <c r="H185" i="4"/>
  <c r="G186" i="4" s="1"/>
  <c r="G185" i="4"/>
  <c r="H186" i="4" s="1"/>
  <c r="Q186" i="4" s="1"/>
  <c r="F185" i="4"/>
  <c r="E186" i="4" s="1"/>
  <c r="E185" i="4"/>
  <c r="F186" i="4" s="1"/>
  <c r="C185" i="4"/>
  <c r="C186" i="4" s="1"/>
  <c r="B185" i="4"/>
  <c r="B186" i="4" s="1"/>
  <c r="J183" i="4"/>
  <c r="I184" i="4" s="1"/>
  <c r="I183" i="4"/>
  <c r="J184" i="4" s="1"/>
  <c r="H183" i="4"/>
  <c r="G184" i="4" s="1"/>
  <c r="G183" i="4"/>
  <c r="H184" i="4" s="1"/>
  <c r="Q184" i="4" s="1"/>
  <c r="F183" i="4"/>
  <c r="E184" i="4" s="1"/>
  <c r="E183" i="4"/>
  <c r="F184" i="4" s="1"/>
  <c r="C183" i="4"/>
  <c r="C184" i="4" s="1"/>
  <c r="B183" i="4"/>
  <c r="B184" i="4" s="1"/>
  <c r="J181" i="4"/>
  <c r="I182" i="4" s="1"/>
  <c r="I181" i="4"/>
  <c r="J182" i="4" s="1"/>
  <c r="H181" i="4"/>
  <c r="G181" i="4"/>
  <c r="H182" i="4" s="1"/>
  <c r="Q182" i="4" s="1"/>
  <c r="F181" i="4"/>
  <c r="E182" i="4" s="1"/>
  <c r="E181" i="4"/>
  <c r="F182" i="4" s="1"/>
  <c r="C181" i="4"/>
  <c r="C182" i="4" s="1"/>
  <c r="B181" i="4"/>
  <c r="B182" i="4" s="1"/>
  <c r="I180" i="4"/>
  <c r="J179" i="4"/>
  <c r="I179" i="4"/>
  <c r="J180" i="4" s="1"/>
  <c r="H179" i="4"/>
  <c r="G180" i="4" s="1"/>
  <c r="G179" i="4"/>
  <c r="H180" i="4" s="1"/>
  <c r="Q180" i="4" s="1"/>
  <c r="F179" i="4"/>
  <c r="E180" i="4" s="1"/>
  <c r="E179" i="4"/>
  <c r="F180" i="4" s="1"/>
  <c r="C179" i="4"/>
  <c r="C180" i="4" s="1"/>
  <c r="B179" i="4"/>
  <c r="B180" i="4" s="1"/>
  <c r="J177" i="4"/>
  <c r="I178" i="4" s="1"/>
  <c r="I177" i="4"/>
  <c r="J178" i="4" s="1"/>
  <c r="H177" i="4"/>
  <c r="G178" i="4" s="1"/>
  <c r="G177" i="4"/>
  <c r="H178" i="4" s="1"/>
  <c r="Q178" i="4" s="1"/>
  <c r="F177" i="4"/>
  <c r="E178" i="4" s="1"/>
  <c r="E177" i="4"/>
  <c r="F178" i="4" s="1"/>
  <c r="C177" i="4"/>
  <c r="C178" i="4" s="1"/>
  <c r="B177" i="4"/>
  <c r="B178" i="4" s="1"/>
  <c r="I176" i="4"/>
  <c r="J175" i="4"/>
  <c r="I175" i="4"/>
  <c r="J176" i="4" s="1"/>
  <c r="H175" i="4"/>
  <c r="G176" i="4" s="1"/>
  <c r="G175" i="4"/>
  <c r="H176" i="4" s="1"/>
  <c r="Q176" i="4" s="1"/>
  <c r="F175" i="4"/>
  <c r="E176" i="4" s="1"/>
  <c r="E175" i="4"/>
  <c r="F176" i="4" s="1"/>
  <c r="C175" i="4"/>
  <c r="C176" i="4" s="1"/>
  <c r="B175" i="4"/>
  <c r="B176" i="4" s="1"/>
  <c r="J173" i="4"/>
  <c r="I174" i="4" s="1"/>
  <c r="I173" i="4"/>
  <c r="J174" i="4" s="1"/>
  <c r="H173" i="4"/>
  <c r="G174" i="4" s="1"/>
  <c r="G173" i="4"/>
  <c r="H174" i="4" s="1"/>
  <c r="Q174" i="4" s="1"/>
  <c r="F173" i="4"/>
  <c r="E174" i="4" s="1"/>
  <c r="E173" i="4"/>
  <c r="F174" i="4" s="1"/>
  <c r="C173" i="4"/>
  <c r="C174" i="4" s="1"/>
  <c r="B173" i="4"/>
  <c r="B174" i="4" s="1"/>
  <c r="I172" i="4"/>
  <c r="J171" i="4"/>
  <c r="I171" i="4"/>
  <c r="J172" i="4" s="1"/>
  <c r="H171" i="4"/>
  <c r="G172" i="4" s="1"/>
  <c r="G171" i="4"/>
  <c r="H172" i="4" s="1"/>
  <c r="Q172" i="4" s="1"/>
  <c r="F171" i="4"/>
  <c r="E172" i="4" s="1"/>
  <c r="E171" i="4"/>
  <c r="F172" i="4" s="1"/>
  <c r="C171" i="4"/>
  <c r="C172" i="4" s="1"/>
  <c r="B171" i="4"/>
  <c r="B172" i="4" s="1"/>
  <c r="J169" i="4"/>
  <c r="I170" i="4" s="1"/>
  <c r="I169" i="4"/>
  <c r="J170" i="4" s="1"/>
  <c r="H169" i="4"/>
  <c r="G170" i="4" s="1"/>
  <c r="G169" i="4"/>
  <c r="H170" i="4" s="1"/>
  <c r="Q170" i="4" s="1"/>
  <c r="F169" i="4"/>
  <c r="E170" i="4" s="1"/>
  <c r="E169" i="4"/>
  <c r="F170" i="4" s="1"/>
  <c r="C169" i="4"/>
  <c r="C170" i="4" s="1"/>
  <c r="B169" i="4"/>
  <c r="B170" i="4" s="1"/>
  <c r="I168" i="4"/>
  <c r="J167" i="4"/>
  <c r="I167" i="4"/>
  <c r="J168" i="4" s="1"/>
  <c r="H167" i="4"/>
  <c r="G168" i="4" s="1"/>
  <c r="G167" i="4"/>
  <c r="H168" i="4" s="1"/>
  <c r="Q168" i="4" s="1"/>
  <c r="F167" i="4"/>
  <c r="E168" i="4" s="1"/>
  <c r="E167" i="4"/>
  <c r="F168" i="4" s="1"/>
  <c r="C167" i="4"/>
  <c r="C168" i="4" s="1"/>
  <c r="B167" i="4"/>
  <c r="B168" i="4" s="1"/>
  <c r="J165" i="4"/>
  <c r="I166" i="4" s="1"/>
  <c r="I165" i="4"/>
  <c r="J166" i="4" s="1"/>
  <c r="H165" i="4"/>
  <c r="G166" i="4" s="1"/>
  <c r="G165" i="4"/>
  <c r="H166" i="4" s="1"/>
  <c r="Q166" i="4" s="1"/>
  <c r="F165" i="4"/>
  <c r="E166" i="4" s="1"/>
  <c r="E165" i="4"/>
  <c r="F166" i="4" s="1"/>
  <c r="C165" i="4"/>
  <c r="C166" i="4" s="1"/>
  <c r="B165" i="4"/>
  <c r="B166" i="4" s="1"/>
  <c r="I164" i="4"/>
  <c r="J163" i="4"/>
  <c r="I163" i="4"/>
  <c r="J164" i="4" s="1"/>
  <c r="H163" i="4"/>
  <c r="G164" i="4" s="1"/>
  <c r="G163" i="4"/>
  <c r="H164" i="4" s="1"/>
  <c r="Q164" i="4" s="1"/>
  <c r="F163" i="4"/>
  <c r="E164" i="4" s="1"/>
  <c r="E163" i="4"/>
  <c r="F164" i="4" s="1"/>
  <c r="C163" i="4"/>
  <c r="C164" i="4" s="1"/>
  <c r="B163" i="4"/>
  <c r="B164" i="4" s="1"/>
  <c r="J161" i="4"/>
  <c r="I162" i="4" s="1"/>
  <c r="I161" i="4"/>
  <c r="J162" i="4" s="1"/>
  <c r="H161" i="4"/>
  <c r="G162" i="4" s="1"/>
  <c r="G161" i="4"/>
  <c r="F161" i="4"/>
  <c r="E162" i="4" s="1"/>
  <c r="E161" i="4"/>
  <c r="F162" i="4" s="1"/>
  <c r="C161" i="4"/>
  <c r="C162" i="4" s="1"/>
  <c r="B161" i="4"/>
  <c r="B162" i="4" s="1"/>
  <c r="J159" i="4"/>
  <c r="I160" i="4" s="1"/>
  <c r="I159" i="4"/>
  <c r="J160" i="4" s="1"/>
  <c r="H159" i="4"/>
  <c r="G160" i="4" s="1"/>
  <c r="G159" i="4"/>
  <c r="H160" i="4" s="1"/>
  <c r="Q160" i="4" s="1"/>
  <c r="F159" i="4"/>
  <c r="E160" i="4" s="1"/>
  <c r="E159" i="4"/>
  <c r="F160" i="4" s="1"/>
  <c r="C159" i="4"/>
  <c r="C160" i="4" s="1"/>
  <c r="B159" i="4"/>
  <c r="B160" i="4" s="1"/>
  <c r="J157" i="4"/>
  <c r="I158" i="4" s="1"/>
  <c r="I157" i="4"/>
  <c r="J158" i="4" s="1"/>
  <c r="H157" i="4"/>
  <c r="G158" i="4" s="1"/>
  <c r="G157" i="4"/>
  <c r="H158" i="4" s="1"/>
  <c r="Q158" i="4" s="1"/>
  <c r="F157" i="4"/>
  <c r="E158" i="4" s="1"/>
  <c r="E157" i="4"/>
  <c r="F158" i="4" s="1"/>
  <c r="C157" i="4"/>
  <c r="C158" i="4" s="1"/>
  <c r="B157" i="4"/>
  <c r="B158" i="4" s="1"/>
  <c r="J155" i="4"/>
  <c r="I156" i="4" s="1"/>
  <c r="I155" i="4"/>
  <c r="J156" i="4" s="1"/>
  <c r="H155" i="4"/>
  <c r="G156" i="4" s="1"/>
  <c r="G155" i="4"/>
  <c r="H156" i="4" s="1"/>
  <c r="Q156" i="4" s="1"/>
  <c r="F155" i="4"/>
  <c r="E156" i="4" s="1"/>
  <c r="E155" i="4"/>
  <c r="F156" i="4" s="1"/>
  <c r="C155" i="4"/>
  <c r="C156" i="4" s="1"/>
  <c r="B155" i="4"/>
  <c r="B156" i="4" s="1"/>
  <c r="J153" i="4"/>
  <c r="I154" i="4" s="1"/>
  <c r="I153" i="4"/>
  <c r="J154" i="4" s="1"/>
  <c r="H153" i="4"/>
  <c r="G154" i="4" s="1"/>
  <c r="G153" i="4"/>
  <c r="H154" i="4" s="1"/>
  <c r="Q154" i="4" s="1"/>
  <c r="F153" i="4"/>
  <c r="E154" i="4" s="1"/>
  <c r="E153" i="4"/>
  <c r="F154" i="4" s="1"/>
  <c r="C153" i="4"/>
  <c r="C154" i="4" s="1"/>
  <c r="B153" i="4"/>
  <c r="B154" i="4" s="1"/>
  <c r="J151" i="4"/>
  <c r="I152" i="4" s="1"/>
  <c r="I151" i="4"/>
  <c r="J152" i="4" s="1"/>
  <c r="H151" i="4"/>
  <c r="G152" i="4" s="1"/>
  <c r="G151" i="4"/>
  <c r="H152" i="4" s="1"/>
  <c r="Q152" i="4" s="1"/>
  <c r="F151" i="4"/>
  <c r="E152" i="4" s="1"/>
  <c r="E151" i="4"/>
  <c r="F152" i="4" s="1"/>
  <c r="C151" i="4"/>
  <c r="C152" i="4" s="1"/>
  <c r="B151" i="4"/>
  <c r="B152" i="4" s="1"/>
  <c r="J149" i="4"/>
  <c r="I150" i="4" s="1"/>
  <c r="I149" i="4"/>
  <c r="J150" i="4" s="1"/>
  <c r="H149" i="4"/>
  <c r="G150" i="4" s="1"/>
  <c r="G149" i="4"/>
  <c r="H150" i="4" s="1"/>
  <c r="Q150" i="4" s="1"/>
  <c r="F149" i="4"/>
  <c r="E150" i="4" s="1"/>
  <c r="E149" i="4"/>
  <c r="F150" i="4" s="1"/>
  <c r="C149" i="4"/>
  <c r="C150" i="4" s="1"/>
  <c r="B149" i="4"/>
  <c r="B150" i="4" s="1"/>
  <c r="J147" i="4"/>
  <c r="I148" i="4" s="1"/>
  <c r="I147" i="4"/>
  <c r="J148" i="4" s="1"/>
  <c r="H147" i="4"/>
  <c r="G148" i="4" s="1"/>
  <c r="G147" i="4"/>
  <c r="H148" i="4" s="1"/>
  <c r="Q148" i="4" s="1"/>
  <c r="F147" i="4"/>
  <c r="E148" i="4" s="1"/>
  <c r="E147" i="4"/>
  <c r="F148" i="4" s="1"/>
  <c r="C147" i="4"/>
  <c r="C148" i="4" s="1"/>
  <c r="B147" i="4"/>
  <c r="B148" i="4" s="1"/>
  <c r="J145" i="4"/>
  <c r="I146" i="4" s="1"/>
  <c r="I145" i="4"/>
  <c r="J146" i="4" s="1"/>
  <c r="H145" i="4"/>
  <c r="G146" i="4" s="1"/>
  <c r="G145" i="4"/>
  <c r="H146" i="4" s="1"/>
  <c r="Q146" i="4" s="1"/>
  <c r="F145" i="4"/>
  <c r="E146" i="4" s="1"/>
  <c r="E145" i="4"/>
  <c r="F146" i="4" s="1"/>
  <c r="C145" i="4"/>
  <c r="C146" i="4" s="1"/>
  <c r="B145" i="4"/>
  <c r="B146" i="4" s="1"/>
  <c r="J143" i="4"/>
  <c r="I144" i="4" s="1"/>
  <c r="I143" i="4"/>
  <c r="J144" i="4" s="1"/>
  <c r="H143" i="4"/>
  <c r="G144" i="4" s="1"/>
  <c r="G143" i="4"/>
  <c r="H144" i="4" s="1"/>
  <c r="Q144" i="4" s="1"/>
  <c r="F143" i="4"/>
  <c r="E144" i="4" s="1"/>
  <c r="E143" i="4"/>
  <c r="F144" i="4" s="1"/>
  <c r="C143" i="4"/>
  <c r="C144" i="4" s="1"/>
  <c r="B143" i="4"/>
  <c r="B144" i="4" s="1"/>
  <c r="J141" i="4"/>
  <c r="I142" i="4" s="1"/>
  <c r="I141" i="4"/>
  <c r="J142" i="4" s="1"/>
  <c r="H141" i="4"/>
  <c r="G142" i="4" s="1"/>
  <c r="G141" i="4"/>
  <c r="H142" i="4" s="1"/>
  <c r="Q142" i="4" s="1"/>
  <c r="F141" i="4"/>
  <c r="E142" i="4" s="1"/>
  <c r="E141" i="4"/>
  <c r="F142" i="4" s="1"/>
  <c r="C141" i="4"/>
  <c r="C142" i="4" s="1"/>
  <c r="B141" i="4"/>
  <c r="B142" i="4" s="1"/>
  <c r="J139" i="4"/>
  <c r="I140" i="4" s="1"/>
  <c r="I139" i="4"/>
  <c r="J140" i="4" s="1"/>
  <c r="H139" i="4"/>
  <c r="G140" i="4" s="1"/>
  <c r="G139" i="4"/>
  <c r="H140" i="4" s="1"/>
  <c r="Q140" i="4" s="1"/>
  <c r="F139" i="4"/>
  <c r="E140" i="4" s="1"/>
  <c r="E139" i="4"/>
  <c r="F140" i="4" s="1"/>
  <c r="C139" i="4"/>
  <c r="C140" i="4" s="1"/>
  <c r="B139" i="4"/>
  <c r="B140" i="4" s="1"/>
  <c r="J137" i="4"/>
  <c r="I138" i="4" s="1"/>
  <c r="I137" i="4"/>
  <c r="J138" i="4" s="1"/>
  <c r="H137" i="4"/>
  <c r="G138" i="4" s="1"/>
  <c r="G137" i="4"/>
  <c r="H138" i="4" s="1"/>
  <c r="Q138" i="4" s="1"/>
  <c r="F137" i="4"/>
  <c r="E138" i="4" s="1"/>
  <c r="E137" i="4"/>
  <c r="F138" i="4" s="1"/>
  <c r="C137" i="4"/>
  <c r="C138" i="4" s="1"/>
  <c r="B137" i="4"/>
  <c r="B138" i="4" s="1"/>
  <c r="J135" i="4"/>
  <c r="I136" i="4" s="1"/>
  <c r="I135" i="4"/>
  <c r="J136" i="4" s="1"/>
  <c r="H135" i="4"/>
  <c r="G136" i="4" s="1"/>
  <c r="G135" i="4"/>
  <c r="H136" i="4" s="1"/>
  <c r="Q136" i="4" s="1"/>
  <c r="F135" i="4"/>
  <c r="E136" i="4" s="1"/>
  <c r="E135" i="4"/>
  <c r="F136" i="4" s="1"/>
  <c r="C135" i="4"/>
  <c r="C136" i="4" s="1"/>
  <c r="B135" i="4"/>
  <c r="B136" i="4" s="1"/>
  <c r="J133" i="4"/>
  <c r="I134" i="4" s="1"/>
  <c r="I133" i="4"/>
  <c r="J134" i="4" s="1"/>
  <c r="H133" i="4"/>
  <c r="G134" i="4" s="1"/>
  <c r="G133" i="4"/>
  <c r="M133" i="4" s="1"/>
  <c r="F133" i="4"/>
  <c r="E134" i="4" s="1"/>
  <c r="E133" i="4"/>
  <c r="F134" i="4" s="1"/>
  <c r="C133" i="4"/>
  <c r="C134" i="4" s="1"/>
  <c r="B133" i="4"/>
  <c r="B134" i="4" s="1"/>
  <c r="J131" i="4"/>
  <c r="I132" i="4" s="1"/>
  <c r="I131" i="4"/>
  <c r="J132" i="4" s="1"/>
  <c r="H131" i="4"/>
  <c r="G132" i="4" s="1"/>
  <c r="G131" i="4"/>
  <c r="M131" i="4" s="1"/>
  <c r="F131" i="4"/>
  <c r="E132" i="4" s="1"/>
  <c r="E131" i="4"/>
  <c r="F132" i="4" s="1"/>
  <c r="C131" i="4"/>
  <c r="C132" i="4" s="1"/>
  <c r="B131" i="4"/>
  <c r="B132" i="4" s="1"/>
  <c r="J129" i="4"/>
  <c r="I130" i="4" s="1"/>
  <c r="I129" i="4"/>
  <c r="J130" i="4" s="1"/>
  <c r="H129" i="4"/>
  <c r="G130" i="4" s="1"/>
  <c r="G129" i="4"/>
  <c r="M129" i="4" s="1"/>
  <c r="F129" i="4"/>
  <c r="E130" i="4" s="1"/>
  <c r="E129" i="4"/>
  <c r="F130" i="4" s="1"/>
  <c r="C129" i="4"/>
  <c r="C130" i="4" s="1"/>
  <c r="B129" i="4"/>
  <c r="B130" i="4" s="1"/>
  <c r="J127" i="4"/>
  <c r="I128" i="4" s="1"/>
  <c r="I127" i="4"/>
  <c r="J128" i="4" s="1"/>
  <c r="H127" i="4"/>
  <c r="G128" i="4" s="1"/>
  <c r="G127" i="4"/>
  <c r="M127" i="4" s="1"/>
  <c r="F127" i="4"/>
  <c r="E128" i="4" s="1"/>
  <c r="E127" i="4"/>
  <c r="F128" i="4" s="1"/>
  <c r="C127" i="4"/>
  <c r="C128" i="4" s="1"/>
  <c r="B127" i="4"/>
  <c r="B128" i="4" s="1"/>
  <c r="J125" i="4"/>
  <c r="I126" i="4" s="1"/>
  <c r="I125" i="4"/>
  <c r="J126" i="4" s="1"/>
  <c r="H125" i="4"/>
  <c r="G126" i="4" s="1"/>
  <c r="G125" i="4"/>
  <c r="M125" i="4" s="1"/>
  <c r="F125" i="4"/>
  <c r="E126" i="4" s="1"/>
  <c r="E125" i="4"/>
  <c r="F126" i="4" s="1"/>
  <c r="C125" i="4"/>
  <c r="C126" i="4" s="1"/>
  <c r="B125" i="4"/>
  <c r="B126" i="4" s="1"/>
  <c r="J123" i="4"/>
  <c r="I124" i="4" s="1"/>
  <c r="I123" i="4"/>
  <c r="J124" i="4" s="1"/>
  <c r="H123" i="4"/>
  <c r="G124" i="4" s="1"/>
  <c r="G123" i="4"/>
  <c r="M123" i="4" s="1"/>
  <c r="F123" i="4"/>
  <c r="E124" i="4" s="1"/>
  <c r="E123" i="4"/>
  <c r="F124" i="4" s="1"/>
  <c r="C123" i="4"/>
  <c r="C124" i="4" s="1"/>
  <c r="B123" i="4"/>
  <c r="B124" i="4" s="1"/>
  <c r="J121" i="4"/>
  <c r="I122" i="4" s="1"/>
  <c r="I121" i="4"/>
  <c r="J122" i="4" s="1"/>
  <c r="H121" i="4"/>
  <c r="G122" i="4" s="1"/>
  <c r="G121" i="4"/>
  <c r="M121" i="4" s="1"/>
  <c r="F121" i="4"/>
  <c r="E122" i="4" s="1"/>
  <c r="E121" i="4"/>
  <c r="F122" i="4" s="1"/>
  <c r="C121" i="4"/>
  <c r="C122" i="4" s="1"/>
  <c r="B121" i="4"/>
  <c r="B122" i="4" s="1"/>
  <c r="J119" i="4"/>
  <c r="I120" i="4" s="1"/>
  <c r="I119" i="4"/>
  <c r="J120" i="4" s="1"/>
  <c r="H119" i="4"/>
  <c r="G120" i="4" s="1"/>
  <c r="G119" i="4"/>
  <c r="M119" i="4" s="1"/>
  <c r="F119" i="4"/>
  <c r="E120" i="4" s="1"/>
  <c r="E119" i="4"/>
  <c r="F120" i="4" s="1"/>
  <c r="C119" i="4"/>
  <c r="C120" i="4" s="1"/>
  <c r="B119" i="4"/>
  <c r="B120" i="4" s="1"/>
  <c r="J117" i="4"/>
  <c r="I118" i="4" s="1"/>
  <c r="I117" i="4"/>
  <c r="J118" i="4" s="1"/>
  <c r="H117" i="4"/>
  <c r="G118" i="4" s="1"/>
  <c r="G117" i="4"/>
  <c r="M117" i="4" s="1"/>
  <c r="F117" i="4"/>
  <c r="E118" i="4" s="1"/>
  <c r="E117" i="4"/>
  <c r="F118" i="4" s="1"/>
  <c r="C117" i="4"/>
  <c r="C118" i="4" s="1"/>
  <c r="B117" i="4"/>
  <c r="B118" i="4" s="1"/>
  <c r="J115" i="4"/>
  <c r="I116" i="4" s="1"/>
  <c r="I115" i="4"/>
  <c r="J116" i="4" s="1"/>
  <c r="H115" i="4"/>
  <c r="G116" i="4" s="1"/>
  <c r="G115" i="4"/>
  <c r="M115" i="4" s="1"/>
  <c r="F115" i="4"/>
  <c r="E116" i="4" s="1"/>
  <c r="E115" i="4"/>
  <c r="F116" i="4" s="1"/>
  <c r="C115" i="4"/>
  <c r="C116" i="4" s="1"/>
  <c r="B115" i="4"/>
  <c r="B116" i="4" s="1"/>
  <c r="J113" i="4"/>
  <c r="I114" i="4" s="1"/>
  <c r="I113" i="4"/>
  <c r="J114" i="4" s="1"/>
  <c r="H113" i="4"/>
  <c r="G114" i="4" s="1"/>
  <c r="G113" i="4"/>
  <c r="M113" i="4" s="1"/>
  <c r="F113" i="4"/>
  <c r="E114" i="4" s="1"/>
  <c r="E113" i="4"/>
  <c r="F114" i="4" s="1"/>
  <c r="C113" i="4"/>
  <c r="C114" i="4" s="1"/>
  <c r="B113" i="4"/>
  <c r="B114" i="4" s="1"/>
  <c r="J111" i="4"/>
  <c r="I112" i="4" s="1"/>
  <c r="I111" i="4"/>
  <c r="J112" i="4" s="1"/>
  <c r="H111" i="4"/>
  <c r="G112" i="4" s="1"/>
  <c r="G111" i="4"/>
  <c r="M111" i="4" s="1"/>
  <c r="F111" i="4"/>
  <c r="E112" i="4" s="1"/>
  <c r="E111" i="4"/>
  <c r="F112" i="4" s="1"/>
  <c r="C111" i="4"/>
  <c r="C112" i="4" s="1"/>
  <c r="B111" i="4"/>
  <c r="B112" i="4" s="1"/>
  <c r="J109" i="4"/>
  <c r="I110" i="4" s="1"/>
  <c r="I109" i="4"/>
  <c r="J110" i="4" s="1"/>
  <c r="H109" i="4"/>
  <c r="G110" i="4" s="1"/>
  <c r="G109" i="4"/>
  <c r="M109" i="4" s="1"/>
  <c r="F109" i="4"/>
  <c r="E110" i="4" s="1"/>
  <c r="E109" i="4"/>
  <c r="F110" i="4" s="1"/>
  <c r="C109" i="4"/>
  <c r="C110" i="4" s="1"/>
  <c r="B109" i="4"/>
  <c r="B110" i="4" s="1"/>
  <c r="J107" i="4"/>
  <c r="I108" i="4" s="1"/>
  <c r="I107" i="4"/>
  <c r="J108" i="4" s="1"/>
  <c r="H107" i="4"/>
  <c r="G108" i="4" s="1"/>
  <c r="G107" i="4"/>
  <c r="M107" i="4" s="1"/>
  <c r="F107" i="4"/>
  <c r="E108" i="4" s="1"/>
  <c r="E107" i="4"/>
  <c r="F108" i="4" s="1"/>
  <c r="C107" i="4"/>
  <c r="C108" i="4" s="1"/>
  <c r="B107" i="4"/>
  <c r="B108" i="4" s="1"/>
  <c r="J105" i="4"/>
  <c r="I106" i="4" s="1"/>
  <c r="I105" i="4"/>
  <c r="J106" i="4" s="1"/>
  <c r="H105" i="4"/>
  <c r="G106" i="4" s="1"/>
  <c r="G105" i="4"/>
  <c r="M105" i="4" s="1"/>
  <c r="F105" i="4"/>
  <c r="E106" i="4" s="1"/>
  <c r="E105" i="4"/>
  <c r="F106" i="4" s="1"/>
  <c r="C105" i="4"/>
  <c r="C106" i="4" s="1"/>
  <c r="B105" i="4"/>
  <c r="B106" i="4" s="1"/>
  <c r="J103" i="4"/>
  <c r="I104" i="4" s="1"/>
  <c r="I103" i="4"/>
  <c r="J104" i="4" s="1"/>
  <c r="H103" i="4"/>
  <c r="G104" i="4" s="1"/>
  <c r="G103" i="4"/>
  <c r="M103" i="4" s="1"/>
  <c r="F103" i="4"/>
  <c r="E104" i="4" s="1"/>
  <c r="E103" i="4"/>
  <c r="F104" i="4" s="1"/>
  <c r="C103" i="4"/>
  <c r="C104" i="4" s="1"/>
  <c r="B103" i="4"/>
  <c r="B104" i="4" s="1"/>
  <c r="J101" i="4"/>
  <c r="I102" i="4" s="1"/>
  <c r="I101" i="4"/>
  <c r="J102" i="4" s="1"/>
  <c r="H101" i="4"/>
  <c r="G102" i="4" s="1"/>
  <c r="G101" i="4"/>
  <c r="M101" i="4" s="1"/>
  <c r="F101" i="4"/>
  <c r="E102" i="4" s="1"/>
  <c r="E101" i="4"/>
  <c r="F102" i="4" s="1"/>
  <c r="C101" i="4"/>
  <c r="C102" i="4" s="1"/>
  <c r="B101" i="4"/>
  <c r="B102" i="4" s="1"/>
  <c r="J99" i="4"/>
  <c r="I100" i="4" s="1"/>
  <c r="I99" i="4"/>
  <c r="J100" i="4" s="1"/>
  <c r="H99" i="4"/>
  <c r="G100" i="4" s="1"/>
  <c r="G99" i="4"/>
  <c r="M99" i="4" s="1"/>
  <c r="F99" i="4"/>
  <c r="E100" i="4" s="1"/>
  <c r="E99" i="4"/>
  <c r="F100" i="4" s="1"/>
  <c r="C99" i="4"/>
  <c r="C100" i="4" s="1"/>
  <c r="B99" i="4"/>
  <c r="B100" i="4" s="1"/>
  <c r="J97" i="4"/>
  <c r="I98" i="4" s="1"/>
  <c r="I97" i="4"/>
  <c r="J98" i="4" s="1"/>
  <c r="H97" i="4"/>
  <c r="G98" i="4" s="1"/>
  <c r="G97" i="4"/>
  <c r="M97" i="4" s="1"/>
  <c r="F97" i="4"/>
  <c r="E98" i="4" s="1"/>
  <c r="E97" i="4"/>
  <c r="F98" i="4" s="1"/>
  <c r="C97" i="4"/>
  <c r="C98" i="4" s="1"/>
  <c r="B97" i="4"/>
  <c r="B98" i="4" s="1"/>
  <c r="J95" i="4"/>
  <c r="I96" i="4" s="1"/>
  <c r="I95" i="4"/>
  <c r="J96" i="4" s="1"/>
  <c r="H95" i="4"/>
  <c r="G96" i="4" s="1"/>
  <c r="G95" i="4"/>
  <c r="M95" i="4" s="1"/>
  <c r="F95" i="4"/>
  <c r="E96" i="4" s="1"/>
  <c r="E95" i="4"/>
  <c r="F96" i="4" s="1"/>
  <c r="C95" i="4"/>
  <c r="C96" i="4" s="1"/>
  <c r="B95" i="4"/>
  <c r="B96" i="4" s="1"/>
  <c r="J93" i="4"/>
  <c r="I94" i="4" s="1"/>
  <c r="I93" i="4"/>
  <c r="J94" i="4" s="1"/>
  <c r="H93" i="4"/>
  <c r="G94" i="4" s="1"/>
  <c r="G93" i="4"/>
  <c r="M93" i="4" s="1"/>
  <c r="F93" i="4"/>
  <c r="E94" i="4" s="1"/>
  <c r="E93" i="4"/>
  <c r="F94" i="4" s="1"/>
  <c r="C93" i="4"/>
  <c r="C94" i="4" s="1"/>
  <c r="B93" i="4"/>
  <c r="B94" i="4" s="1"/>
  <c r="J91" i="4"/>
  <c r="I92" i="4" s="1"/>
  <c r="I91" i="4"/>
  <c r="J92" i="4" s="1"/>
  <c r="H91" i="4"/>
  <c r="G92" i="4" s="1"/>
  <c r="G91" i="4"/>
  <c r="M91" i="4" s="1"/>
  <c r="F91" i="4"/>
  <c r="E92" i="4" s="1"/>
  <c r="E91" i="4"/>
  <c r="F92" i="4" s="1"/>
  <c r="C91" i="4"/>
  <c r="C92" i="4" s="1"/>
  <c r="B91" i="4"/>
  <c r="B92" i="4" s="1"/>
  <c r="J89" i="4"/>
  <c r="I90" i="4" s="1"/>
  <c r="I89" i="4"/>
  <c r="J90" i="4" s="1"/>
  <c r="H89" i="4"/>
  <c r="G90" i="4" s="1"/>
  <c r="G89" i="4"/>
  <c r="M89" i="4" s="1"/>
  <c r="F89" i="4"/>
  <c r="E90" i="4" s="1"/>
  <c r="E89" i="4"/>
  <c r="F90" i="4" s="1"/>
  <c r="C89" i="4"/>
  <c r="C90" i="4" s="1"/>
  <c r="B89" i="4"/>
  <c r="B90" i="4" s="1"/>
  <c r="J87" i="4"/>
  <c r="I88" i="4" s="1"/>
  <c r="I87" i="4"/>
  <c r="J88" i="4" s="1"/>
  <c r="H87" i="4"/>
  <c r="G88" i="4" s="1"/>
  <c r="G87" i="4"/>
  <c r="M87" i="4" s="1"/>
  <c r="F87" i="4"/>
  <c r="E88" i="4" s="1"/>
  <c r="E87" i="4"/>
  <c r="F88" i="4" s="1"/>
  <c r="C87" i="4"/>
  <c r="C88" i="4" s="1"/>
  <c r="B87" i="4"/>
  <c r="B88" i="4" s="1"/>
  <c r="J85" i="4"/>
  <c r="I86" i="4" s="1"/>
  <c r="I85" i="4"/>
  <c r="J86" i="4" s="1"/>
  <c r="H85" i="4"/>
  <c r="G86" i="4" s="1"/>
  <c r="G85" i="4"/>
  <c r="M85" i="4" s="1"/>
  <c r="F85" i="4"/>
  <c r="E86" i="4" s="1"/>
  <c r="E85" i="4"/>
  <c r="F86" i="4" s="1"/>
  <c r="C85" i="4"/>
  <c r="C86" i="4" s="1"/>
  <c r="B85" i="4"/>
  <c r="B86" i="4" s="1"/>
  <c r="J83" i="4"/>
  <c r="I84" i="4" s="1"/>
  <c r="I83" i="4"/>
  <c r="J84" i="4" s="1"/>
  <c r="H83" i="4"/>
  <c r="G84" i="4" s="1"/>
  <c r="G83" i="4"/>
  <c r="M83" i="4" s="1"/>
  <c r="F83" i="4"/>
  <c r="E84" i="4" s="1"/>
  <c r="E83" i="4"/>
  <c r="F84" i="4" s="1"/>
  <c r="C83" i="4"/>
  <c r="C84" i="4" s="1"/>
  <c r="B83" i="4"/>
  <c r="B84" i="4" s="1"/>
  <c r="J81" i="4"/>
  <c r="I82" i="4" s="1"/>
  <c r="I81" i="4"/>
  <c r="J82" i="4" s="1"/>
  <c r="H81" i="4"/>
  <c r="G82" i="4" s="1"/>
  <c r="G81" i="4"/>
  <c r="M81" i="4" s="1"/>
  <c r="F81" i="4"/>
  <c r="E82" i="4" s="1"/>
  <c r="E81" i="4"/>
  <c r="F82" i="4" s="1"/>
  <c r="C81" i="4"/>
  <c r="C82" i="4" s="1"/>
  <c r="B81" i="4"/>
  <c r="B82" i="4" s="1"/>
  <c r="J79" i="4"/>
  <c r="I80" i="4" s="1"/>
  <c r="I79" i="4"/>
  <c r="J80" i="4" s="1"/>
  <c r="H79" i="4"/>
  <c r="G80" i="4" s="1"/>
  <c r="G79" i="4"/>
  <c r="M79" i="4" s="1"/>
  <c r="F79" i="4"/>
  <c r="E80" i="4" s="1"/>
  <c r="E79" i="4"/>
  <c r="F80" i="4" s="1"/>
  <c r="C79" i="4"/>
  <c r="C80" i="4" s="1"/>
  <c r="B79" i="4"/>
  <c r="B80" i="4" s="1"/>
  <c r="J77" i="4"/>
  <c r="I78" i="4" s="1"/>
  <c r="I77" i="4"/>
  <c r="J78" i="4" s="1"/>
  <c r="H77" i="4"/>
  <c r="G78" i="4" s="1"/>
  <c r="G77" i="4"/>
  <c r="M77" i="4" s="1"/>
  <c r="F77" i="4"/>
  <c r="E78" i="4" s="1"/>
  <c r="E77" i="4"/>
  <c r="F78" i="4" s="1"/>
  <c r="C77" i="4"/>
  <c r="C78" i="4" s="1"/>
  <c r="B77" i="4"/>
  <c r="B78" i="4" s="1"/>
  <c r="J75" i="4"/>
  <c r="I76" i="4" s="1"/>
  <c r="I75" i="4"/>
  <c r="J76" i="4" s="1"/>
  <c r="H75" i="4"/>
  <c r="G76" i="4" s="1"/>
  <c r="G75" i="4"/>
  <c r="M75" i="4" s="1"/>
  <c r="F75" i="4"/>
  <c r="E76" i="4" s="1"/>
  <c r="E75" i="4"/>
  <c r="F76" i="4" s="1"/>
  <c r="C75" i="4"/>
  <c r="C76" i="4" s="1"/>
  <c r="B75" i="4"/>
  <c r="B76" i="4" s="1"/>
  <c r="J73" i="4"/>
  <c r="I74" i="4" s="1"/>
  <c r="I73" i="4"/>
  <c r="J74" i="4" s="1"/>
  <c r="H73" i="4"/>
  <c r="G74" i="4" s="1"/>
  <c r="G73" i="4"/>
  <c r="M73" i="4" s="1"/>
  <c r="F73" i="4"/>
  <c r="E74" i="4" s="1"/>
  <c r="E73" i="4"/>
  <c r="F74" i="4" s="1"/>
  <c r="C73" i="4"/>
  <c r="C74" i="4" s="1"/>
  <c r="B73" i="4"/>
  <c r="B74" i="4" s="1"/>
  <c r="J71" i="4"/>
  <c r="I72" i="4" s="1"/>
  <c r="I71" i="4"/>
  <c r="J72" i="4" s="1"/>
  <c r="H71" i="4"/>
  <c r="G72" i="4" s="1"/>
  <c r="G71" i="4"/>
  <c r="M71" i="4" s="1"/>
  <c r="F71" i="4"/>
  <c r="E72" i="4" s="1"/>
  <c r="E71" i="4"/>
  <c r="F72" i="4" s="1"/>
  <c r="C71" i="4"/>
  <c r="C72" i="4" s="1"/>
  <c r="B71" i="4"/>
  <c r="B72" i="4" s="1"/>
  <c r="J69" i="4"/>
  <c r="I70" i="4" s="1"/>
  <c r="I69" i="4"/>
  <c r="J70" i="4" s="1"/>
  <c r="H69" i="4"/>
  <c r="G70" i="4" s="1"/>
  <c r="G69" i="4"/>
  <c r="M69" i="4" s="1"/>
  <c r="F69" i="4"/>
  <c r="E70" i="4" s="1"/>
  <c r="E69" i="4"/>
  <c r="F70" i="4" s="1"/>
  <c r="C69" i="4"/>
  <c r="C70" i="4" s="1"/>
  <c r="B69" i="4"/>
  <c r="B70" i="4" s="1"/>
  <c r="J67" i="4"/>
  <c r="I68" i="4" s="1"/>
  <c r="I67" i="4"/>
  <c r="J68" i="4" s="1"/>
  <c r="H67" i="4"/>
  <c r="G68" i="4" s="1"/>
  <c r="G67" i="4"/>
  <c r="M67" i="4" s="1"/>
  <c r="F67" i="4"/>
  <c r="E68" i="4" s="1"/>
  <c r="E67" i="4"/>
  <c r="F68" i="4" s="1"/>
  <c r="C67" i="4"/>
  <c r="C68" i="4" s="1"/>
  <c r="B67" i="4"/>
  <c r="B68" i="4" s="1"/>
  <c r="J65" i="4"/>
  <c r="I66" i="4" s="1"/>
  <c r="I65" i="4"/>
  <c r="J66" i="4" s="1"/>
  <c r="H65" i="4"/>
  <c r="G66" i="4" s="1"/>
  <c r="G65" i="4"/>
  <c r="M65" i="4" s="1"/>
  <c r="F65" i="4"/>
  <c r="E66" i="4" s="1"/>
  <c r="E65" i="4"/>
  <c r="F66" i="4" s="1"/>
  <c r="C65" i="4"/>
  <c r="C66" i="4" s="1"/>
  <c r="B65" i="4"/>
  <c r="B66" i="4" s="1"/>
  <c r="J63" i="4"/>
  <c r="I64" i="4" s="1"/>
  <c r="I63" i="4"/>
  <c r="J64" i="4" s="1"/>
  <c r="H63" i="4"/>
  <c r="G64" i="4" s="1"/>
  <c r="G63" i="4"/>
  <c r="M63" i="4" s="1"/>
  <c r="F63" i="4"/>
  <c r="E64" i="4" s="1"/>
  <c r="E63" i="4"/>
  <c r="F64" i="4" s="1"/>
  <c r="C63" i="4"/>
  <c r="C64" i="4" s="1"/>
  <c r="B63" i="4"/>
  <c r="B64" i="4" s="1"/>
  <c r="J61" i="4"/>
  <c r="I62" i="4" s="1"/>
  <c r="I61" i="4"/>
  <c r="J62" i="4" s="1"/>
  <c r="H61" i="4"/>
  <c r="G62" i="4" s="1"/>
  <c r="G61" i="4"/>
  <c r="F61" i="4"/>
  <c r="E62" i="4" s="1"/>
  <c r="E61" i="4"/>
  <c r="F62" i="4" s="1"/>
  <c r="C61" i="4"/>
  <c r="C62" i="4" s="1"/>
  <c r="B61" i="4"/>
  <c r="B62" i="4" s="1"/>
  <c r="J59" i="4"/>
  <c r="I60" i="4" s="1"/>
  <c r="I59" i="4"/>
  <c r="J60" i="4" s="1"/>
  <c r="H59" i="4"/>
  <c r="G60" i="4" s="1"/>
  <c r="G59" i="4"/>
  <c r="M59" i="4" s="1"/>
  <c r="F59" i="4"/>
  <c r="E60" i="4" s="1"/>
  <c r="E59" i="4"/>
  <c r="F60" i="4" s="1"/>
  <c r="C59" i="4"/>
  <c r="C60" i="4" s="1"/>
  <c r="B59" i="4"/>
  <c r="B60" i="4" s="1"/>
  <c r="J57" i="4"/>
  <c r="I58" i="4" s="1"/>
  <c r="I57" i="4"/>
  <c r="J58" i="4" s="1"/>
  <c r="H57" i="4"/>
  <c r="G58" i="4" s="1"/>
  <c r="G57" i="4"/>
  <c r="M57" i="4" s="1"/>
  <c r="F57" i="4"/>
  <c r="E58" i="4" s="1"/>
  <c r="E57" i="4"/>
  <c r="F58" i="4" s="1"/>
  <c r="C57" i="4"/>
  <c r="C58" i="4" s="1"/>
  <c r="B57" i="4"/>
  <c r="B58" i="4" s="1"/>
  <c r="J55" i="4"/>
  <c r="I56" i="4" s="1"/>
  <c r="I55" i="4"/>
  <c r="J56" i="4" s="1"/>
  <c r="H55" i="4"/>
  <c r="G56" i="4" s="1"/>
  <c r="G55" i="4"/>
  <c r="M55" i="4" s="1"/>
  <c r="F55" i="4"/>
  <c r="E56" i="4" s="1"/>
  <c r="E55" i="4"/>
  <c r="F56" i="4" s="1"/>
  <c r="C55" i="4"/>
  <c r="C56" i="4" s="1"/>
  <c r="B55" i="4"/>
  <c r="B56" i="4" s="1"/>
  <c r="J53" i="4"/>
  <c r="I54" i="4" s="1"/>
  <c r="I53" i="4"/>
  <c r="J54" i="4" s="1"/>
  <c r="H53" i="4"/>
  <c r="G54" i="4" s="1"/>
  <c r="G53" i="4"/>
  <c r="M53" i="4" s="1"/>
  <c r="F53" i="4"/>
  <c r="E54" i="4" s="1"/>
  <c r="E53" i="4"/>
  <c r="F54" i="4" s="1"/>
  <c r="C53" i="4"/>
  <c r="C54" i="4" s="1"/>
  <c r="B53" i="4"/>
  <c r="B54" i="4" s="1"/>
  <c r="J51" i="4"/>
  <c r="I52" i="4" s="1"/>
  <c r="I51" i="4"/>
  <c r="J52" i="4" s="1"/>
  <c r="H51" i="4"/>
  <c r="G52" i="4" s="1"/>
  <c r="G51" i="4"/>
  <c r="M51" i="4" s="1"/>
  <c r="F51" i="4"/>
  <c r="E52" i="4" s="1"/>
  <c r="E51" i="4"/>
  <c r="F52" i="4" s="1"/>
  <c r="C51" i="4"/>
  <c r="C52" i="4" s="1"/>
  <c r="B51" i="4"/>
  <c r="B52" i="4" s="1"/>
  <c r="J49" i="4"/>
  <c r="I50" i="4" s="1"/>
  <c r="I49" i="4"/>
  <c r="J50" i="4" s="1"/>
  <c r="H49" i="4"/>
  <c r="G50" i="4" s="1"/>
  <c r="G49" i="4"/>
  <c r="F49" i="4"/>
  <c r="E50" i="4" s="1"/>
  <c r="E49" i="4"/>
  <c r="F50" i="4" s="1"/>
  <c r="C49" i="4"/>
  <c r="C50" i="4" s="1"/>
  <c r="B49" i="4"/>
  <c r="B50" i="4" s="1"/>
  <c r="J47" i="4"/>
  <c r="I48" i="4" s="1"/>
  <c r="I47" i="4"/>
  <c r="J48" i="4" s="1"/>
  <c r="H47" i="4"/>
  <c r="G47" i="4"/>
  <c r="F47" i="4"/>
  <c r="E48" i="4" s="1"/>
  <c r="E47" i="4"/>
  <c r="F48" i="4" s="1"/>
  <c r="C47" i="4"/>
  <c r="C48" i="4" s="1"/>
  <c r="B47" i="4"/>
  <c r="B48" i="4" s="1"/>
  <c r="J45" i="4"/>
  <c r="I46" i="4" s="1"/>
  <c r="I45" i="4"/>
  <c r="J46" i="4" s="1"/>
  <c r="H45" i="4"/>
  <c r="G46" i="4" s="1"/>
  <c r="G45" i="4"/>
  <c r="H46" i="4" s="1"/>
  <c r="Q46" i="4" s="1"/>
  <c r="F45" i="4"/>
  <c r="E46" i="4" s="1"/>
  <c r="E45" i="4"/>
  <c r="F46" i="4" s="1"/>
  <c r="C45" i="4"/>
  <c r="C46" i="4" s="1"/>
  <c r="B45" i="4"/>
  <c r="B46" i="4" s="1"/>
  <c r="J43" i="4"/>
  <c r="I44" i="4" s="1"/>
  <c r="I43" i="4"/>
  <c r="J44" i="4" s="1"/>
  <c r="H43" i="4"/>
  <c r="G44" i="4" s="1"/>
  <c r="G43" i="4"/>
  <c r="H44" i="4" s="1"/>
  <c r="Q44" i="4" s="1"/>
  <c r="F43" i="4"/>
  <c r="E44" i="4" s="1"/>
  <c r="E43" i="4"/>
  <c r="F44" i="4" s="1"/>
  <c r="C43" i="4"/>
  <c r="C44" i="4" s="1"/>
  <c r="B43" i="4"/>
  <c r="B44" i="4" s="1"/>
  <c r="J41" i="4"/>
  <c r="I42" i="4" s="1"/>
  <c r="I41" i="4"/>
  <c r="J42" i="4" s="1"/>
  <c r="H41" i="4"/>
  <c r="G42" i="4" s="1"/>
  <c r="G41" i="4"/>
  <c r="H42" i="4" s="1"/>
  <c r="Q42" i="4" s="1"/>
  <c r="F41" i="4"/>
  <c r="E42" i="4" s="1"/>
  <c r="E41" i="4"/>
  <c r="F42" i="4" s="1"/>
  <c r="C41" i="4"/>
  <c r="C42" i="4" s="1"/>
  <c r="B41" i="4"/>
  <c r="B42" i="4" s="1"/>
  <c r="J39" i="4"/>
  <c r="I40" i="4" s="1"/>
  <c r="I39" i="4"/>
  <c r="J40" i="4" s="1"/>
  <c r="H39" i="4"/>
  <c r="G40" i="4" s="1"/>
  <c r="G39" i="4"/>
  <c r="H40" i="4" s="1"/>
  <c r="Q40" i="4" s="1"/>
  <c r="F39" i="4"/>
  <c r="E40" i="4" s="1"/>
  <c r="E39" i="4"/>
  <c r="F40" i="4" s="1"/>
  <c r="C39" i="4"/>
  <c r="C40" i="4" s="1"/>
  <c r="B39" i="4"/>
  <c r="B40" i="4" s="1"/>
  <c r="J37" i="4"/>
  <c r="I38" i="4" s="1"/>
  <c r="I37" i="4"/>
  <c r="J38" i="4" s="1"/>
  <c r="H37" i="4"/>
  <c r="G38" i="4" s="1"/>
  <c r="G37" i="4"/>
  <c r="H38" i="4" s="1"/>
  <c r="Q38" i="4" s="1"/>
  <c r="F37" i="4"/>
  <c r="E38" i="4" s="1"/>
  <c r="E37" i="4"/>
  <c r="F38" i="4" s="1"/>
  <c r="C37" i="4"/>
  <c r="C38" i="4" s="1"/>
  <c r="B37" i="4"/>
  <c r="B38" i="4" s="1"/>
  <c r="J35" i="4"/>
  <c r="I36" i="4" s="1"/>
  <c r="I35" i="4"/>
  <c r="J36" i="4" s="1"/>
  <c r="H35" i="4"/>
  <c r="G36" i="4" s="1"/>
  <c r="G35" i="4"/>
  <c r="H36" i="4" s="1"/>
  <c r="Q36" i="4" s="1"/>
  <c r="F35" i="4"/>
  <c r="E36" i="4" s="1"/>
  <c r="E35" i="4"/>
  <c r="F36" i="4" s="1"/>
  <c r="C35" i="4"/>
  <c r="C36" i="4" s="1"/>
  <c r="B35" i="4"/>
  <c r="B36" i="4" s="1"/>
  <c r="J33" i="4"/>
  <c r="I34" i="4" s="1"/>
  <c r="I33" i="4"/>
  <c r="J34" i="4" s="1"/>
  <c r="H33" i="4"/>
  <c r="G34" i="4" s="1"/>
  <c r="G33" i="4"/>
  <c r="H34" i="4" s="1"/>
  <c r="Q34" i="4" s="1"/>
  <c r="F33" i="4"/>
  <c r="E34" i="4" s="1"/>
  <c r="E33" i="4"/>
  <c r="F34" i="4" s="1"/>
  <c r="C33" i="4"/>
  <c r="C34" i="4" s="1"/>
  <c r="B33" i="4"/>
  <c r="B34" i="4" s="1"/>
  <c r="J31" i="4"/>
  <c r="I32" i="4" s="1"/>
  <c r="I31" i="4"/>
  <c r="J32" i="4" s="1"/>
  <c r="H31" i="4"/>
  <c r="G32" i="4" s="1"/>
  <c r="G31" i="4"/>
  <c r="H32" i="4" s="1"/>
  <c r="Q32" i="4" s="1"/>
  <c r="F31" i="4"/>
  <c r="E32" i="4" s="1"/>
  <c r="E31" i="4"/>
  <c r="F32" i="4" s="1"/>
  <c r="C31" i="4"/>
  <c r="C32" i="4" s="1"/>
  <c r="B31" i="4"/>
  <c r="B32" i="4" s="1"/>
  <c r="J29" i="4"/>
  <c r="I30" i="4" s="1"/>
  <c r="I29" i="4"/>
  <c r="J30" i="4" s="1"/>
  <c r="H29" i="4"/>
  <c r="G30" i="4" s="1"/>
  <c r="G29" i="4"/>
  <c r="H30" i="4" s="1"/>
  <c r="Q30" i="4" s="1"/>
  <c r="F29" i="4"/>
  <c r="E30" i="4" s="1"/>
  <c r="E29" i="4"/>
  <c r="F30" i="4" s="1"/>
  <c r="C29" i="4"/>
  <c r="C30" i="4" s="1"/>
  <c r="B29" i="4"/>
  <c r="B30" i="4" s="1"/>
  <c r="J27" i="4"/>
  <c r="I28" i="4" s="1"/>
  <c r="I27" i="4"/>
  <c r="J28" i="4" s="1"/>
  <c r="H27" i="4"/>
  <c r="G28" i="4" s="1"/>
  <c r="G27" i="4"/>
  <c r="H28" i="4" s="1"/>
  <c r="Q28" i="4" s="1"/>
  <c r="F27" i="4"/>
  <c r="E28" i="4" s="1"/>
  <c r="E27" i="4"/>
  <c r="F28" i="4" s="1"/>
  <c r="C27" i="4"/>
  <c r="C28" i="4" s="1"/>
  <c r="B27" i="4"/>
  <c r="B28" i="4" s="1"/>
  <c r="J25" i="4"/>
  <c r="I26" i="4" s="1"/>
  <c r="I25" i="4"/>
  <c r="J26" i="4" s="1"/>
  <c r="H25" i="4"/>
  <c r="G26" i="4" s="1"/>
  <c r="G25" i="4"/>
  <c r="H26" i="4" s="1"/>
  <c r="Q26" i="4" s="1"/>
  <c r="F25" i="4"/>
  <c r="E26" i="4" s="1"/>
  <c r="E25" i="4"/>
  <c r="F26" i="4" s="1"/>
  <c r="C25" i="4"/>
  <c r="C26" i="4" s="1"/>
  <c r="B25" i="4"/>
  <c r="B26" i="4" s="1"/>
  <c r="J23" i="4"/>
  <c r="I24" i="4" s="1"/>
  <c r="I23" i="4"/>
  <c r="J24" i="4" s="1"/>
  <c r="H23" i="4"/>
  <c r="G24" i="4" s="1"/>
  <c r="G23" i="4"/>
  <c r="H24" i="4" s="1"/>
  <c r="Q24" i="4" s="1"/>
  <c r="F23" i="4"/>
  <c r="E24" i="4" s="1"/>
  <c r="E23" i="4"/>
  <c r="F24" i="4" s="1"/>
  <c r="C23" i="4"/>
  <c r="C24" i="4" s="1"/>
  <c r="B23" i="4"/>
  <c r="B24" i="4" s="1"/>
  <c r="J21" i="4"/>
  <c r="I22" i="4" s="1"/>
  <c r="I21" i="4"/>
  <c r="J22" i="4" s="1"/>
  <c r="H21" i="4"/>
  <c r="G22" i="4" s="1"/>
  <c r="G21" i="4"/>
  <c r="H22" i="4" s="1"/>
  <c r="Q22" i="4" s="1"/>
  <c r="F21" i="4"/>
  <c r="E22" i="4" s="1"/>
  <c r="E21" i="4"/>
  <c r="F22" i="4" s="1"/>
  <c r="C21" i="4"/>
  <c r="C22" i="4" s="1"/>
  <c r="B21" i="4"/>
  <c r="B22" i="4" s="1"/>
  <c r="J19" i="4"/>
  <c r="I20" i="4" s="1"/>
  <c r="I19" i="4"/>
  <c r="J20" i="4" s="1"/>
  <c r="H19" i="4"/>
  <c r="G20" i="4" s="1"/>
  <c r="G19" i="4"/>
  <c r="H20" i="4" s="1"/>
  <c r="Q20" i="4" s="1"/>
  <c r="F19" i="4"/>
  <c r="E20" i="4" s="1"/>
  <c r="E19" i="4"/>
  <c r="F20" i="4" s="1"/>
  <c r="C19" i="4"/>
  <c r="C20" i="4" s="1"/>
  <c r="B19" i="4"/>
  <c r="B20" i="4" s="1"/>
  <c r="J17" i="4"/>
  <c r="I18" i="4" s="1"/>
  <c r="I17" i="4"/>
  <c r="J18" i="4" s="1"/>
  <c r="H17" i="4"/>
  <c r="G18" i="4" s="1"/>
  <c r="G17" i="4"/>
  <c r="H18" i="4" s="1"/>
  <c r="Q18" i="4" s="1"/>
  <c r="F17" i="4"/>
  <c r="E18" i="4" s="1"/>
  <c r="E17" i="4"/>
  <c r="F18" i="4" s="1"/>
  <c r="C17" i="4"/>
  <c r="C18" i="4" s="1"/>
  <c r="B17" i="4"/>
  <c r="B18" i="4" s="1"/>
  <c r="J15" i="4"/>
  <c r="I16" i="4" s="1"/>
  <c r="I15" i="4"/>
  <c r="J16" i="4" s="1"/>
  <c r="H15" i="4"/>
  <c r="G16" i="4" s="1"/>
  <c r="G15" i="4"/>
  <c r="H16" i="4" s="1"/>
  <c r="Q16" i="4" s="1"/>
  <c r="F15" i="4"/>
  <c r="E16" i="4" s="1"/>
  <c r="E15" i="4"/>
  <c r="F16" i="4" s="1"/>
  <c r="C15" i="4"/>
  <c r="C16" i="4" s="1"/>
  <c r="B15" i="4"/>
  <c r="B16" i="4" s="1"/>
  <c r="J13" i="4"/>
  <c r="I14" i="4" s="1"/>
  <c r="I13" i="4"/>
  <c r="J14" i="4" s="1"/>
  <c r="H13" i="4"/>
  <c r="G14" i="4" s="1"/>
  <c r="G13" i="4"/>
  <c r="H14" i="4" s="1"/>
  <c r="Q14" i="4" s="1"/>
  <c r="F13" i="4"/>
  <c r="E14" i="4" s="1"/>
  <c r="E13" i="4"/>
  <c r="F14" i="4" s="1"/>
  <c r="C13" i="4"/>
  <c r="C14" i="4" s="1"/>
  <c r="B13" i="4"/>
  <c r="B14" i="4" s="1"/>
  <c r="J11" i="4"/>
  <c r="I12" i="4" s="1"/>
  <c r="I11" i="4"/>
  <c r="J12" i="4" s="1"/>
  <c r="H11" i="4"/>
  <c r="G12" i="4" s="1"/>
  <c r="G11" i="4"/>
  <c r="H12" i="4" s="1"/>
  <c r="Q12" i="4" s="1"/>
  <c r="F11" i="4"/>
  <c r="E12" i="4" s="1"/>
  <c r="E11" i="4"/>
  <c r="F12" i="4" s="1"/>
  <c r="C11" i="4"/>
  <c r="C12" i="4" s="1"/>
  <c r="B11" i="4"/>
  <c r="B12" i="4" s="1"/>
  <c r="J9" i="4"/>
  <c r="I10" i="4" s="1"/>
  <c r="I9" i="4"/>
  <c r="J10" i="4" s="1"/>
  <c r="H9" i="4"/>
  <c r="G10" i="4" s="1"/>
  <c r="G9" i="4"/>
  <c r="H10" i="4" s="1"/>
  <c r="Q10" i="4" s="1"/>
  <c r="F9" i="4"/>
  <c r="E10" i="4" s="1"/>
  <c r="E9" i="4"/>
  <c r="F10" i="4" s="1"/>
  <c r="C9" i="4"/>
  <c r="C10" i="4" s="1"/>
  <c r="B9" i="4"/>
  <c r="B10" i="4" s="1"/>
  <c r="J7" i="4"/>
  <c r="I8" i="4" s="1"/>
  <c r="I7" i="4"/>
  <c r="J8" i="4" s="1"/>
  <c r="H7" i="4"/>
  <c r="G8" i="4" s="1"/>
  <c r="G7" i="4"/>
  <c r="H8" i="4" s="1"/>
  <c r="Q8" i="4" s="1"/>
  <c r="F7" i="4"/>
  <c r="E8" i="4" s="1"/>
  <c r="E7" i="4"/>
  <c r="F8" i="4" s="1"/>
  <c r="C7" i="4"/>
  <c r="C8" i="4" s="1"/>
  <c r="B7" i="4"/>
  <c r="B8" i="4" s="1"/>
  <c r="J5" i="4"/>
  <c r="I6" i="4" s="1"/>
  <c r="I5" i="4"/>
  <c r="J6" i="4" s="1"/>
  <c r="H5" i="4"/>
  <c r="G6" i="4" s="1"/>
  <c r="G5" i="4"/>
  <c r="H6" i="4" s="1"/>
  <c r="Q6" i="4" s="1"/>
  <c r="F5" i="4"/>
  <c r="E6" i="4" s="1"/>
  <c r="E5" i="4"/>
  <c r="F6" i="4" s="1"/>
  <c r="C5" i="4"/>
  <c r="C6" i="4" s="1"/>
  <c r="B5" i="4"/>
  <c r="B6" i="4" s="1"/>
  <c r="J3" i="4"/>
  <c r="I3" i="4"/>
  <c r="J4" i="4" s="1"/>
  <c r="H3" i="4"/>
  <c r="G3" i="4"/>
  <c r="F3" i="4"/>
  <c r="E3" i="4"/>
  <c r="C3" i="4"/>
  <c r="B3" i="4"/>
  <c r="Q3" i="4"/>
  <c r="P3" i="4"/>
  <c r="N3" i="4"/>
  <c r="M3" i="4"/>
  <c r="L3" i="4"/>
  <c r="A67" i="4"/>
  <c r="A69" i="4" s="1"/>
  <c r="A71" i="4" s="1"/>
  <c r="A73" i="4" s="1"/>
  <c r="A75" i="4" s="1"/>
  <c r="A77" i="4" s="1"/>
  <c r="A79" i="4" s="1"/>
  <c r="A81" i="4" s="1"/>
  <c r="A83" i="4" s="1"/>
  <c r="A85" i="4" s="1"/>
  <c r="A87" i="4" s="1"/>
  <c r="A89" i="4" s="1"/>
  <c r="A91" i="4" s="1"/>
  <c r="A93" i="4" s="1"/>
  <c r="A95" i="4" s="1"/>
  <c r="A97" i="4" s="1"/>
  <c r="A99" i="4" s="1"/>
  <c r="A101" i="4" s="1"/>
  <c r="A103" i="4" s="1"/>
  <c r="A105" i="4" s="1"/>
  <c r="A107" i="4" s="1"/>
  <c r="A109" i="4" s="1"/>
  <c r="A111" i="4" s="1"/>
  <c r="A113" i="4" s="1"/>
  <c r="A115" i="4" s="1"/>
  <c r="A117" i="4" s="1"/>
  <c r="A119" i="4" s="1"/>
  <c r="A121" i="4" s="1"/>
  <c r="A123" i="4" s="1"/>
  <c r="A125" i="4" s="1"/>
  <c r="A127" i="4" s="1"/>
  <c r="A129" i="4" s="1"/>
  <c r="A131" i="4" s="1"/>
  <c r="A133" i="4" s="1"/>
  <c r="A135" i="4" s="1"/>
  <c r="A137" i="4" s="1"/>
  <c r="A139" i="4" s="1"/>
  <c r="A141" i="4" s="1"/>
  <c r="A143" i="4" s="1"/>
  <c r="A145" i="4" s="1"/>
  <c r="A147" i="4" s="1"/>
  <c r="A149" i="4" s="1"/>
  <c r="A151" i="4" s="1"/>
  <c r="A153" i="4" s="1"/>
  <c r="A155" i="4" s="1"/>
  <c r="A157" i="4" s="1"/>
  <c r="A159" i="4" s="1"/>
  <c r="A161" i="4" s="1"/>
  <c r="A163" i="4" s="1"/>
  <c r="A165" i="4" s="1"/>
  <c r="A167" i="4" s="1"/>
  <c r="A169" i="4" s="1"/>
  <c r="A171" i="4" s="1"/>
  <c r="A173" i="4" s="1"/>
  <c r="A175" i="4" s="1"/>
  <c r="A177" i="4" s="1"/>
  <c r="A179" i="4" s="1"/>
  <c r="A181" i="4" s="1"/>
  <c r="A183" i="4" s="1"/>
  <c r="A185" i="4" s="1"/>
  <c r="A187" i="4" s="1"/>
  <c r="A189" i="4" s="1"/>
  <c r="A191" i="4" s="1"/>
  <c r="A193" i="4" s="1"/>
  <c r="A195" i="4" s="1"/>
  <c r="A197" i="4" s="1"/>
  <c r="A199" i="4" s="1"/>
  <c r="A201" i="4" s="1"/>
  <c r="A66" i="4"/>
  <c r="A68" i="4" s="1"/>
  <c r="A70" i="4" s="1"/>
  <c r="A72" i="4" s="1"/>
  <c r="A74" i="4" s="1"/>
  <c r="A76" i="4" s="1"/>
  <c r="A78" i="4" s="1"/>
  <c r="A80" i="4" s="1"/>
  <c r="A82" i="4" s="1"/>
  <c r="A84" i="4" s="1"/>
  <c r="A86" i="4" s="1"/>
  <c r="A88" i="4" s="1"/>
  <c r="A90" i="4" s="1"/>
  <c r="A92" i="4" s="1"/>
  <c r="A94" i="4" s="1"/>
  <c r="A96" i="4" s="1"/>
  <c r="A98" i="4" s="1"/>
  <c r="A100" i="4" s="1"/>
  <c r="A102" i="4" s="1"/>
  <c r="A104" i="4" s="1"/>
  <c r="A106" i="4" s="1"/>
  <c r="A108" i="4" s="1"/>
  <c r="A110" i="4" s="1"/>
  <c r="A112" i="4" s="1"/>
  <c r="A114" i="4" s="1"/>
  <c r="A116" i="4" s="1"/>
  <c r="A118" i="4" s="1"/>
  <c r="A120" i="4" s="1"/>
  <c r="A122" i="4" s="1"/>
  <c r="A124" i="4" s="1"/>
  <c r="A126" i="4" s="1"/>
  <c r="A128" i="4" s="1"/>
  <c r="A130" i="4" s="1"/>
  <c r="A132" i="4" s="1"/>
  <c r="A134" i="4" s="1"/>
  <c r="A136" i="4" s="1"/>
  <c r="A138" i="4" s="1"/>
  <c r="A140" i="4" s="1"/>
  <c r="A142" i="4" s="1"/>
  <c r="A144" i="4" s="1"/>
  <c r="A146" i="4" s="1"/>
  <c r="A148" i="4" s="1"/>
  <c r="A150" i="4" s="1"/>
  <c r="A152" i="4" s="1"/>
  <c r="A154" i="4" s="1"/>
  <c r="A156" i="4" s="1"/>
  <c r="A158" i="4" s="1"/>
  <c r="A160" i="4" s="1"/>
  <c r="A162" i="4" s="1"/>
  <c r="A164" i="4" s="1"/>
  <c r="A166" i="4" s="1"/>
  <c r="A168" i="4" s="1"/>
  <c r="A170" i="4" s="1"/>
  <c r="A172" i="4" s="1"/>
  <c r="A174" i="4" s="1"/>
  <c r="A176" i="4" s="1"/>
  <c r="A178" i="4" s="1"/>
  <c r="A180" i="4" s="1"/>
  <c r="A182" i="4" s="1"/>
  <c r="A184" i="4" s="1"/>
  <c r="A186" i="4" s="1"/>
  <c r="A188" i="4" s="1"/>
  <c r="A190" i="4" s="1"/>
  <c r="A192" i="4" s="1"/>
  <c r="A194" i="4" s="1"/>
  <c r="A196" i="4" s="1"/>
  <c r="A198" i="4" s="1"/>
  <c r="A200" i="4" s="1"/>
  <c r="A202" i="4" s="1"/>
  <c r="I4" i="4"/>
  <c r="H4" i="4"/>
  <c r="M4" i="4" s="1"/>
  <c r="G4" i="4"/>
  <c r="F4" i="4"/>
  <c r="E4" i="4"/>
  <c r="C4" i="4"/>
  <c r="B4" i="4"/>
  <c r="A9" i="4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51" i="4" s="1"/>
  <c r="A53" i="4" s="1"/>
  <c r="A55" i="4" s="1"/>
  <c r="A57" i="4" s="1"/>
  <c r="A59" i="4" s="1"/>
  <c r="A61" i="4" s="1"/>
  <c r="A63" i="4" s="1"/>
  <c r="A65" i="4" s="1"/>
  <c r="A8" i="4"/>
  <c r="A10" i="4" s="1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A58" i="4" s="1"/>
  <c r="A60" i="4" s="1"/>
  <c r="A62" i="4" s="1"/>
  <c r="A64" i="4" s="1"/>
  <c r="A7" i="4"/>
  <c r="A6" i="4"/>
  <c r="A5" i="4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K9" i="3" s="1"/>
  <c r="H8" i="3"/>
  <c r="H7" i="3"/>
  <c r="K7" i="3" s="1"/>
  <c r="H6" i="3"/>
  <c r="H5" i="3"/>
  <c r="J5" i="3" s="1"/>
  <c r="K102" i="3"/>
  <c r="J102" i="3"/>
  <c r="I102" i="3"/>
  <c r="K100" i="3"/>
  <c r="J100" i="3"/>
  <c r="I100" i="3"/>
  <c r="K98" i="3"/>
  <c r="J98" i="3"/>
  <c r="I98" i="3"/>
  <c r="K96" i="3"/>
  <c r="J96" i="3"/>
  <c r="I96" i="3"/>
  <c r="K94" i="3"/>
  <c r="J94" i="3"/>
  <c r="I94" i="3"/>
  <c r="K92" i="3"/>
  <c r="J92" i="3"/>
  <c r="I92" i="3"/>
  <c r="K90" i="3"/>
  <c r="J90" i="3"/>
  <c r="I90" i="3"/>
  <c r="K88" i="3"/>
  <c r="J88" i="3"/>
  <c r="I88" i="3"/>
  <c r="K86" i="3"/>
  <c r="J86" i="3"/>
  <c r="I86" i="3"/>
  <c r="K84" i="3"/>
  <c r="J84" i="3"/>
  <c r="I84" i="3"/>
  <c r="K82" i="3"/>
  <c r="J82" i="3"/>
  <c r="I82" i="3"/>
  <c r="K80" i="3"/>
  <c r="J80" i="3"/>
  <c r="I80" i="3"/>
  <c r="K78" i="3"/>
  <c r="J78" i="3"/>
  <c r="I78" i="3"/>
  <c r="K76" i="3"/>
  <c r="J76" i="3"/>
  <c r="I76" i="3"/>
  <c r="K74" i="3"/>
  <c r="J74" i="3"/>
  <c r="I74" i="3"/>
  <c r="K72" i="3"/>
  <c r="J72" i="3"/>
  <c r="I72" i="3"/>
  <c r="K70" i="3"/>
  <c r="J70" i="3"/>
  <c r="I70" i="3"/>
  <c r="K68" i="3"/>
  <c r="J68" i="3"/>
  <c r="I68" i="3"/>
  <c r="K66" i="3"/>
  <c r="J66" i="3"/>
  <c r="I66" i="3"/>
  <c r="K64" i="3"/>
  <c r="J64" i="3"/>
  <c r="I64" i="3"/>
  <c r="K62" i="3"/>
  <c r="J62" i="3"/>
  <c r="I62" i="3"/>
  <c r="K60" i="3"/>
  <c r="J60" i="3"/>
  <c r="I60" i="3"/>
  <c r="K58" i="3"/>
  <c r="J58" i="3"/>
  <c r="I58" i="3"/>
  <c r="K56" i="3"/>
  <c r="J56" i="3"/>
  <c r="I56" i="3"/>
  <c r="K54" i="3"/>
  <c r="J54" i="3"/>
  <c r="I54" i="3"/>
  <c r="K52" i="3"/>
  <c r="J52" i="3"/>
  <c r="I52" i="3"/>
  <c r="K50" i="3"/>
  <c r="J50" i="3"/>
  <c r="I50" i="3"/>
  <c r="K48" i="3"/>
  <c r="J48" i="3"/>
  <c r="I48" i="3"/>
  <c r="K46" i="3"/>
  <c r="J46" i="3"/>
  <c r="I46" i="3"/>
  <c r="K44" i="3"/>
  <c r="J44" i="3"/>
  <c r="I44" i="3"/>
  <c r="K42" i="3"/>
  <c r="J42" i="3"/>
  <c r="I42" i="3"/>
  <c r="K40" i="3"/>
  <c r="J40" i="3"/>
  <c r="I40" i="3"/>
  <c r="K38" i="3"/>
  <c r="J38" i="3"/>
  <c r="I38" i="3"/>
  <c r="K36" i="3"/>
  <c r="J36" i="3"/>
  <c r="I36" i="3"/>
  <c r="K34" i="3"/>
  <c r="J34" i="3"/>
  <c r="I34" i="3"/>
  <c r="K32" i="3"/>
  <c r="J32" i="3"/>
  <c r="I32" i="3"/>
  <c r="K30" i="3"/>
  <c r="J30" i="3"/>
  <c r="I30" i="3"/>
  <c r="K28" i="3"/>
  <c r="J28" i="3"/>
  <c r="I28" i="3"/>
  <c r="K26" i="3"/>
  <c r="J26" i="3"/>
  <c r="I26" i="3"/>
  <c r="K24" i="3"/>
  <c r="J24" i="3"/>
  <c r="I24" i="3"/>
  <c r="K22" i="3"/>
  <c r="J22" i="3"/>
  <c r="I22" i="3"/>
  <c r="K20" i="3"/>
  <c r="J20" i="3"/>
  <c r="I20" i="3"/>
  <c r="K18" i="3"/>
  <c r="J18" i="3"/>
  <c r="I18" i="3"/>
  <c r="K16" i="3"/>
  <c r="J16" i="3"/>
  <c r="I16" i="3"/>
  <c r="K14" i="3"/>
  <c r="J14" i="3"/>
  <c r="I14" i="3"/>
  <c r="K12" i="3"/>
  <c r="J12" i="3"/>
  <c r="I12" i="3"/>
  <c r="K10" i="3"/>
  <c r="J10" i="3"/>
  <c r="I10" i="3"/>
  <c r="J9" i="3"/>
  <c r="K8" i="3"/>
  <c r="J8" i="3"/>
  <c r="I8" i="3"/>
  <c r="J7" i="3"/>
  <c r="K6" i="3"/>
  <c r="J6" i="3"/>
  <c r="I6" i="3"/>
  <c r="K5" i="3"/>
  <c r="I5" i="3"/>
  <c r="H3" i="3"/>
  <c r="I4" i="3"/>
  <c r="J4" i="3"/>
  <c r="K4" i="3"/>
  <c r="H4" i="3"/>
  <c r="N4" i="4" l="1"/>
  <c r="O3" i="4"/>
  <c r="R3" i="4"/>
  <c r="L4" i="4"/>
  <c r="Q4" i="4"/>
  <c r="M163" i="4"/>
  <c r="M171" i="4"/>
  <c r="P4" i="4"/>
  <c r="M49" i="4"/>
  <c r="M61" i="4"/>
  <c r="M167" i="4"/>
  <c r="M175" i="4"/>
  <c r="M179" i="4"/>
  <c r="Q163" i="4"/>
  <c r="Q167" i="4"/>
  <c r="Q171" i="4"/>
  <c r="Q175" i="4"/>
  <c r="Q179" i="4"/>
  <c r="M6" i="4"/>
  <c r="P6" i="4"/>
  <c r="R6" i="4" s="1"/>
  <c r="N6" i="4"/>
  <c r="L6" i="4"/>
  <c r="M8" i="4"/>
  <c r="P8" i="4"/>
  <c r="R8" i="4" s="1"/>
  <c r="N8" i="4"/>
  <c r="L8" i="4"/>
  <c r="M10" i="4"/>
  <c r="P10" i="4"/>
  <c r="R10" i="4" s="1"/>
  <c r="N10" i="4"/>
  <c r="L10" i="4"/>
  <c r="M12" i="4"/>
  <c r="P12" i="4"/>
  <c r="R12" i="4" s="1"/>
  <c r="N12" i="4"/>
  <c r="L12" i="4"/>
  <c r="M14" i="4"/>
  <c r="P14" i="4"/>
  <c r="R14" i="4" s="1"/>
  <c r="N14" i="4"/>
  <c r="L14" i="4"/>
  <c r="M16" i="4"/>
  <c r="P16" i="4"/>
  <c r="R16" i="4" s="1"/>
  <c r="N16" i="4"/>
  <c r="L16" i="4"/>
  <c r="M18" i="4"/>
  <c r="P18" i="4"/>
  <c r="R18" i="4" s="1"/>
  <c r="N18" i="4"/>
  <c r="L18" i="4"/>
  <c r="M20" i="4"/>
  <c r="P20" i="4"/>
  <c r="R20" i="4" s="1"/>
  <c r="N20" i="4"/>
  <c r="L20" i="4"/>
  <c r="M22" i="4"/>
  <c r="P22" i="4"/>
  <c r="R22" i="4" s="1"/>
  <c r="N22" i="4"/>
  <c r="L22" i="4"/>
  <c r="M24" i="4"/>
  <c r="P24" i="4"/>
  <c r="R24" i="4" s="1"/>
  <c r="N24" i="4"/>
  <c r="L24" i="4"/>
  <c r="M26" i="4"/>
  <c r="P26" i="4"/>
  <c r="R26" i="4" s="1"/>
  <c r="N26" i="4"/>
  <c r="L26" i="4"/>
  <c r="M28" i="4"/>
  <c r="P28" i="4"/>
  <c r="R28" i="4" s="1"/>
  <c r="N28" i="4"/>
  <c r="L28" i="4"/>
  <c r="M30" i="4"/>
  <c r="P30" i="4"/>
  <c r="R30" i="4" s="1"/>
  <c r="N30" i="4"/>
  <c r="L30" i="4"/>
  <c r="M32" i="4"/>
  <c r="P32" i="4"/>
  <c r="R32" i="4" s="1"/>
  <c r="N32" i="4"/>
  <c r="L32" i="4"/>
  <c r="M34" i="4"/>
  <c r="P34" i="4"/>
  <c r="R34" i="4" s="1"/>
  <c r="N34" i="4"/>
  <c r="L34" i="4"/>
  <c r="M36" i="4"/>
  <c r="P36" i="4"/>
  <c r="R36" i="4" s="1"/>
  <c r="N36" i="4"/>
  <c r="L36" i="4"/>
  <c r="M38" i="4"/>
  <c r="P38" i="4"/>
  <c r="R38" i="4" s="1"/>
  <c r="N38" i="4"/>
  <c r="L38" i="4"/>
  <c r="M40" i="4"/>
  <c r="P40" i="4"/>
  <c r="R40" i="4" s="1"/>
  <c r="N40" i="4"/>
  <c r="L40" i="4"/>
  <c r="M42" i="4"/>
  <c r="P42" i="4"/>
  <c r="R42" i="4" s="1"/>
  <c r="N42" i="4"/>
  <c r="L42" i="4"/>
  <c r="M44" i="4"/>
  <c r="P44" i="4"/>
  <c r="R44" i="4" s="1"/>
  <c r="N44" i="4"/>
  <c r="L44" i="4"/>
  <c r="M46" i="4"/>
  <c r="P46" i="4"/>
  <c r="R46" i="4" s="1"/>
  <c r="N46" i="4"/>
  <c r="L46" i="4"/>
  <c r="M5" i="4"/>
  <c r="Q5" i="4"/>
  <c r="M7" i="4"/>
  <c r="Q7" i="4"/>
  <c r="M9" i="4"/>
  <c r="Q9" i="4"/>
  <c r="M11" i="4"/>
  <c r="Q11" i="4"/>
  <c r="M13" i="4"/>
  <c r="Q13" i="4"/>
  <c r="M15" i="4"/>
  <c r="Q15" i="4"/>
  <c r="M17" i="4"/>
  <c r="Q17" i="4"/>
  <c r="M19" i="4"/>
  <c r="Q19" i="4"/>
  <c r="M21" i="4"/>
  <c r="Q21" i="4"/>
  <c r="M23" i="4"/>
  <c r="Q23" i="4"/>
  <c r="M25" i="4"/>
  <c r="Q25" i="4"/>
  <c r="M27" i="4"/>
  <c r="Q27" i="4"/>
  <c r="M29" i="4"/>
  <c r="Q29" i="4"/>
  <c r="M31" i="4"/>
  <c r="Q31" i="4"/>
  <c r="M33" i="4"/>
  <c r="Q33" i="4"/>
  <c r="M35" i="4"/>
  <c r="Q35" i="4"/>
  <c r="M37" i="4"/>
  <c r="Q37" i="4"/>
  <c r="M39" i="4"/>
  <c r="Q39" i="4"/>
  <c r="M41" i="4"/>
  <c r="Q41" i="4"/>
  <c r="M43" i="4"/>
  <c r="Q43" i="4"/>
  <c r="M45" i="4"/>
  <c r="Q45" i="4"/>
  <c r="G48" i="4"/>
  <c r="Q47" i="4"/>
  <c r="P144" i="4"/>
  <c r="R144" i="4" s="1"/>
  <c r="N144" i="4"/>
  <c r="L144" i="4"/>
  <c r="O144" i="4" s="1"/>
  <c r="M144" i="4"/>
  <c r="P148" i="4"/>
  <c r="R148" i="4" s="1"/>
  <c r="N148" i="4"/>
  <c r="L148" i="4"/>
  <c r="O148" i="4" s="1"/>
  <c r="M148" i="4"/>
  <c r="P152" i="4"/>
  <c r="R152" i="4" s="1"/>
  <c r="N152" i="4"/>
  <c r="L152" i="4"/>
  <c r="O152" i="4" s="1"/>
  <c r="M152" i="4"/>
  <c r="P156" i="4"/>
  <c r="R156" i="4" s="1"/>
  <c r="N156" i="4"/>
  <c r="L156" i="4"/>
  <c r="O156" i="4" s="1"/>
  <c r="M156" i="4"/>
  <c r="P160" i="4"/>
  <c r="R160" i="4" s="1"/>
  <c r="N160" i="4"/>
  <c r="L160" i="4"/>
  <c r="O160" i="4" s="1"/>
  <c r="M160" i="4"/>
  <c r="M164" i="4"/>
  <c r="N164" i="4"/>
  <c r="P164" i="4"/>
  <c r="R164" i="4" s="1"/>
  <c r="L164" i="4"/>
  <c r="M168" i="4"/>
  <c r="N168" i="4"/>
  <c r="P168" i="4"/>
  <c r="R168" i="4" s="1"/>
  <c r="L168" i="4"/>
  <c r="M172" i="4"/>
  <c r="N172" i="4"/>
  <c r="P172" i="4"/>
  <c r="R172" i="4" s="1"/>
  <c r="L172" i="4"/>
  <c r="M176" i="4"/>
  <c r="N176" i="4"/>
  <c r="P176" i="4"/>
  <c r="R176" i="4" s="1"/>
  <c r="L176" i="4"/>
  <c r="M180" i="4"/>
  <c r="N180" i="4"/>
  <c r="P180" i="4"/>
  <c r="R180" i="4" s="1"/>
  <c r="L180" i="4"/>
  <c r="L5" i="4"/>
  <c r="O5" i="4" s="1"/>
  <c r="N5" i="4"/>
  <c r="P5" i="4"/>
  <c r="R5" i="4" s="1"/>
  <c r="L7" i="4"/>
  <c r="O7" i="4" s="1"/>
  <c r="N7" i="4"/>
  <c r="P7" i="4"/>
  <c r="R7" i="4" s="1"/>
  <c r="L9" i="4"/>
  <c r="O9" i="4" s="1"/>
  <c r="N9" i="4"/>
  <c r="P9" i="4"/>
  <c r="R9" i="4" s="1"/>
  <c r="L11" i="4"/>
  <c r="O11" i="4" s="1"/>
  <c r="N11" i="4"/>
  <c r="P11" i="4"/>
  <c r="R11" i="4" s="1"/>
  <c r="L13" i="4"/>
  <c r="O13" i="4" s="1"/>
  <c r="N13" i="4"/>
  <c r="P13" i="4"/>
  <c r="R13" i="4" s="1"/>
  <c r="L15" i="4"/>
  <c r="O15" i="4" s="1"/>
  <c r="N15" i="4"/>
  <c r="P15" i="4"/>
  <c r="R15" i="4" s="1"/>
  <c r="L17" i="4"/>
  <c r="O17" i="4" s="1"/>
  <c r="N17" i="4"/>
  <c r="P17" i="4"/>
  <c r="R17" i="4" s="1"/>
  <c r="L19" i="4"/>
  <c r="O19" i="4" s="1"/>
  <c r="N19" i="4"/>
  <c r="P19" i="4"/>
  <c r="R19" i="4" s="1"/>
  <c r="L21" i="4"/>
  <c r="O21" i="4" s="1"/>
  <c r="N21" i="4"/>
  <c r="P21" i="4"/>
  <c r="R21" i="4" s="1"/>
  <c r="L23" i="4"/>
  <c r="O23" i="4" s="1"/>
  <c r="N23" i="4"/>
  <c r="P23" i="4"/>
  <c r="R23" i="4" s="1"/>
  <c r="L25" i="4"/>
  <c r="O25" i="4" s="1"/>
  <c r="N25" i="4"/>
  <c r="P25" i="4"/>
  <c r="R25" i="4" s="1"/>
  <c r="L27" i="4"/>
  <c r="O27" i="4" s="1"/>
  <c r="N27" i="4"/>
  <c r="P27" i="4"/>
  <c r="R27" i="4" s="1"/>
  <c r="L29" i="4"/>
  <c r="O29" i="4" s="1"/>
  <c r="N29" i="4"/>
  <c r="P29" i="4"/>
  <c r="R29" i="4" s="1"/>
  <c r="L31" i="4"/>
  <c r="O31" i="4" s="1"/>
  <c r="N31" i="4"/>
  <c r="P31" i="4"/>
  <c r="R31" i="4" s="1"/>
  <c r="L33" i="4"/>
  <c r="O33" i="4" s="1"/>
  <c r="N33" i="4"/>
  <c r="P33" i="4"/>
  <c r="R33" i="4" s="1"/>
  <c r="L35" i="4"/>
  <c r="O35" i="4" s="1"/>
  <c r="N35" i="4"/>
  <c r="P35" i="4"/>
  <c r="R35" i="4" s="1"/>
  <c r="L37" i="4"/>
  <c r="O37" i="4" s="1"/>
  <c r="N37" i="4"/>
  <c r="P37" i="4"/>
  <c r="R37" i="4" s="1"/>
  <c r="L39" i="4"/>
  <c r="O39" i="4" s="1"/>
  <c r="N39" i="4"/>
  <c r="P39" i="4"/>
  <c r="R39" i="4" s="1"/>
  <c r="L41" i="4"/>
  <c r="O41" i="4" s="1"/>
  <c r="N41" i="4"/>
  <c r="P41" i="4"/>
  <c r="R41" i="4" s="1"/>
  <c r="L43" i="4"/>
  <c r="O43" i="4" s="1"/>
  <c r="N43" i="4"/>
  <c r="P43" i="4"/>
  <c r="R43" i="4" s="1"/>
  <c r="L45" i="4"/>
  <c r="O45" i="4" s="1"/>
  <c r="N45" i="4"/>
  <c r="P45" i="4"/>
  <c r="R45" i="4" s="1"/>
  <c r="M47" i="4"/>
  <c r="H48" i="4"/>
  <c r="Q48" i="4" s="1"/>
  <c r="P47" i="4"/>
  <c r="R47" i="4" s="1"/>
  <c r="N47" i="4"/>
  <c r="L47" i="4"/>
  <c r="O47" i="4" s="1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P130" i="4"/>
  <c r="P132" i="4"/>
  <c r="P134" i="4"/>
  <c r="P136" i="4"/>
  <c r="R136" i="4" s="1"/>
  <c r="N136" i="4"/>
  <c r="L136" i="4"/>
  <c r="M136" i="4"/>
  <c r="P138" i="4"/>
  <c r="R138" i="4" s="1"/>
  <c r="N138" i="4"/>
  <c r="L138" i="4"/>
  <c r="M138" i="4"/>
  <c r="P140" i="4"/>
  <c r="R140" i="4" s="1"/>
  <c r="N140" i="4"/>
  <c r="L140" i="4"/>
  <c r="M140" i="4"/>
  <c r="P142" i="4"/>
  <c r="R142" i="4" s="1"/>
  <c r="N142" i="4"/>
  <c r="L142" i="4"/>
  <c r="M142" i="4"/>
  <c r="P146" i="4"/>
  <c r="R146" i="4" s="1"/>
  <c r="N146" i="4"/>
  <c r="L146" i="4"/>
  <c r="M146" i="4"/>
  <c r="P150" i="4"/>
  <c r="R150" i="4" s="1"/>
  <c r="N150" i="4"/>
  <c r="L150" i="4"/>
  <c r="M150" i="4"/>
  <c r="P154" i="4"/>
  <c r="R154" i="4" s="1"/>
  <c r="N154" i="4"/>
  <c r="L154" i="4"/>
  <c r="M154" i="4"/>
  <c r="P158" i="4"/>
  <c r="R158" i="4" s="1"/>
  <c r="N158" i="4"/>
  <c r="L158" i="4"/>
  <c r="M158" i="4"/>
  <c r="P162" i="4"/>
  <c r="M166" i="4"/>
  <c r="P166" i="4"/>
  <c r="R166" i="4" s="1"/>
  <c r="L166" i="4"/>
  <c r="O166" i="4" s="1"/>
  <c r="N166" i="4"/>
  <c r="M170" i="4"/>
  <c r="P170" i="4"/>
  <c r="R170" i="4" s="1"/>
  <c r="L170" i="4"/>
  <c r="O170" i="4" s="1"/>
  <c r="N170" i="4"/>
  <c r="M174" i="4"/>
  <c r="P174" i="4"/>
  <c r="R174" i="4" s="1"/>
  <c r="L174" i="4"/>
  <c r="O174" i="4" s="1"/>
  <c r="N174" i="4"/>
  <c r="M178" i="4"/>
  <c r="P178" i="4"/>
  <c r="R178" i="4" s="1"/>
  <c r="L178" i="4"/>
  <c r="O178" i="4" s="1"/>
  <c r="N178" i="4"/>
  <c r="L49" i="4"/>
  <c r="O49" i="4" s="1"/>
  <c r="N49" i="4"/>
  <c r="P49" i="4"/>
  <c r="H50" i="4"/>
  <c r="Q50" i="4" s="1"/>
  <c r="L51" i="4"/>
  <c r="O51" i="4" s="1"/>
  <c r="N51" i="4"/>
  <c r="P51" i="4"/>
  <c r="H52" i="4"/>
  <c r="Q52" i="4" s="1"/>
  <c r="L53" i="4"/>
  <c r="O53" i="4" s="1"/>
  <c r="N53" i="4"/>
  <c r="P53" i="4"/>
  <c r="H54" i="4"/>
  <c r="Q54" i="4" s="1"/>
  <c r="L55" i="4"/>
  <c r="O55" i="4" s="1"/>
  <c r="N55" i="4"/>
  <c r="P55" i="4"/>
  <c r="H56" i="4"/>
  <c r="Q56" i="4" s="1"/>
  <c r="L57" i="4"/>
  <c r="O57" i="4" s="1"/>
  <c r="N57" i="4"/>
  <c r="P57" i="4"/>
  <c r="H58" i="4"/>
  <c r="Q58" i="4" s="1"/>
  <c r="L59" i="4"/>
  <c r="O59" i="4" s="1"/>
  <c r="N59" i="4"/>
  <c r="P59" i="4"/>
  <c r="H60" i="4"/>
  <c r="Q60" i="4" s="1"/>
  <c r="L61" i="4"/>
  <c r="O61" i="4" s="1"/>
  <c r="N61" i="4"/>
  <c r="P61" i="4"/>
  <c r="H62" i="4"/>
  <c r="Q62" i="4" s="1"/>
  <c r="L63" i="4"/>
  <c r="O63" i="4" s="1"/>
  <c r="N63" i="4"/>
  <c r="P63" i="4"/>
  <c r="H64" i="4"/>
  <c r="Q64" i="4" s="1"/>
  <c r="L65" i="4"/>
  <c r="O65" i="4" s="1"/>
  <c r="N65" i="4"/>
  <c r="P65" i="4"/>
  <c r="H66" i="4"/>
  <c r="Q66" i="4" s="1"/>
  <c r="L67" i="4"/>
  <c r="O67" i="4" s="1"/>
  <c r="N67" i="4"/>
  <c r="P67" i="4"/>
  <c r="H68" i="4"/>
  <c r="Q68" i="4" s="1"/>
  <c r="L69" i="4"/>
  <c r="O69" i="4" s="1"/>
  <c r="N69" i="4"/>
  <c r="P69" i="4"/>
  <c r="H70" i="4"/>
  <c r="Q70" i="4" s="1"/>
  <c r="L71" i="4"/>
  <c r="O71" i="4" s="1"/>
  <c r="N71" i="4"/>
  <c r="P71" i="4"/>
  <c r="H72" i="4"/>
  <c r="Q72" i="4" s="1"/>
  <c r="L73" i="4"/>
  <c r="O73" i="4" s="1"/>
  <c r="N73" i="4"/>
  <c r="P73" i="4"/>
  <c r="H74" i="4"/>
  <c r="Q74" i="4" s="1"/>
  <c r="L75" i="4"/>
  <c r="O75" i="4" s="1"/>
  <c r="N75" i="4"/>
  <c r="P75" i="4"/>
  <c r="H76" i="4"/>
  <c r="Q76" i="4" s="1"/>
  <c r="L77" i="4"/>
  <c r="O77" i="4" s="1"/>
  <c r="N77" i="4"/>
  <c r="P77" i="4"/>
  <c r="H78" i="4"/>
  <c r="Q78" i="4" s="1"/>
  <c r="L79" i="4"/>
  <c r="O79" i="4" s="1"/>
  <c r="N79" i="4"/>
  <c r="P79" i="4"/>
  <c r="H80" i="4"/>
  <c r="Q80" i="4" s="1"/>
  <c r="L81" i="4"/>
  <c r="O81" i="4" s="1"/>
  <c r="N81" i="4"/>
  <c r="P81" i="4"/>
  <c r="H82" i="4"/>
  <c r="Q82" i="4" s="1"/>
  <c r="L83" i="4"/>
  <c r="O83" i="4" s="1"/>
  <c r="N83" i="4"/>
  <c r="P83" i="4"/>
  <c r="H84" i="4"/>
  <c r="Q84" i="4" s="1"/>
  <c r="L85" i="4"/>
  <c r="O85" i="4" s="1"/>
  <c r="N85" i="4"/>
  <c r="P85" i="4"/>
  <c r="H86" i="4"/>
  <c r="Q86" i="4" s="1"/>
  <c r="L87" i="4"/>
  <c r="O87" i="4" s="1"/>
  <c r="N87" i="4"/>
  <c r="P87" i="4"/>
  <c r="H88" i="4"/>
  <c r="Q88" i="4" s="1"/>
  <c r="L89" i="4"/>
  <c r="O89" i="4" s="1"/>
  <c r="N89" i="4"/>
  <c r="P89" i="4"/>
  <c r="H90" i="4"/>
  <c r="Q90" i="4" s="1"/>
  <c r="L91" i="4"/>
  <c r="O91" i="4" s="1"/>
  <c r="N91" i="4"/>
  <c r="P91" i="4"/>
  <c r="H92" i="4"/>
  <c r="Q92" i="4" s="1"/>
  <c r="L93" i="4"/>
  <c r="O93" i="4" s="1"/>
  <c r="N93" i="4"/>
  <c r="P93" i="4"/>
  <c r="H94" i="4"/>
  <c r="Q94" i="4" s="1"/>
  <c r="L95" i="4"/>
  <c r="O95" i="4" s="1"/>
  <c r="N95" i="4"/>
  <c r="P95" i="4"/>
  <c r="H96" i="4"/>
  <c r="Q96" i="4" s="1"/>
  <c r="L97" i="4"/>
  <c r="O97" i="4" s="1"/>
  <c r="N97" i="4"/>
  <c r="P97" i="4"/>
  <c r="H98" i="4"/>
  <c r="Q98" i="4" s="1"/>
  <c r="L99" i="4"/>
  <c r="O99" i="4" s="1"/>
  <c r="N99" i="4"/>
  <c r="P99" i="4"/>
  <c r="H100" i="4"/>
  <c r="Q100" i="4" s="1"/>
  <c r="L101" i="4"/>
  <c r="O101" i="4" s="1"/>
  <c r="N101" i="4"/>
  <c r="P101" i="4"/>
  <c r="H102" i="4"/>
  <c r="Q102" i="4" s="1"/>
  <c r="L103" i="4"/>
  <c r="O103" i="4" s="1"/>
  <c r="N103" i="4"/>
  <c r="P103" i="4"/>
  <c r="H104" i="4"/>
  <c r="Q104" i="4" s="1"/>
  <c r="L105" i="4"/>
  <c r="O105" i="4" s="1"/>
  <c r="N105" i="4"/>
  <c r="P105" i="4"/>
  <c r="H106" i="4"/>
  <c r="Q106" i="4" s="1"/>
  <c r="L107" i="4"/>
  <c r="O107" i="4" s="1"/>
  <c r="N107" i="4"/>
  <c r="P107" i="4"/>
  <c r="H108" i="4"/>
  <c r="Q108" i="4" s="1"/>
  <c r="L109" i="4"/>
  <c r="O109" i="4" s="1"/>
  <c r="N109" i="4"/>
  <c r="P109" i="4"/>
  <c r="H110" i="4"/>
  <c r="Q110" i="4" s="1"/>
  <c r="L111" i="4"/>
  <c r="O111" i="4" s="1"/>
  <c r="N111" i="4"/>
  <c r="P111" i="4"/>
  <c r="H112" i="4"/>
  <c r="Q112" i="4" s="1"/>
  <c r="L113" i="4"/>
  <c r="O113" i="4" s="1"/>
  <c r="N113" i="4"/>
  <c r="P113" i="4"/>
  <c r="H114" i="4"/>
  <c r="Q114" i="4" s="1"/>
  <c r="L115" i="4"/>
  <c r="O115" i="4" s="1"/>
  <c r="N115" i="4"/>
  <c r="P115" i="4"/>
  <c r="H116" i="4"/>
  <c r="Q116" i="4" s="1"/>
  <c r="L117" i="4"/>
  <c r="O117" i="4" s="1"/>
  <c r="N117" i="4"/>
  <c r="P117" i="4"/>
  <c r="H118" i="4"/>
  <c r="Q118" i="4" s="1"/>
  <c r="L119" i="4"/>
  <c r="O119" i="4" s="1"/>
  <c r="N119" i="4"/>
  <c r="P119" i="4"/>
  <c r="H120" i="4"/>
  <c r="Q120" i="4" s="1"/>
  <c r="L121" i="4"/>
  <c r="O121" i="4" s="1"/>
  <c r="N121" i="4"/>
  <c r="P121" i="4"/>
  <c r="H122" i="4"/>
  <c r="Q122" i="4" s="1"/>
  <c r="L123" i="4"/>
  <c r="O123" i="4" s="1"/>
  <c r="N123" i="4"/>
  <c r="P123" i="4"/>
  <c r="H124" i="4"/>
  <c r="Q124" i="4" s="1"/>
  <c r="L125" i="4"/>
  <c r="O125" i="4" s="1"/>
  <c r="N125" i="4"/>
  <c r="P125" i="4"/>
  <c r="H126" i="4"/>
  <c r="Q126" i="4" s="1"/>
  <c r="L127" i="4"/>
  <c r="O127" i="4" s="1"/>
  <c r="N127" i="4"/>
  <c r="P127" i="4"/>
  <c r="H128" i="4"/>
  <c r="Q128" i="4" s="1"/>
  <c r="L129" i="4"/>
  <c r="O129" i="4" s="1"/>
  <c r="N129" i="4"/>
  <c r="P129" i="4"/>
  <c r="H130" i="4"/>
  <c r="Q130" i="4" s="1"/>
  <c r="L131" i="4"/>
  <c r="O131" i="4" s="1"/>
  <c r="N131" i="4"/>
  <c r="P131" i="4"/>
  <c r="H132" i="4"/>
  <c r="Q132" i="4" s="1"/>
  <c r="L133" i="4"/>
  <c r="O133" i="4" s="1"/>
  <c r="N133" i="4"/>
  <c r="P133" i="4"/>
  <c r="H134" i="4"/>
  <c r="Q134" i="4" s="1"/>
  <c r="L135" i="4"/>
  <c r="N135" i="4"/>
  <c r="P135" i="4"/>
  <c r="L137" i="4"/>
  <c r="N137" i="4"/>
  <c r="P137" i="4"/>
  <c r="L139" i="4"/>
  <c r="N139" i="4"/>
  <c r="P139" i="4"/>
  <c r="L141" i="4"/>
  <c r="N141" i="4"/>
  <c r="P141" i="4"/>
  <c r="L143" i="4"/>
  <c r="N143" i="4"/>
  <c r="P143" i="4"/>
  <c r="L145" i="4"/>
  <c r="N145" i="4"/>
  <c r="P145" i="4"/>
  <c r="L147" i="4"/>
  <c r="N147" i="4"/>
  <c r="P147" i="4"/>
  <c r="L149" i="4"/>
  <c r="N149" i="4"/>
  <c r="P149" i="4"/>
  <c r="L151" i="4"/>
  <c r="N151" i="4"/>
  <c r="P151" i="4"/>
  <c r="L153" i="4"/>
  <c r="N153" i="4"/>
  <c r="P153" i="4"/>
  <c r="L155" i="4"/>
  <c r="N155" i="4"/>
  <c r="P155" i="4"/>
  <c r="L157" i="4"/>
  <c r="N157" i="4"/>
  <c r="P157" i="4"/>
  <c r="L159" i="4"/>
  <c r="N159" i="4"/>
  <c r="P159" i="4"/>
  <c r="H162" i="4"/>
  <c r="Q162" i="4" s="1"/>
  <c r="P161" i="4"/>
  <c r="N161" i="4"/>
  <c r="L161" i="4"/>
  <c r="O161" i="4" s="1"/>
  <c r="M161" i="4"/>
  <c r="Q161" i="4"/>
  <c r="M165" i="4"/>
  <c r="Q165" i="4"/>
  <c r="M169" i="4"/>
  <c r="Q169" i="4"/>
  <c r="M173" i="4"/>
  <c r="Q173" i="4"/>
  <c r="M177" i="4"/>
  <c r="Q177" i="4"/>
  <c r="P184" i="4"/>
  <c r="R184" i="4" s="1"/>
  <c r="N184" i="4"/>
  <c r="L184" i="4"/>
  <c r="M184" i="4"/>
  <c r="P188" i="4"/>
  <c r="R188" i="4" s="1"/>
  <c r="N188" i="4"/>
  <c r="L188" i="4"/>
  <c r="M188" i="4"/>
  <c r="P192" i="4"/>
  <c r="R192" i="4" s="1"/>
  <c r="N192" i="4"/>
  <c r="L192" i="4"/>
  <c r="M192" i="4"/>
  <c r="P196" i="4"/>
  <c r="R196" i="4" s="1"/>
  <c r="N196" i="4"/>
  <c r="L196" i="4"/>
  <c r="M196" i="4"/>
  <c r="P200" i="4"/>
  <c r="R200" i="4" s="1"/>
  <c r="N200" i="4"/>
  <c r="L200" i="4"/>
  <c r="M200" i="4"/>
  <c r="Q49" i="4"/>
  <c r="Q51" i="4"/>
  <c r="Q53" i="4"/>
  <c r="Q55" i="4"/>
  <c r="Q57" i="4"/>
  <c r="Q59" i="4"/>
  <c r="Q61" i="4"/>
  <c r="Q63" i="4"/>
  <c r="Q65" i="4"/>
  <c r="Q67" i="4"/>
  <c r="Q69" i="4"/>
  <c r="Q71" i="4"/>
  <c r="Q73" i="4"/>
  <c r="Q75" i="4"/>
  <c r="Q77" i="4"/>
  <c r="Q79" i="4"/>
  <c r="Q81" i="4"/>
  <c r="Q83" i="4"/>
  <c r="Q85" i="4"/>
  <c r="Q87" i="4"/>
  <c r="Q89" i="4"/>
  <c r="Q91" i="4"/>
  <c r="Q93" i="4"/>
  <c r="Q95" i="4"/>
  <c r="Q97" i="4"/>
  <c r="Q99" i="4"/>
  <c r="Q101" i="4"/>
  <c r="Q103" i="4"/>
  <c r="Q105" i="4"/>
  <c r="Q107" i="4"/>
  <c r="Q109" i="4"/>
  <c r="Q111" i="4"/>
  <c r="Q113" i="4"/>
  <c r="Q115" i="4"/>
  <c r="Q117" i="4"/>
  <c r="Q119" i="4"/>
  <c r="Q121" i="4"/>
  <c r="Q123" i="4"/>
  <c r="Q125" i="4"/>
  <c r="Q127" i="4"/>
  <c r="Q129" i="4"/>
  <c r="Q131" i="4"/>
  <c r="Q133" i="4"/>
  <c r="M135" i="4"/>
  <c r="Q135" i="4"/>
  <c r="M137" i="4"/>
  <c r="Q137" i="4"/>
  <c r="M139" i="4"/>
  <c r="Q139" i="4"/>
  <c r="M141" i="4"/>
  <c r="Q141" i="4"/>
  <c r="M143" i="4"/>
  <c r="Q143" i="4"/>
  <c r="M145" i="4"/>
  <c r="Q145" i="4"/>
  <c r="M147" i="4"/>
  <c r="Q147" i="4"/>
  <c r="M149" i="4"/>
  <c r="Q149" i="4"/>
  <c r="M151" i="4"/>
  <c r="Q151" i="4"/>
  <c r="M153" i="4"/>
  <c r="Q153" i="4"/>
  <c r="M155" i="4"/>
  <c r="Q155" i="4"/>
  <c r="M157" i="4"/>
  <c r="Q157" i="4"/>
  <c r="M159" i="4"/>
  <c r="Q159" i="4"/>
  <c r="G182" i="4"/>
  <c r="Q181" i="4"/>
  <c r="M181" i="4"/>
  <c r="P186" i="4"/>
  <c r="R186" i="4" s="1"/>
  <c r="N186" i="4"/>
  <c r="L186" i="4"/>
  <c r="M186" i="4"/>
  <c r="P190" i="4"/>
  <c r="R190" i="4" s="1"/>
  <c r="N190" i="4"/>
  <c r="L190" i="4"/>
  <c r="M190" i="4"/>
  <c r="P194" i="4"/>
  <c r="R194" i="4" s="1"/>
  <c r="N194" i="4"/>
  <c r="L194" i="4"/>
  <c r="M194" i="4"/>
  <c r="P198" i="4"/>
  <c r="R198" i="4" s="1"/>
  <c r="N198" i="4"/>
  <c r="L198" i="4"/>
  <c r="M198" i="4"/>
  <c r="P202" i="4"/>
  <c r="R202" i="4" s="1"/>
  <c r="N202" i="4"/>
  <c r="L202" i="4"/>
  <c r="M202" i="4"/>
  <c r="L163" i="4"/>
  <c r="O163" i="4" s="1"/>
  <c r="N163" i="4"/>
  <c r="P163" i="4"/>
  <c r="R163" i="4" s="1"/>
  <c r="L165" i="4"/>
  <c r="O165" i="4" s="1"/>
  <c r="N165" i="4"/>
  <c r="P165" i="4"/>
  <c r="R165" i="4" s="1"/>
  <c r="L167" i="4"/>
  <c r="O167" i="4" s="1"/>
  <c r="N167" i="4"/>
  <c r="P167" i="4"/>
  <c r="R167" i="4" s="1"/>
  <c r="L169" i="4"/>
  <c r="O169" i="4" s="1"/>
  <c r="N169" i="4"/>
  <c r="P169" i="4"/>
  <c r="R169" i="4" s="1"/>
  <c r="L171" i="4"/>
  <c r="O171" i="4" s="1"/>
  <c r="N171" i="4"/>
  <c r="P171" i="4"/>
  <c r="R171" i="4" s="1"/>
  <c r="L173" i="4"/>
  <c r="O173" i="4" s="1"/>
  <c r="N173" i="4"/>
  <c r="P173" i="4"/>
  <c r="R173" i="4" s="1"/>
  <c r="L175" i="4"/>
  <c r="O175" i="4" s="1"/>
  <c r="N175" i="4"/>
  <c r="P175" i="4"/>
  <c r="R175" i="4" s="1"/>
  <c r="L177" i="4"/>
  <c r="O177" i="4" s="1"/>
  <c r="N177" i="4"/>
  <c r="P177" i="4"/>
  <c r="R177" i="4" s="1"/>
  <c r="L179" i="4"/>
  <c r="O179" i="4" s="1"/>
  <c r="N179" i="4"/>
  <c r="P179" i="4"/>
  <c r="R179" i="4" s="1"/>
  <c r="L181" i="4"/>
  <c r="N181" i="4"/>
  <c r="P181" i="4"/>
  <c r="R181" i="4" s="1"/>
  <c r="L183" i="4"/>
  <c r="N183" i="4"/>
  <c r="P183" i="4"/>
  <c r="L185" i="4"/>
  <c r="N185" i="4"/>
  <c r="P185" i="4"/>
  <c r="L187" i="4"/>
  <c r="N187" i="4"/>
  <c r="P187" i="4"/>
  <c r="L189" i="4"/>
  <c r="N189" i="4"/>
  <c r="P189" i="4"/>
  <c r="L191" i="4"/>
  <c r="N191" i="4"/>
  <c r="P191" i="4"/>
  <c r="L193" i="4"/>
  <c r="N193" i="4"/>
  <c r="P193" i="4"/>
  <c r="L195" i="4"/>
  <c r="N195" i="4"/>
  <c r="P195" i="4"/>
  <c r="L197" i="4"/>
  <c r="N197" i="4"/>
  <c r="P197" i="4"/>
  <c r="L199" i="4"/>
  <c r="N199" i="4"/>
  <c r="P199" i="4"/>
  <c r="L201" i="4"/>
  <c r="N201" i="4"/>
  <c r="P201" i="4"/>
  <c r="M183" i="4"/>
  <c r="Q183" i="4"/>
  <c r="M185" i="4"/>
  <c r="Q185" i="4"/>
  <c r="M187" i="4"/>
  <c r="Q187" i="4"/>
  <c r="M189" i="4"/>
  <c r="Q189" i="4"/>
  <c r="M191" i="4"/>
  <c r="Q191" i="4"/>
  <c r="M193" i="4"/>
  <c r="Q193" i="4"/>
  <c r="M195" i="4"/>
  <c r="Q195" i="4"/>
  <c r="M197" i="4"/>
  <c r="Q197" i="4"/>
  <c r="M199" i="4"/>
  <c r="Q199" i="4"/>
  <c r="M201" i="4"/>
  <c r="Q201" i="4"/>
  <c r="O4" i="4"/>
  <c r="R4" i="4"/>
  <c r="K11" i="3"/>
  <c r="I11" i="3"/>
  <c r="K15" i="3"/>
  <c r="I15" i="3"/>
  <c r="K19" i="3"/>
  <c r="I19" i="3"/>
  <c r="K23" i="3"/>
  <c r="I23" i="3"/>
  <c r="K27" i="3"/>
  <c r="I27" i="3"/>
  <c r="K31" i="3"/>
  <c r="I31" i="3"/>
  <c r="K35" i="3"/>
  <c r="I35" i="3"/>
  <c r="K39" i="3"/>
  <c r="I39" i="3"/>
  <c r="K43" i="3"/>
  <c r="I43" i="3"/>
  <c r="K47" i="3"/>
  <c r="I47" i="3"/>
  <c r="K51" i="3"/>
  <c r="I51" i="3"/>
  <c r="K55" i="3"/>
  <c r="I55" i="3"/>
  <c r="K59" i="3"/>
  <c r="I59" i="3"/>
  <c r="K63" i="3"/>
  <c r="I63" i="3"/>
  <c r="K67" i="3"/>
  <c r="I67" i="3"/>
  <c r="K71" i="3"/>
  <c r="I71" i="3"/>
  <c r="K77" i="3"/>
  <c r="I77" i="3"/>
  <c r="K13" i="3"/>
  <c r="I13" i="3"/>
  <c r="K17" i="3"/>
  <c r="I17" i="3"/>
  <c r="K21" i="3"/>
  <c r="I21" i="3"/>
  <c r="K25" i="3"/>
  <c r="I25" i="3"/>
  <c r="K29" i="3"/>
  <c r="I29" i="3"/>
  <c r="K33" i="3"/>
  <c r="I33" i="3"/>
  <c r="K37" i="3"/>
  <c r="I37" i="3"/>
  <c r="K41" i="3"/>
  <c r="I41" i="3"/>
  <c r="K45" i="3"/>
  <c r="I45" i="3"/>
  <c r="K49" i="3"/>
  <c r="I49" i="3"/>
  <c r="K53" i="3"/>
  <c r="I53" i="3"/>
  <c r="K57" i="3"/>
  <c r="I57" i="3"/>
  <c r="K61" i="3"/>
  <c r="I61" i="3"/>
  <c r="K65" i="3"/>
  <c r="I65" i="3"/>
  <c r="K69" i="3"/>
  <c r="I69" i="3"/>
  <c r="K73" i="3"/>
  <c r="I73" i="3"/>
  <c r="K75" i="3"/>
  <c r="I75" i="3"/>
  <c r="K79" i="3"/>
  <c r="I79" i="3"/>
  <c r="K81" i="3"/>
  <c r="I81" i="3"/>
  <c r="K83" i="3"/>
  <c r="I83" i="3"/>
  <c r="K85" i="3"/>
  <c r="I85" i="3"/>
  <c r="K87" i="3"/>
  <c r="I87" i="3"/>
  <c r="K89" i="3"/>
  <c r="I89" i="3"/>
  <c r="K91" i="3"/>
  <c r="I91" i="3"/>
  <c r="K93" i="3"/>
  <c r="I93" i="3"/>
  <c r="K95" i="3"/>
  <c r="I95" i="3"/>
  <c r="K97" i="3"/>
  <c r="I97" i="3"/>
  <c r="K99" i="3"/>
  <c r="I99" i="3"/>
  <c r="K101" i="3"/>
  <c r="I101" i="3"/>
  <c r="I7" i="3"/>
  <c r="I9" i="3"/>
  <c r="J11" i="3"/>
  <c r="J13" i="3"/>
  <c r="J15" i="3"/>
  <c r="J17" i="3"/>
  <c r="J19" i="3"/>
  <c r="J21" i="3"/>
  <c r="J23" i="3"/>
  <c r="J25" i="3"/>
  <c r="J27" i="3"/>
  <c r="J29" i="3"/>
  <c r="J31" i="3"/>
  <c r="J33" i="3"/>
  <c r="J35" i="3"/>
  <c r="J37" i="3"/>
  <c r="J39" i="3"/>
  <c r="J41" i="3"/>
  <c r="J43" i="3"/>
  <c r="J45" i="3"/>
  <c r="J47" i="3"/>
  <c r="J49" i="3"/>
  <c r="J51" i="3"/>
  <c r="J53" i="3"/>
  <c r="J55" i="3"/>
  <c r="J57" i="3"/>
  <c r="J59" i="3"/>
  <c r="J61" i="3"/>
  <c r="J63" i="3"/>
  <c r="J65" i="3"/>
  <c r="J67" i="3"/>
  <c r="J69" i="3"/>
  <c r="J71" i="3"/>
  <c r="J73" i="3"/>
  <c r="J75" i="3"/>
  <c r="J77" i="3"/>
  <c r="J79" i="3"/>
  <c r="J81" i="3"/>
  <c r="J83" i="3"/>
  <c r="J85" i="3"/>
  <c r="J87" i="3"/>
  <c r="J89" i="3"/>
  <c r="J91" i="3"/>
  <c r="J93" i="3"/>
  <c r="J95" i="3"/>
  <c r="J97" i="3"/>
  <c r="J99" i="3"/>
  <c r="J101" i="3"/>
  <c r="I3" i="3"/>
  <c r="K3" i="3"/>
  <c r="J3" i="3"/>
  <c r="O159" i="4" l="1"/>
  <c r="O155" i="4"/>
  <c r="O151" i="4"/>
  <c r="O147" i="4"/>
  <c r="O143" i="4"/>
  <c r="O139" i="4"/>
  <c r="O135" i="4"/>
  <c r="R131" i="4"/>
  <c r="R127" i="4"/>
  <c r="R123" i="4"/>
  <c r="R119" i="4"/>
  <c r="R115" i="4"/>
  <c r="R111" i="4"/>
  <c r="R201" i="4"/>
  <c r="R197" i="4"/>
  <c r="R193" i="4"/>
  <c r="R189" i="4"/>
  <c r="R185" i="4"/>
  <c r="O181" i="4"/>
  <c r="O202" i="4"/>
  <c r="O198" i="4"/>
  <c r="O194" i="4"/>
  <c r="O190" i="4"/>
  <c r="O186" i="4"/>
  <c r="O158" i="4"/>
  <c r="O154" i="4"/>
  <c r="O150" i="4"/>
  <c r="O146" i="4"/>
  <c r="O142" i="4"/>
  <c r="O140" i="4"/>
  <c r="O138" i="4"/>
  <c r="O136" i="4"/>
  <c r="R199" i="4"/>
  <c r="O199" i="4"/>
  <c r="R195" i="4"/>
  <c r="O195" i="4"/>
  <c r="R191" i="4"/>
  <c r="O191" i="4"/>
  <c r="R187" i="4"/>
  <c r="O187" i="4"/>
  <c r="R183" i="4"/>
  <c r="O183" i="4"/>
  <c r="P182" i="4"/>
  <c r="R182" i="4" s="1"/>
  <c r="N182" i="4"/>
  <c r="L182" i="4"/>
  <c r="M182" i="4"/>
  <c r="O200" i="4"/>
  <c r="O196" i="4"/>
  <c r="O192" i="4"/>
  <c r="O188" i="4"/>
  <c r="O184" i="4"/>
  <c r="R157" i="4"/>
  <c r="O157" i="4"/>
  <c r="R153" i="4"/>
  <c r="O153" i="4"/>
  <c r="R149" i="4"/>
  <c r="O149" i="4"/>
  <c r="R145" i="4"/>
  <c r="O145" i="4"/>
  <c r="R141" i="4"/>
  <c r="O141" i="4"/>
  <c r="R137" i="4"/>
  <c r="O137" i="4"/>
  <c r="N162" i="4"/>
  <c r="R162" i="4"/>
  <c r="M134" i="4"/>
  <c r="N134" i="4"/>
  <c r="M132" i="4"/>
  <c r="N132" i="4"/>
  <c r="M130" i="4"/>
  <c r="N130" i="4"/>
  <c r="M128" i="4"/>
  <c r="N128" i="4"/>
  <c r="M126" i="4"/>
  <c r="N126" i="4"/>
  <c r="M124" i="4"/>
  <c r="N124" i="4"/>
  <c r="M122" i="4"/>
  <c r="N122" i="4"/>
  <c r="M120" i="4"/>
  <c r="N120" i="4"/>
  <c r="M118" i="4"/>
  <c r="N118" i="4"/>
  <c r="M116" i="4"/>
  <c r="N116" i="4"/>
  <c r="M114" i="4"/>
  <c r="N114" i="4"/>
  <c r="M112" i="4"/>
  <c r="N112" i="4"/>
  <c r="M110" i="4"/>
  <c r="N110" i="4"/>
  <c r="M108" i="4"/>
  <c r="N108" i="4"/>
  <c r="M106" i="4"/>
  <c r="N106" i="4"/>
  <c r="M104" i="4"/>
  <c r="N104" i="4"/>
  <c r="M102" i="4"/>
  <c r="N102" i="4"/>
  <c r="M100" i="4"/>
  <c r="N100" i="4"/>
  <c r="M98" i="4"/>
  <c r="N98" i="4"/>
  <c r="M96" i="4"/>
  <c r="N96" i="4"/>
  <c r="M94" i="4"/>
  <c r="N94" i="4"/>
  <c r="M92" i="4"/>
  <c r="N92" i="4"/>
  <c r="M90" i="4"/>
  <c r="N90" i="4"/>
  <c r="M88" i="4"/>
  <c r="N88" i="4"/>
  <c r="M86" i="4"/>
  <c r="N86" i="4"/>
  <c r="M84" i="4"/>
  <c r="N84" i="4"/>
  <c r="M82" i="4"/>
  <c r="N82" i="4"/>
  <c r="M80" i="4"/>
  <c r="N80" i="4"/>
  <c r="M78" i="4"/>
  <c r="N78" i="4"/>
  <c r="M76" i="4"/>
  <c r="N76" i="4"/>
  <c r="M74" i="4"/>
  <c r="N74" i="4"/>
  <c r="M72" i="4"/>
  <c r="N72" i="4"/>
  <c r="M70" i="4"/>
  <c r="N70" i="4"/>
  <c r="M68" i="4"/>
  <c r="N68" i="4"/>
  <c r="M66" i="4"/>
  <c r="N66" i="4"/>
  <c r="M64" i="4"/>
  <c r="N64" i="4"/>
  <c r="M62" i="4"/>
  <c r="N62" i="4"/>
  <c r="M60" i="4"/>
  <c r="N60" i="4"/>
  <c r="M58" i="4"/>
  <c r="N58" i="4"/>
  <c r="M56" i="4"/>
  <c r="N56" i="4"/>
  <c r="M54" i="4"/>
  <c r="N54" i="4"/>
  <c r="M52" i="4"/>
  <c r="N52" i="4"/>
  <c r="M50" i="4"/>
  <c r="N50" i="4"/>
  <c r="O180" i="4"/>
  <c r="O176" i="4"/>
  <c r="O172" i="4"/>
  <c r="O168" i="4"/>
  <c r="O164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201" i="4"/>
  <c r="O197" i="4"/>
  <c r="O193" i="4"/>
  <c r="O189" i="4"/>
  <c r="O185" i="4"/>
  <c r="R161" i="4"/>
  <c r="R159" i="4"/>
  <c r="R155" i="4"/>
  <c r="R151" i="4"/>
  <c r="R147" i="4"/>
  <c r="R143" i="4"/>
  <c r="R139" i="4"/>
  <c r="R135" i="4"/>
  <c r="R133" i="4"/>
  <c r="R129" i="4"/>
  <c r="R125" i="4"/>
  <c r="R121" i="4"/>
  <c r="R117" i="4"/>
  <c r="R113" i="4"/>
  <c r="R109" i="4"/>
  <c r="R107" i="4"/>
  <c r="R105" i="4"/>
  <c r="R103" i="4"/>
  <c r="R101" i="4"/>
  <c r="R99" i="4"/>
  <c r="R97" i="4"/>
  <c r="R95" i="4"/>
  <c r="R93" i="4"/>
  <c r="R91" i="4"/>
  <c r="R89" i="4"/>
  <c r="R8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L162" i="4"/>
  <c r="O162" i="4" s="1"/>
  <c r="M162" i="4"/>
  <c r="L134" i="4"/>
  <c r="O134" i="4" s="1"/>
  <c r="R134" i="4"/>
  <c r="L132" i="4"/>
  <c r="O132" i="4" s="1"/>
  <c r="R132" i="4"/>
  <c r="L130" i="4"/>
  <c r="O130" i="4" s="1"/>
  <c r="R130" i="4"/>
  <c r="L128" i="4"/>
  <c r="O128" i="4" s="1"/>
  <c r="R128" i="4"/>
  <c r="L126" i="4"/>
  <c r="O126" i="4" s="1"/>
  <c r="R126" i="4"/>
  <c r="L124" i="4"/>
  <c r="O124" i="4" s="1"/>
  <c r="R124" i="4"/>
  <c r="L122" i="4"/>
  <c r="O122" i="4" s="1"/>
  <c r="R122" i="4"/>
  <c r="L120" i="4"/>
  <c r="O120" i="4" s="1"/>
  <c r="R120" i="4"/>
  <c r="L118" i="4"/>
  <c r="O118" i="4" s="1"/>
  <c r="R118" i="4"/>
  <c r="L116" i="4"/>
  <c r="O116" i="4" s="1"/>
  <c r="R116" i="4"/>
  <c r="L114" i="4"/>
  <c r="O114" i="4" s="1"/>
  <c r="R114" i="4"/>
  <c r="L112" i="4"/>
  <c r="O112" i="4" s="1"/>
  <c r="R112" i="4"/>
  <c r="L110" i="4"/>
  <c r="O110" i="4" s="1"/>
  <c r="R110" i="4"/>
  <c r="L108" i="4"/>
  <c r="O108" i="4" s="1"/>
  <c r="R108" i="4"/>
  <c r="L106" i="4"/>
  <c r="O106" i="4" s="1"/>
  <c r="R106" i="4"/>
  <c r="L104" i="4"/>
  <c r="O104" i="4" s="1"/>
  <c r="R104" i="4"/>
  <c r="L102" i="4"/>
  <c r="O102" i="4" s="1"/>
  <c r="R102" i="4"/>
  <c r="L100" i="4"/>
  <c r="O100" i="4" s="1"/>
  <c r="R100" i="4"/>
  <c r="L98" i="4"/>
  <c r="O98" i="4" s="1"/>
  <c r="R98" i="4"/>
  <c r="L96" i="4"/>
  <c r="O96" i="4" s="1"/>
  <c r="R96" i="4"/>
  <c r="L94" i="4"/>
  <c r="O94" i="4" s="1"/>
  <c r="R94" i="4"/>
  <c r="L92" i="4"/>
  <c r="O92" i="4" s="1"/>
  <c r="R92" i="4"/>
  <c r="L90" i="4"/>
  <c r="O90" i="4" s="1"/>
  <c r="R90" i="4"/>
  <c r="L88" i="4"/>
  <c r="O88" i="4" s="1"/>
  <c r="R88" i="4"/>
  <c r="L86" i="4"/>
  <c r="O86" i="4" s="1"/>
  <c r="R86" i="4"/>
  <c r="L84" i="4"/>
  <c r="O84" i="4" s="1"/>
  <c r="R84" i="4"/>
  <c r="L82" i="4"/>
  <c r="O82" i="4" s="1"/>
  <c r="R82" i="4"/>
  <c r="L80" i="4"/>
  <c r="O80" i="4" s="1"/>
  <c r="R80" i="4"/>
  <c r="L78" i="4"/>
  <c r="O78" i="4" s="1"/>
  <c r="R78" i="4"/>
  <c r="L76" i="4"/>
  <c r="O76" i="4" s="1"/>
  <c r="R76" i="4"/>
  <c r="L74" i="4"/>
  <c r="O74" i="4" s="1"/>
  <c r="R74" i="4"/>
  <c r="L72" i="4"/>
  <c r="O72" i="4" s="1"/>
  <c r="R72" i="4"/>
  <c r="L70" i="4"/>
  <c r="O70" i="4" s="1"/>
  <c r="R70" i="4"/>
  <c r="L68" i="4"/>
  <c r="O68" i="4" s="1"/>
  <c r="R68" i="4"/>
  <c r="L66" i="4"/>
  <c r="O66" i="4" s="1"/>
  <c r="R66" i="4"/>
  <c r="L64" i="4"/>
  <c r="O64" i="4" s="1"/>
  <c r="R64" i="4"/>
  <c r="L62" i="4"/>
  <c r="O62" i="4" s="1"/>
  <c r="R62" i="4"/>
  <c r="L60" i="4"/>
  <c r="O60" i="4" s="1"/>
  <c r="R60" i="4"/>
  <c r="L58" i="4"/>
  <c r="O58" i="4" s="1"/>
  <c r="R58" i="4"/>
  <c r="L56" i="4"/>
  <c r="O56" i="4" s="1"/>
  <c r="R56" i="4"/>
  <c r="L54" i="4"/>
  <c r="O54" i="4" s="1"/>
  <c r="R54" i="4"/>
  <c r="L52" i="4"/>
  <c r="O52" i="4" s="1"/>
  <c r="R52" i="4"/>
  <c r="L50" i="4"/>
  <c r="O50" i="4" s="1"/>
  <c r="R50" i="4"/>
  <c r="P48" i="4"/>
  <c r="R48" i="4" s="1"/>
  <c r="N48" i="4"/>
  <c r="L48" i="4"/>
  <c r="O48" i="4" s="1"/>
  <c r="M48" i="4"/>
  <c r="O182" i="4" l="1"/>
</calcChain>
</file>

<file path=xl/sharedStrings.xml><?xml version="1.0" encoding="utf-8"?>
<sst xmlns="http://schemas.openxmlformats.org/spreadsheetml/2006/main" count="1060" uniqueCount="140">
  <si>
    <t>Премьер.Лига</t>
  </si>
  <si>
    <t>Манчестер Юнайтед</t>
  </si>
  <si>
    <t>Саутгемптон</t>
  </si>
  <si>
    <t>2:3 (1:1)</t>
  </si>
  <si>
    <t>0:1 (0:0)</t>
  </si>
  <si>
    <t>1:2 (1:1)</t>
  </si>
  <si>
    <t>1:1 (1:0)</t>
  </si>
  <si>
    <t>Кубок</t>
  </si>
  <si>
    <t>Суонси Сити</t>
  </si>
  <si>
    <t>Уотфорд</t>
  </si>
  <si>
    <t>1:0 (1:0)  </t>
  </si>
  <si>
    <t>Ливерпуль</t>
  </si>
  <si>
    <t>0:1 (0:0)  </t>
  </si>
  <si>
    <t>Сток Сити</t>
  </si>
  <si>
    <t>Арсенал</t>
  </si>
  <si>
    <t>0:0 (0:0)  </t>
  </si>
  <si>
    <t>Астон Вилла</t>
  </si>
  <si>
    <t>Лестер Сити</t>
  </si>
  <si>
    <t>1:1 (0:1)  </t>
  </si>
  <si>
    <t>Борнмут</t>
  </si>
  <si>
    <t>Норвич Сити</t>
  </si>
  <si>
    <t>3:0 (1:0)  </t>
  </si>
  <si>
    <t>Манчестер Сити</t>
  </si>
  <si>
    <t>Кристал Пэлас</t>
  </si>
  <si>
    <t>4:0 (2:0)  </t>
  </si>
  <si>
    <t>Ньюкасл Юнайтед</t>
  </si>
  <si>
    <t>Вест Хэм</t>
  </si>
  <si>
    <t>2:1 (2:0)  </t>
  </si>
  <si>
    <t>Вест Бромвич</t>
  </si>
  <si>
    <t>3:0 (2:0)  </t>
  </si>
  <si>
    <t>Тоттенхэм Хотспурс</t>
  </si>
  <si>
    <t>Сандерленд</t>
  </si>
  <si>
    <t>4:1 (1:1)  </t>
  </si>
  <si>
    <t>Челси</t>
  </si>
  <si>
    <t>Эвертон</t>
  </si>
  <si>
    <t>3:3 (0:0)  </t>
  </si>
  <si>
    <t>3:3 (2:2)  </t>
  </si>
  <si>
    <t>2:0 (1:0)  </t>
  </si>
  <si>
    <t>3:1 (0:0)  </t>
  </si>
  <si>
    <t>2:4 (2:1)  </t>
  </si>
  <si>
    <t>2:2 (1:1)  </t>
  </si>
  <si>
    <t>1:0 (0:0)  </t>
  </si>
  <si>
    <t>1:3 (1:0)  </t>
  </si>
  <si>
    <t>3:3 (1:2)  </t>
  </si>
  <si>
    <t>0:3 (0:1)  </t>
  </si>
  <si>
    <t>1:1 (1:1)  </t>
  </si>
  <si>
    <t>2:1 (0:0)  </t>
  </si>
  <si>
    <t>3:1 (1:0)  </t>
  </si>
  <si>
    <t>1:2 (0:0)  </t>
  </si>
  <si>
    <t>2:1 (0:1)  </t>
  </si>
  <si>
    <t>1:2 (1:1)  </t>
  </si>
  <si>
    <t>3:4 (1:2)  </t>
  </si>
  <si>
    <t>4:1 (3:0)  </t>
  </si>
  <si>
    <t>4:0 (1:0)  </t>
  </si>
  <si>
    <t>2:0 (2:0)  </t>
  </si>
  <si>
    <t>1:2 (0:1)  </t>
  </si>
  <si>
    <t>1:1 (1:0)  </t>
  </si>
  <si>
    <t>0:2 (0:2)  </t>
  </si>
  <si>
    <t>3:1 (2:0)  </t>
  </si>
  <si>
    <t>2:3 (1:1)  </t>
  </si>
  <si>
    <t>2:1 (1:0)  </t>
  </si>
  <si>
    <t>1:2 (1:0)  </t>
  </si>
  <si>
    <t>2:1 (1:1)  </t>
  </si>
  <si>
    <t>0:1 (0:1)  </t>
  </si>
  <si>
    <t>1:1 (0:0)  </t>
  </si>
  <si>
    <t>2:0 (0:0)  </t>
  </si>
  <si>
    <t>3:1 (1:1)  </t>
  </si>
  <si>
    <t>0:3 (0:2)  </t>
  </si>
  <si>
    <t>3:3 (0:2)  </t>
  </si>
  <si>
    <t>5:1 (3:1)  </t>
  </si>
  <si>
    <t>4:1 (2:0)  </t>
  </si>
  <si>
    <t>2:1 (2:1)  </t>
  </si>
  <si>
    <t>1:4 (1:3)  </t>
  </si>
  <si>
    <t>2:2 (2:2)  </t>
  </si>
  <si>
    <t>4:0 (3:0)  </t>
  </si>
  <si>
    <t>6:2 (2:1)  </t>
  </si>
  <si>
    <t>2:3 (1:0)  </t>
  </si>
  <si>
    <t>0:3 (0:0)  </t>
  </si>
  <si>
    <t>1:3 (1:1)  </t>
  </si>
  <si>
    <t>1:5 (1:3)  </t>
  </si>
  <si>
    <t>0:2 (0:1)  </t>
  </si>
  <si>
    <t>6:2 (3:2)  </t>
  </si>
  <si>
    <t>2:2 (2:0)  </t>
  </si>
  <si>
    <t>3:0 (3:0)  </t>
  </si>
  <si>
    <t>2:2 (2:1)  </t>
  </si>
  <si>
    <t>6:1 (1:1)  </t>
  </si>
  <si>
    <t>2:5 (1:2)  </t>
  </si>
  <si>
    <t>3:2 (1:0)  </t>
  </si>
  <si>
    <t>2:2 (1:0)  </t>
  </si>
  <si>
    <t>1:2 (1:2)  </t>
  </si>
  <si>
    <t>1:2 (0:2)  </t>
  </si>
  <si>
    <t>3:2 (0:1)  </t>
  </si>
  <si>
    <t>3:1 (2:1)  </t>
  </si>
  <si>
    <t>2:3 (1:3)  </t>
  </si>
  <si>
    <t>0:2 (0:0)  </t>
  </si>
  <si>
    <t>3:4 (0:2)  </t>
  </si>
  <si>
    <t>1:3 (0:2)  </t>
  </si>
  <si>
    <t>4:2 (3:0)  </t>
  </si>
  <si>
    <t>1:3 (0:1)  </t>
  </si>
  <si>
    <t>2:2 (0:1)</t>
  </si>
  <si>
    <t>выпадающий список для выбора очных матчей</t>
  </si>
  <si>
    <t>Cтатистика всех матчей между клубами</t>
  </si>
  <si>
    <t>Побед Манчестер Юнайтед - 10 (71.43%)</t>
  </si>
  <si>
    <t>Ничьих - 2 (14.29%)</t>
  </si>
  <si>
    <t>Побед Саутгемптон - 2 (14.29%)</t>
  </si>
  <si>
    <t>Разница мячей - 27 : 14</t>
  </si>
  <si>
    <t>Cтатистика матчей на поле Манчестер Юнайтед</t>
  </si>
  <si>
    <t>Домашних побед Манчестер Юнайтед - 3 (60%)</t>
  </si>
  <si>
    <t>Ничьих - 1 (20%)</t>
  </si>
  <si>
    <t>Гостевых побед Саутгемптон - 1 (20%)</t>
  </si>
  <si>
    <t>Разница мячей - 9 : 5</t>
  </si>
  <si>
    <t>Блок 1 - результаты</t>
  </si>
  <si>
    <t>Блок 2 - выбор команд</t>
  </si>
  <si>
    <t>Блок 3 - очные встречи</t>
  </si>
  <si>
    <t>Блок 4 - очная статистика</t>
  </si>
  <si>
    <t>Дата</t>
  </si>
  <si>
    <t>Тур</t>
  </si>
  <si>
    <t>Команда 1</t>
  </si>
  <si>
    <t>Команда 2</t>
  </si>
  <si>
    <t>Счёт</t>
  </si>
  <si>
    <t>№ п/п</t>
  </si>
  <si>
    <t>Голы 1</t>
  </si>
  <si>
    <t>Голы 2</t>
  </si>
  <si>
    <t>Разбивка счёта</t>
  </si>
  <si>
    <t>  </t>
  </si>
  <si>
    <t>Голы 1 1/2</t>
  </si>
  <si>
    <t>Голы 2 1/2</t>
  </si>
  <si>
    <t>Блок 1 - для анализа</t>
  </si>
  <si>
    <t>Гость</t>
  </si>
  <si>
    <t>И</t>
  </si>
  <si>
    <t>В</t>
  </si>
  <si>
    <t>Н</t>
  </si>
  <si>
    <t>О</t>
  </si>
  <si>
    <t>П</t>
  </si>
  <si>
    <t>Забито</t>
  </si>
  <si>
    <t>Пропущено</t>
  </si>
  <si>
    <t>Разность</t>
  </si>
  <si>
    <t>КОМАНДА</t>
  </si>
  <si>
    <t>(соперник)</t>
  </si>
  <si>
    <t>Далее можно накрутить всякие другие нужные показатели, например, "на чужом поле"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</si>
</sst>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4" xfId="0" applyFill="1" applyBorder="1"/>
    <xf numFmtId="0" fontId="1" fillId="4" borderId="4" xfId="0" applyFont="1" applyFill="1" applyBorder="1"/>
    <xf numFmtId="0" fontId="0" fillId="4" borderId="4" xfId="0" applyFill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/>
  </sheetViews>
  <sheetFormatPr defaultRowHeight="15" x14ac:dyDescent="0.25"/>
  <cols>
    <col min="2" max="2" width="13" customWidth="1"/>
    <col min="3" max="3" width="20.42578125" customWidth="1"/>
    <col min="4" max="4" width="19.5703125" customWidth="1"/>
    <col min="5" max="5" width="17.28515625" customWidth="1"/>
    <col min="9" max="9" width="9.42578125" customWidth="1"/>
    <col min="10" max="10" width="12.28515625" customWidth="1"/>
    <col min="11" max="11" width="24.42578125" customWidth="1"/>
    <col min="12" max="12" width="23.85546875" customWidth="1"/>
    <col min="13" max="13" width="23.42578125" customWidth="1"/>
    <col min="14" max="14" width="9.85546875" customWidth="1"/>
    <col min="15" max="15" width="12.7109375" customWidth="1"/>
  </cols>
  <sheetData>
    <row r="1" spans="1:15" ht="19.5" thickBot="1" x14ac:dyDescent="0.35">
      <c r="B1" s="10" t="s">
        <v>111</v>
      </c>
      <c r="C1" s="11"/>
      <c r="D1" s="11"/>
      <c r="E1" s="11"/>
      <c r="F1" s="12"/>
    </row>
    <row r="2" spans="1:15" ht="18.75" x14ac:dyDescent="0.3">
      <c r="A2">
        <v>22</v>
      </c>
      <c r="B2" s="4">
        <v>42387</v>
      </c>
      <c r="C2" t="s">
        <v>8</v>
      </c>
      <c r="D2" t="s">
        <v>9</v>
      </c>
      <c r="F2" t="s">
        <v>10</v>
      </c>
      <c r="K2" s="19" t="s">
        <v>112</v>
      </c>
      <c r="L2" s="19"/>
    </row>
    <row r="3" spans="1:15" x14ac:dyDescent="0.25">
      <c r="A3">
        <v>22</v>
      </c>
      <c r="B3" s="4">
        <v>42386</v>
      </c>
      <c r="C3" t="s">
        <v>11</v>
      </c>
      <c r="D3" t="s">
        <v>1</v>
      </c>
      <c r="F3" t="s">
        <v>12</v>
      </c>
      <c r="K3" s="5" t="s">
        <v>1</v>
      </c>
      <c r="L3" s="6" t="s">
        <v>2</v>
      </c>
      <c r="M3" s="20" t="s">
        <v>100</v>
      </c>
      <c r="N3" s="20"/>
      <c r="O3" s="20"/>
    </row>
    <row r="4" spans="1:15" x14ac:dyDescent="0.25">
      <c r="A4">
        <v>22</v>
      </c>
      <c r="B4" s="4">
        <v>42386</v>
      </c>
      <c r="C4" t="s">
        <v>13</v>
      </c>
      <c r="D4" t="s">
        <v>14</v>
      </c>
      <c r="F4" t="s">
        <v>15</v>
      </c>
    </row>
    <row r="5" spans="1:15" x14ac:dyDescent="0.25">
      <c r="A5">
        <v>22</v>
      </c>
      <c r="B5" s="4">
        <v>42385</v>
      </c>
      <c r="C5" t="s">
        <v>16</v>
      </c>
      <c r="D5" t="s">
        <v>17</v>
      </c>
      <c r="F5" t="s">
        <v>18</v>
      </c>
    </row>
    <row r="6" spans="1:15" x14ac:dyDescent="0.25">
      <c r="A6">
        <v>22</v>
      </c>
      <c r="B6" s="4">
        <v>42385</v>
      </c>
      <c r="C6" t="s">
        <v>19</v>
      </c>
      <c r="D6" t="s">
        <v>20</v>
      </c>
      <c r="F6" t="s">
        <v>21</v>
      </c>
    </row>
    <row r="7" spans="1:15" x14ac:dyDescent="0.25">
      <c r="A7">
        <v>22</v>
      </c>
      <c r="B7" s="4">
        <v>42385</v>
      </c>
      <c r="C7" t="s">
        <v>22</v>
      </c>
      <c r="D7" t="s">
        <v>23</v>
      </c>
      <c r="F7" t="s">
        <v>24</v>
      </c>
    </row>
    <row r="8" spans="1:15" x14ac:dyDescent="0.25">
      <c r="A8">
        <v>22</v>
      </c>
      <c r="B8" s="4">
        <v>42385</v>
      </c>
      <c r="C8" t="s">
        <v>25</v>
      </c>
      <c r="D8" t="s">
        <v>26</v>
      </c>
      <c r="F8" t="s">
        <v>27</v>
      </c>
    </row>
    <row r="9" spans="1:15" x14ac:dyDescent="0.25">
      <c r="A9">
        <v>22</v>
      </c>
      <c r="B9" s="4">
        <v>42385</v>
      </c>
      <c r="C9" t="s">
        <v>2</v>
      </c>
      <c r="D9" t="s">
        <v>28</v>
      </c>
      <c r="F9" t="s">
        <v>29</v>
      </c>
    </row>
    <row r="10" spans="1:15" ht="18.75" x14ac:dyDescent="0.3">
      <c r="A10">
        <v>22</v>
      </c>
      <c r="B10" s="4">
        <v>42385</v>
      </c>
      <c r="C10" t="s">
        <v>30</v>
      </c>
      <c r="D10" t="s">
        <v>31</v>
      </c>
      <c r="F10" t="s">
        <v>32</v>
      </c>
      <c r="J10" s="19" t="s">
        <v>113</v>
      </c>
      <c r="K10" s="19"/>
    </row>
    <row r="11" spans="1:15" x14ac:dyDescent="0.25">
      <c r="A11">
        <v>22</v>
      </c>
      <c r="B11" s="4">
        <v>42385</v>
      </c>
      <c r="C11" t="s">
        <v>33</v>
      </c>
      <c r="D11" t="s">
        <v>34</v>
      </c>
      <c r="F11" t="s">
        <v>35</v>
      </c>
      <c r="I11" t="s">
        <v>0</v>
      </c>
      <c r="J11" s="2">
        <v>42392</v>
      </c>
      <c r="K11" t="s">
        <v>1</v>
      </c>
      <c r="L11" t="s">
        <v>2</v>
      </c>
      <c r="M11" s="1"/>
    </row>
    <row r="12" spans="1:15" x14ac:dyDescent="0.25">
      <c r="I12" t="s">
        <v>0</v>
      </c>
      <c r="J12" s="2">
        <v>42267</v>
      </c>
      <c r="K12" t="s">
        <v>2</v>
      </c>
      <c r="L12" t="s">
        <v>1</v>
      </c>
      <c r="M12" s="1" t="s">
        <v>3</v>
      </c>
    </row>
    <row r="13" spans="1:15" x14ac:dyDescent="0.25">
      <c r="A13">
        <v>21</v>
      </c>
      <c r="B13" s="4">
        <v>42382</v>
      </c>
      <c r="C13" t="s">
        <v>11</v>
      </c>
      <c r="D13" t="s">
        <v>14</v>
      </c>
      <c r="F13" t="s">
        <v>36</v>
      </c>
      <c r="I13" t="s">
        <v>0</v>
      </c>
      <c r="J13" s="2">
        <v>42015</v>
      </c>
      <c r="K13" t="s">
        <v>1</v>
      </c>
      <c r="L13" t="s">
        <v>2</v>
      </c>
      <c r="M13" s="1" t="s">
        <v>4</v>
      </c>
    </row>
    <row r="14" spans="1:15" x14ac:dyDescent="0.25">
      <c r="A14">
        <v>21</v>
      </c>
      <c r="B14" s="4">
        <v>42382</v>
      </c>
      <c r="C14" t="s">
        <v>22</v>
      </c>
      <c r="D14" t="s">
        <v>34</v>
      </c>
      <c r="F14" t="s">
        <v>15</v>
      </c>
      <c r="I14" t="s">
        <v>0</v>
      </c>
      <c r="J14" s="2">
        <v>41981</v>
      </c>
      <c r="K14" t="s">
        <v>2</v>
      </c>
      <c r="L14" t="s">
        <v>1</v>
      </c>
      <c r="M14" s="1" t="s">
        <v>5</v>
      </c>
    </row>
    <row r="15" spans="1:15" x14ac:dyDescent="0.25">
      <c r="A15">
        <v>21</v>
      </c>
      <c r="B15" s="4">
        <v>42382</v>
      </c>
      <c r="C15" t="s">
        <v>2</v>
      </c>
      <c r="D15" t="s">
        <v>9</v>
      </c>
      <c r="F15" t="s">
        <v>37</v>
      </c>
      <c r="I15" t="s">
        <v>0</v>
      </c>
      <c r="J15" s="2">
        <v>41770</v>
      </c>
      <c r="K15" t="s">
        <v>2</v>
      </c>
      <c r="L15" t="s">
        <v>1</v>
      </c>
      <c r="M15" s="1" t="s">
        <v>6</v>
      </c>
    </row>
    <row r="16" spans="1:15" x14ac:dyDescent="0.25">
      <c r="A16">
        <v>21</v>
      </c>
      <c r="B16" s="4">
        <v>42382</v>
      </c>
      <c r="C16" t="s">
        <v>13</v>
      </c>
      <c r="D16" t="s">
        <v>20</v>
      </c>
      <c r="F16" t="s">
        <v>38</v>
      </c>
      <c r="I16" t="s">
        <v>0</v>
      </c>
      <c r="J16" s="2">
        <v>41566</v>
      </c>
      <c r="K16" t="s">
        <v>1</v>
      </c>
      <c r="L16" t="s">
        <v>2</v>
      </c>
      <c r="M16" s="1" t="s">
        <v>6</v>
      </c>
    </row>
    <row r="17" spans="1:13" x14ac:dyDescent="0.25">
      <c r="A17">
        <v>21</v>
      </c>
      <c r="B17" s="4">
        <v>42382</v>
      </c>
      <c r="C17" t="s">
        <v>8</v>
      </c>
      <c r="D17" t="s">
        <v>31</v>
      </c>
      <c r="F17" t="s">
        <v>39</v>
      </c>
      <c r="I17" t="s">
        <v>0</v>
      </c>
      <c r="J17" s="2">
        <v>41304</v>
      </c>
      <c r="K17" t="s">
        <v>1</v>
      </c>
      <c r="L17" t="s">
        <v>2</v>
      </c>
      <c r="M17" s="3">
        <v>8.4027777777777771E-2</v>
      </c>
    </row>
    <row r="18" spans="1:13" x14ac:dyDescent="0.25">
      <c r="A18">
        <v>21</v>
      </c>
      <c r="B18" s="4">
        <v>42382</v>
      </c>
      <c r="C18" t="s">
        <v>30</v>
      </c>
      <c r="D18" t="s">
        <v>17</v>
      </c>
      <c r="F18" t="s">
        <v>12</v>
      </c>
      <c r="I18" t="s">
        <v>0</v>
      </c>
      <c r="J18" s="2">
        <v>41154</v>
      </c>
      <c r="K18" t="s">
        <v>2</v>
      </c>
      <c r="L18" t="s">
        <v>1</v>
      </c>
      <c r="M18" s="3">
        <v>8.5416666666666655E-2</v>
      </c>
    </row>
    <row r="19" spans="1:13" x14ac:dyDescent="0.25">
      <c r="A19">
        <v>21</v>
      </c>
      <c r="B19" s="4">
        <v>42382</v>
      </c>
      <c r="C19" t="s">
        <v>33</v>
      </c>
      <c r="D19" t="s">
        <v>28</v>
      </c>
      <c r="F19" t="s">
        <v>40</v>
      </c>
      <c r="I19" t="s">
        <v>7</v>
      </c>
      <c r="J19" s="2">
        <v>40572</v>
      </c>
      <c r="K19" t="s">
        <v>2</v>
      </c>
      <c r="L19" t="s">
        <v>1</v>
      </c>
      <c r="M19" s="3">
        <v>4.3055555555555562E-2</v>
      </c>
    </row>
    <row r="20" spans="1:13" x14ac:dyDescent="0.25">
      <c r="A20">
        <v>21</v>
      </c>
      <c r="B20" s="4">
        <v>42381</v>
      </c>
      <c r="C20" t="s">
        <v>16</v>
      </c>
      <c r="D20" t="s">
        <v>23</v>
      </c>
      <c r="F20" t="s">
        <v>41</v>
      </c>
      <c r="I20" t="s">
        <v>7</v>
      </c>
      <c r="J20" s="2">
        <v>39817</v>
      </c>
      <c r="K20" t="s">
        <v>2</v>
      </c>
      <c r="L20" t="s">
        <v>1</v>
      </c>
      <c r="M20" s="3">
        <v>2.0833333333333333E-3</v>
      </c>
    </row>
    <row r="21" spans="1:13" x14ac:dyDescent="0.25">
      <c r="A21">
        <v>21</v>
      </c>
      <c r="B21" s="4">
        <v>42381</v>
      </c>
      <c r="C21" t="s">
        <v>19</v>
      </c>
      <c r="D21" t="s">
        <v>26</v>
      </c>
      <c r="F21" t="s">
        <v>42</v>
      </c>
      <c r="I21" t="s">
        <v>0</v>
      </c>
      <c r="J21" s="2">
        <v>38487</v>
      </c>
      <c r="K21" t="s">
        <v>2</v>
      </c>
      <c r="L21" t="s">
        <v>1</v>
      </c>
      <c r="M21" s="3">
        <v>4.3055555555555562E-2</v>
      </c>
    </row>
    <row r="22" spans="1:13" x14ac:dyDescent="0.25">
      <c r="A22">
        <v>21</v>
      </c>
      <c r="B22" s="4">
        <v>42381</v>
      </c>
      <c r="C22" t="s">
        <v>25</v>
      </c>
      <c r="D22" t="s">
        <v>1</v>
      </c>
      <c r="F22" t="s">
        <v>43</v>
      </c>
      <c r="I22" t="s">
        <v>0</v>
      </c>
      <c r="J22" s="2">
        <v>38325</v>
      </c>
      <c r="K22" t="s">
        <v>1</v>
      </c>
      <c r="L22" t="s">
        <v>2</v>
      </c>
      <c r="M22" s="3">
        <v>0.125</v>
      </c>
    </row>
    <row r="23" spans="1:13" x14ac:dyDescent="0.25">
      <c r="I23" t="s">
        <v>0</v>
      </c>
      <c r="J23" s="2">
        <v>38017</v>
      </c>
      <c r="K23" t="s">
        <v>1</v>
      </c>
      <c r="L23" t="s">
        <v>2</v>
      </c>
      <c r="M23" s="3">
        <v>0.12638888888888888</v>
      </c>
    </row>
    <row r="24" spans="1:13" x14ac:dyDescent="0.25">
      <c r="A24">
        <v>20</v>
      </c>
      <c r="B24" s="4">
        <v>42372</v>
      </c>
      <c r="C24" t="s">
        <v>23</v>
      </c>
      <c r="D24" t="s">
        <v>33</v>
      </c>
      <c r="F24" t="s">
        <v>44</v>
      </c>
      <c r="I24" t="s">
        <v>0</v>
      </c>
      <c r="J24" s="2">
        <v>37864</v>
      </c>
      <c r="K24" t="s">
        <v>2</v>
      </c>
      <c r="L24" t="s">
        <v>1</v>
      </c>
      <c r="M24" s="3">
        <v>4.1666666666666664E-2</v>
      </c>
    </row>
    <row r="25" spans="1:13" x14ac:dyDescent="0.25">
      <c r="A25">
        <v>20</v>
      </c>
      <c r="B25" s="4">
        <v>42372</v>
      </c>
      <c r="C25" t="s">
        <v>34</v>
      </c>
      <c r="D25" t="s">
        <v>30</v>
      </c>
      <c r="F25" t="s">
        <v>45</v>
      </c>
      <c r="I25" t="s">
        <v>0</v>
      </c>
      <c r="J25" s="2">
        <v>37653</v>
      </c>
      <c r="K25" t="s">
        <v>2</v>
      </c>
      <c r="L25" t="s">
        <v>1</v>
      </c>
      <c r="M25" s="3">
        <v>1.3888888888888889E-3</v>
      </c>
    </row>
    <row r="26" spans="1:13" x14ac:dyDescent="0.25">
      <c r="A26">
        <v>20</v>
      </c>
      <c r="B26" s="4">
        <v>42371</v>
      </c>
      <c r="C26" t="s">
        <v>14</v>
      </c>
      <c r="D26" t="s">
        <v>25</v>
      </c>
      <c r="F26" t="s">
        <v>41</v>
      </c>
    </row>
    <row r="27" spans="1:13" x14ac:dyDescent="0.25">
      <c r="A27">
        <v>20</v>
      </c>
      <c r="B27" s="4">
        <v>42371</v>
      </c>
      <c r="C27" t="s">
        <v>28</v>
      </c>
      <c r="D27" t="s">
        <v>13</v>
      </c>
      <c r="F27" t="s">
        <v>46</v>
      </c>
    </row>
    <row r="28" spans="1:13" ht="18.75" x14ac:dyDescent="0.3">
      <c r="A28">
        <v>20</v>
      </c>
      <c r="B28" s="4">
        <v>42371</v>
      </c>
      <c r="C28" t="s">
        <v>26</v>
      </c>
      <c r="D28" t="s">
        <v>11</v>
      </c>
      <c r="F28" t="s">
        <v>37</v>
      </c>
      <c r="J28" s="18" t="s">
        <v>114</v>
      </c>
      <c r="K28" s="18"/>
    </row>
    <row r="29" spans="1:13" x14ac:dyDescent="0.25">
      <c r="A29">
        <v>20</v>
      </c>
      <c r="B29" s="4">
        <v>42371</v>
      </c>
      <c r="C29" t="s">
        <v>17</v>
      </c>
      <c r="D29" t="s">
        <v>19</v>
      </c>
      <c r="F29" t="s">
        <v>15</v>
      </c>
      <c r="I29" s="8" t="s">
        <v>101</v>
      </c>
      <c r="J29" s="8"/>
      <c r="K29" s="8"/>
      <c r="L29" s="7"/>
      <c r="M29" s="9"/>
    </row>
    <row r="30" spans="1:13" x14ac:dyDescent="0.25">
      <c r="A30">
        <v>20</v>
      </c>
      <c r="B30" s="4">
        <v>42371</v>
      </c>
      <c r="C30" t="s">
        <v>1</v>
      </c>
      <c r="D30" t="s">
        <v>8</v>
      </c>
      <c r="F30" t="s">
        <v>46</v>
      </c>
      <c r="I30" s="7" t="s">
        <v>102</v>
      </c>
      <c r="J30" s="7"/>
      <c r="K30" s="7"/>
      <c r="L30" s="9">
        <v>10</v>
      </c>
      <c r="M30" s="9"/>
    </row>
    <row r="31" spans="1:13" x14ac:dyDescent="0.25">
      <c r="A31">
        <v>20</v>
      </c>
      <c r="B31" s="4">
        <v>42371</v>
      </c>
      <c r="C31" t="s">
        <v>20</v>
      </c>
      <c r="D31" t="s">
        <v>2</v>
      </c>
      <c r="F31" t="s">
        <v>41</v>
      </c>
      <c r="I31" s="7" t="s">
        <v>103</v>
      </c>
      <c r="J31" s="7"/>
      <c r="K31" s="7"/>
      <c r="L31" s="9">
        <v>2</v>
      </c>
      <c r="M31" s="9"/>
    </row>
    <row r="32" spans="1:13" x14ac:dyDescent="0.25">
      <c r="A32">
        <v>20</v>
      </c>
      <c r="B32" s="4">
        <v>42371</v>
      </c>
      <c r="C32" t="s">
        <v>31</v>
      </c>
      <c r="D32" t="s">
        <v>16</v>
      </c>
      <c r="F32" t="s">
        <v>47</v>
      </c>
      <c r="I32" s="7" t="s">
        <v>104</v>
      </c>
      <c r="J32" s="7"/>
      <c r="K32" s="7"/>
      <c r="L32" s="9">
        <v>2</v>
      </c>
      <c r="M32" s="9"/>
    </row>
    <row r="33" spans="1:13" x14ac:dyDescent="0.25">
      <c r="A33">
        <v>20</v>
      </c>
      <c r="B33" s="4">
        <v>42371</v>
      </c>
      <c r="C33" t="s">
        <v>9</v>
      </c>
      <c r="D33" t="s">
        <v>22</v>
      </c>
      <c r="F33" t="s">
        <v>48</v>
      </c>
      <c r="I33" s="7" t="s">
        <v>105</v>
      </c>
      <c r="J33" s="7"/>
      <c r="K33" s="7"/>
      <c r="L33" s="9">
        <v>27</v>
      </c>
      <c r="M33" s="9">
        <v>14</v>
      </c>
    </row>
    <row r="34" spans="1:13" x14ac:dyDescent="0.25">
      <c r="I34" s="7"/>
      <c r="J34" s="7"/>
      <c r="K34" s="7"/>
      <c r="L34" s="9"/>
      <c r="M34" s="9"/>
    </row>
    <row r="35" spans="1:13" x14ac:dyDescent="0.25">
      <c r="A35">
        <v>19</v>
      </c>
      <c r="B35" s="4">
        <v>42368</v>
      </c>
      <c r="C35" t="s">
        <v>31</v>
      </c>
      <c r="D35" t="s">
        <v>11</v>
      </c>
      <c r="F35" t="s">
        <v>12</v>
      </c>
      <c r="I35" s="7" t="s">
        <v>106</v>
      </c>
      <c r="J35" s="7"/>
      <c r="K35" s="7"/>
      <c r="L35" s="9"/>
      <c r="M35" s="9"/>
    </row>
    <row r="36" spans="1:13" x14ac:dyDescent="0.25">
      <c r="A36">
        <v>19</v>
      </c>
      <c r="B36" s="4">
        <v>42367</v>
      </c>
      <c r="C36" t="s">
        <v>17</v>
      </c>
      <c r="D36" t="s">
        <v>22</v>
      </c>
      <c r="F36" t="s">
        <v>15</v>
      </c>
      <c r="I36" s="7" t="s">
        <v>107</v>
      </c>
      <c r="J36" s="7"/>
      <c r="K36" s="7"/>
      <c r="L36" s="9">
        <v>3</v>
      </c>
      <c r="M36" s="9"/>
    </row>
    <row r="37" spans="1:13" x14ac:dyDescent="0.25">
      <c r="A37">
        <v>19</v>
      </c>
      <c r="B37" s="4">
        <v>42366</v>
      </c>
      <c r="C37" t="s">
        <v>14</v>
      </c>
      <c r="D37" t="s">
        <v>19</v>
      </c>
      <c r="F37" t="s">
        <v>37</v>
      </c>
      <c r="I37" s="7" t="s">
        <v>108</v>
      </c>
      <c r="J37" s="7"/>
      <c r="K37" s="7"/>
      <c r="L37" s="9">
        <v>1</v>
      </c>
      <c r="M37" s="9"/>
    </row>
    <row r="38" spans="1:13" x14ac:dyDescent="0.25">
      <c r="A38">
        <v>19</v>
      </c>
      <c r="B38" s="4">
        <v>42366</v>
      </c>
      <c r="C38" t="s">
        <v>28</v>
      </c>
      <c r="D38" t="s">
        <v>25</v>
      </c>
      <c r="F38" t="s">
        <v>41</v>
      </c>
      <c r="I38" s="7" t="s">
        <v>109</v>
      </c>
      <c r="J38" s="7"/>
      <c r="K38" s="7"/>
      <c r="L38" s="9">
        <v>1</v>
      </c>
      <c r="M38" s="9"/>
    </row>
    <row r="39" spans="1:13" x14ac:dyDescent="0.25">
      <c r="A39">
        <v>19</v>
      </c>
      <c r="B39" s="4">
        <v>42366</v>
      </c>
      <c r="C39" t="s">
        <v>26</v>
      </c>
      <c r="D39" t="s">
        <v>2</v>
      </c>
      <c r="F39" t="s">
        <v>49</v>
      </c>
      <c r="I39" s="7" t="s">
        <v>110</v>
      </c>
      <c r="J39" s="7"/>
      <c r="K39" s="7"/>
      <c r="L39" s="9">
        <v>9</v>
      </c>
      <c r="M39" s="9">
        <v>5</v>
      </c>
    </row>
    <row r="40" spans="1:13" x14ac:dyDescent="0.25">
      <c r="A40">
        <v>19</v>
      </c>
      <c r="B40" s="4">
        <v>42366</v>
      </c>
      <c r="C40" t="s">
        <v>23</v>
      </c>
      <c r="D40" t="s">
        <v>8</v>
      </c>
      <c r="F40" t="s">
        <v>15</v>
      </c>
    </row>
    <row r="41" spans="1:13" x14ac:dyDescent="0.25">
      <c r="A41">
        <v>19</v>
      </c>
      <c r="B41" s="4">
        <v>42366</v>
      </c>
      <c r="C41" t="s">
        <v>1</v>
      </c>
      <c r="D41" t="s">
        <v>33</v>
      </c>
      <c r="F41" t="s">
        <v>15</v>
      </c>
    </row>
    <row r="42" spans="1:13" x14ac:dyDescent="0.25">
      <c r="A42">
        <v>19</v>
      </c>
      <c r="B42" s="4">
        <v>42366</v>
      </c>
      <c r="C42" t="s">
        <v>20</v>
      </c>
      <c r="D42" t="s">
        <v>16</v>
      </c>
      <c r="F42" t="s">
        <v>37</v>
      </c>
    </row>
    <row r="43" spans="1:13" x14ac:dyDescent="0.25">
      <c r="A43">
        <v>19</v>
      </c>
      <c r="B43" s="4">
        <v>42366</v>
      </c>
      <c r="C43" t="s">
        <v>9</v>
      </c>
      <c r="D43" t="s">
        <v>30</v>
      </c>
      <c r="F43" t="s">
        <v>50</v>
      </c>
    </row>
    <row r="44" spans="1:13" x14ac:dyDescent="0.25">
      <c r="A44">
        <v>19</v>
      </c>
      <c r="B44" s="4">
        <v>42366</v>
      </c>
      <c r="C44" t="s">
        <v>34</v>
      </c>
      <c r="D44" t="s">
        <v>13</v>
      </c>
      <c r="F44" t="s">
        <v>51</v>
      </c>
    </row>
    <row r="46" spans="1:13" x14ac:dyDescent="0.25">
      <c r="A46">
        <v>18</v>
      </c>
      <c r="B46" s="4">
        <v>42364</v>
      </c>
      <c r="C46" t="s">
        <v>16</v>
      </c>
      <c r="D46" t="s">
        <v>26</v>
      </c>
      <c r="F46" t="s">
        <v>18</v>
      </c>
    </row>
    <row r="47" spans="1:13" x14ac:dyDescent="0.25">
      <c r="A47">
        <v>18</v>
      </c>
      <c r="B47" s="4">
        <v>42364</v>
      </c>
      <c r="C47" t="s">
        <v>19</v>
      </c>
      <c r="D47" t="s">
        <v>23</v>
      </c>
      <c r="F47" t="s">
        <v>15</v>
      </c>
    </row>
    <row r="48" spans="1:13" x14ac:dyDescent="0.25">
      <c r="A48">
        <v>18</v>
      </c>
      <c r="B48" s="4">
        <v>42364</v>
      </c>
      <c r="C48" t="s">
        <v>11</v>
      </c>
      <c r="D48" t="s">
        <v>17</v>
      </c>
      <c r="F48" t="s">
        <v>41</v>
      </c>
    </row>
    <row r="49" spans="1:6" x14ac:dyDescent="0.25">
      <c r="A49">
        <v>18</v>
      </c>
      <c r="B49" s="4">
        <v>42364</v>
      </c>
      <c r="C49" t="s">
        <v>22</v>
      </c>
      <c r="D49" t="s">
        <v>31</v>
      </c>
      <c r="F49" t="s">
        <v>52</v>
      </c>
    </row>
    <row r="50" spans="1:6" x14ac:dyDescent="0.25">
      <c r="A50">
        <v>18</v>
      </c>
      <c r="B50" s="4">
        <v>42364</v>
      </c>
      <c r="C50" t="s">
        <v>25</v>
      </c>
      <c r="D50" t="s">
        <v>34</v>
      </c>
      <c r="F50" t="s">
        <v>12</v>
      </c>
    </row>
    <row r="51" spans="1:6" x14ac:dyDescent="0.25">
      <c r="A51">
        <v>18</v>
      </c>
      <c r="B51" s="4">
        <v>42364</v>
      </c>
      <c r="C51" t="s">
        <v>2</v>
      </c>
      <c r="D51" t="s">
        <v>14</v>
      </c>
      <c r="F51" t="s">
        <v>53</v>
      </c>
    </row>
    <row r="52" spans="1:6" x14ac:dyDescent="0.25">
      <c r="A52">
        <v>18</v>
      </c>
      <c r="B52" s="4">
        <v>42364</v>
      </c>
      <c r="C52" t="s">
        <v>13</v>
      </c>
      <c r="D52" t="s">
        <v>1</v>
      </c>
      <c r="F52" t="s">
        <v>54</v>
      </c>
    </row>
    <row r="53" spans="1:6" x14ac:dyDescent="0.25">
      <c r="A53">
        <v>18</v>
      </c>
      <c r="B53" s="4">
        <v>42364</v>
      </c>
      <c r="C53" t="s">
        <v>8</v>
      </c>
      <c r="D53" t="s">
        <v>28</v>
      </c>
      <c r="F53" t="s">
        <v>10</v>
      </c>
    </row>
    <row r="54" spans="1:6" x14ac:dyDescent="0.25">
      <c r="A54">
        <v>18</v>
      </c>
      <c r="B54" s="4">
        <v>42364</v>
      </c>
      <c r="C54" t="s">
        <v>30</v>
      </c>
      <c r="D54" t="s">
        <v>20</v>
      </c>
      <c r="F54" t="s">
        <v>29</v>
      </c>
    </row>
    <row r="55" spans="1:6" x14ac:dyDescent="0.25">
      <c r="A55">
        <v>18</v>
      </c>
      <c r="B55" s="4">
        <v>42364</v>
      </c>
      <c r="C55" t="s">
        <v>33</v>
      </c>
      <c r="D55" t="s">
        <v>9</v>
      </c>
      <c r="F55" t="s">
        <v>40</v>
      </c>
    </row>
    <row r="57" spans="1:6" x14ac:dyDescent="0.25">
      <c r="A57">
        <v>17</v>
      </c>
      <c r="B57" s="4">
        <v>42359</v>
      </c>
      <c r="C57" t="s">
        <v>14</v>
      </c>
      <c r="D57" t="s">
        <v>22</v>
      </c>
      <c r="F57" t="s">
        <v>27</v>
      </c>
    </row>
    <row r="58" spans="1:6" x14ac:dyDescent="0.25">
      <c r="A58">
        <v>17</v>
      </c>
      <c r="B58" s="4">
        <v>42358</v>
      </c>
      <c r="C58" t="s">
        <v>8</v>
      </c>
      <c r="D58" t="s">
        <v>26</v>
      </c>
      <c r="F58" t="s">
        <v>15</v>
      </c>
    </row>
    <row r="59" spans="1:6" x14ac:dyDescent="0.25">
      <c r="A59">
        <v>17</v>
      </c>
      <c r="B59" s="4">
        <v>42358</v>
      </c>
      <c r="C59" t="s">
        <v>9</v>
      </c>
      <c r="D59" t="s">
        <v>11</v>
      </c>
      <c r="F59" t="s">
        <v>29</v>
      </c>
    </row>
    <row r="60" spans="1:6" x14ac:dyDescent="0.25">
      <c r="A60">
        <v>17</v>
      </c>
      <c r="B60" s="4">
        <v>42357</v>
      </c>
      <c r="C60" t="s">
        <v>28</v>
      </c>
      <c r="D60" t="s">
        <v>19</v>
      </c>
      <c r="F60" t="s">
        <v>48</v>
      </c>
    </row>
    <row r="61" spans="1:6" x14ac:dyDescent="0.25">
      <c r="A61">
        <v>17</v>
      </c>
      <c r="B61" s="4">
        <v>42357</v>
      </c>
      <c r="C61" t="s">
        <v>1</v>
      </c>
      <c r="D61" t="s">
        <v>20</v>
      </c>
      <c r="F61" t="s">
        <v>55</v>
      </c>
    </row>
    <row r="62" spans="1:6" x14ac:dyDescent="0.25">
      <c r="A62">
        <v>17</v>
      </c>
      <c r="B62" s="4">
        <v>42357</v>
      </c>
      <c r="C62" t="s">
        <v>25</v>
      </c>
      <c r="D62" t="s">
        <v>16</v>
      </c>
      <c r="F62" t="s">
        <v>56</v>
      </c>
    </row>
    <row r="63" spans="1:6" x14ac:dyDescent="0.25">
      <c r="A63">
        <v>17</v>
      </c>
      <c r="B63" s="4">
        <v>42357</v>
      </c>
      <c r="C63" t="s">
        <v>2</v>
      </c>
      <c r="D63" t="s">
        <v>30</v>
      </c>
      <c r="F63" t="s">
        <v>57</v>
      </c>
    </row>
    <row r="64" spans="1:6" x14ac:dyDescent="0.25">
      <c r="A64">
        <v>17</v>
      </c>
      <c r="B64" s="4">
        <v>42357</v>
      </c>
      <c r="C64" t="s">
        <v>13</v>
      </c>
      <c r="D64" t="s">
        <v>23</v>
      </c>
      <c r="F64" t="s">
        <v>55</v>
      </c>
    </row>
    <row r="65" spans="1:6" x14ac:dyDescent="0.25">
      <c r="A65">
        <v>17</v>
      </c>
      <c r="B65" s="4">
        <v>42357</v>
      </c>
      <c r="C65" t="s">
        <v>33</v>
      </c>
      <c r="D65" t="s">
        <v>31</v>
      </c>
      <c r="F65" t="s">
        <v>58</v>
      </c>
    </row>
    <row r="66" spans="1:6" x14ac:dyDescent="0.25">
      <c r="A66">
        <v>17</v>
      </c>
      <c r="B66" s="4">
        <v>42357</v>
      </c>
      <c r="C66" t="s">
        <v>34</v>
      </c>
      <c r="D66" t="s">
        <v>17</v>
      </c>
      <c r="F66" t="s">
        <v>59</v>
      </c>
    </row>
    <row r="68" spans="1:6" x14ac:dyDescent="0.25">
      <c r="A68">
        <v>16</v>
      </c>
      <c r="B68" s="4">
        <v>42352</v>
      </c>
      <c r="C68" t="s">
        <v>17</v>
      </c>
      <c r="D68" t="s">
        <v>33</v>
      </c>
      <c r="F68" t="s">
        <v>60</v>
      </c>
    </row>
    <row r="69" spans="1:6" x14ac:dyDescent="0.25">
      <c r="A69">
        <v>16</v>
      </c>
      <c r="B69" s="4">
        <v>42351</v>
      </c>
      <c r="C69" t="s">
        <v>16</v>
      </c>
      <c r="D69" t="s">
        <v>14</v>
      </c>
      <c r="F69" t="s">
        <v>57</v>
      </c>
    </row>
    <row r="70" spans="1:6" x14ac:dyDescent="0.25">
      <c r="A70">
        <v>16</v>
      </c>
      <c r="B70" s="4">
        <v>42351</v>
      </c>
      <c r="C70" t="s">
        <v>11</v>
      </c>
      <c r="D70" t="s">
        <v>28</v>
      </c>
      <c r="F70" t="s">
        <v>40</v>
      </c>
    </row>
    <row r="71" spans="1:6" x14ac:dyDescent="0.25">
      <c r="A71">
        <v>16</v>
      </c>
      <c r="B71" s="4">
        <v>42351</v>
      </c>
      <c r="C71" t="s">
        <v>30</v>
      </c>
      <c r="D71" t="s">
        <v>25</v>
      </c>
      <c r="F71" t="s">
        <v>61</v>
      </c>
    </row>
    <row r="72" spans="1:6" x14ac:dyDescent="0.25">
      <c r="A72">
        <v>16</v>
      </c>
      <c r="B72" s="4">
        <v>42350</v>
      </c>
      <c r="C72" t="s">
        <v>19</v>
      </c>
      <c r="D72" t="s">
        <v>1</v>
      </c>
      <c r="F72" t="s">
        <v>62</v>
      </c>
    </row>
    <row r="73" spans="1:6" x14ac:dyDescent="0.25">
      <c r="A73">
        <v>16</v>
      </c>
      <c r="B73" s="4">
        <v>42350</v>
      </c>
      <c r="C73" t="s">
        <v>26</v>
      </c>
      <c r="D73" t="s">
        <v>13</v>
      </c>
      <c r="F73" t="s">
        <v>15</v>
      </c>
    </row>
    <row r="74" spans="1:6" x14ac:dyDescent="0.25">
      <c r="A74">
        <v>16</v>
      </c>
      <c r="B74" s="4">
        <v>42350</v>
      </c>
      <c r="C74" t="s">
        <v>23</v>
      </c>
      <c r="D74" t="s">
        <v>2</v>
      </c>
      <c r="F74" t="s">
        <v>10</v>
      </c>
    </row>
    <row r="75" spans="1:6" x14ac:dyDescent="0.25">
      <c r="A75">
        <v>16</v>
      </c>
      <c r="B75" s="4">
        <v>42350</v>
      </c>
      <c r="C75" t="s">
        <v>22</v>
      </c>
      <c r="D75" t="s">
        <v>8</v>
      </c>
      <c r="F75" t="s">
        <v>60</v>
      </c>
    </row>
    <row r="76" spans="1:6" x14ac:dyDescent="0.25">
      <c r="A76">
        <v>16</v>
      </c>
      <c r="B76" s="4">
        <v>42350</v>
      </c>
      <c r="C76" t="s">
        <v>20</v>
      </c>
      <c r="D76" t="s">
        <v>34</v>
      </c>
      <c r="F76" t="s">
        <v>18</v>
      </c>
    </row>
    <row r="77" spans="1:6" x14ac:dyDescent="0.25">
      <c r="A77">
        <v>16</v>
      </c>
      <c r="B77" s="4">
        <v>42350</v>
      </c>
      <c r="C77" t="s">
        <v>31</v>
      </c>
      <c r="D77" t="s">
        <v>9</v>
      </c>
      <c r="F77" t="s">
        <v>63</v>
      </c>
    </row>
    <row r="79" spans="1:6" x14ac:dyDescent="0.25">
      <c r="A79">
        <v>15</v>
      </c>
      <c r="B79" s="4">
        <v>42345</v>
      </c>
      <c r="C79" t="s">
        <v>34</v>
      </c>
      <c r="D79" t="s">
        <v>23</v>
      </c>
      <c r="F79" t="s">
        <v>64</v>
      </c>
    </row>
    <row r="80" spans="1:6" x14ac:dyDescent="0.25">
      <c r="A80">
        <v>15</v>
      </c>
      <c r="B80" s="4">
        <v>42344</v>
      </c>
      <c r="C80" t="s">
        <v>25</v>
      </c>
      <c r="D80" t="s">
        <v>11</v>
      </c>
      <c r="F80" t="s">
        <v>65</v>
      </c>
    </row>
    <row r="81" spans="1:6" x14ac:dyDescent="0.25">
      <c r="A81">
        <v>15</v>
      </c>
      <c r="B81" s="4">
        <v>42343</v>
      </c>
      <c r="C81" t="s">
        <v>14</v>
      </c>
      <c r="D81" t="s">
        <v>31</v>
      </c>
      <c r="F81" t="s">
        <v>66</v>
      </c>
    </row>
    <row r="82" spans="1:6" x14ac:dyDescent="0.25">
      <c r="A82">
        <v>15</v>
      </c>
      <c r="B82" s="4">
        <v>42343</v>
      </c>
      <c r="C82" t="s">
        <v>28</v>
      </c>
      <c r="D82" t="s">
        <v>30</v>
      </c>
      <c r="F82" t="s">
        <v>45</v>
      </c>
    </row>
    <row r="83" spans="1:6" x14ac:dyDescent="0.25">
      <c r="A83">
        <v>15</v>
      </c>
      <c r="B83" s="4">
        <v>42343</v>
      </c>
      <c r="C83" t="s">
        <v>1</v>
      </c>
      <c r="D83" t="s">
        <v>26</v>
      </c>
      <c r="F83" t="s">
        <v>15</v>
      </c>
    </row>
    <row r="84" spans="1:6" x14ac:dyDescent="0.25">
      <c r="A84">
        <v>15</v>
      </c>
      <c r="B84" s="4">
        <v>42343</v>
      </c>
      <c r="C84" t="s">
        <v>2</v>
      </c>
      <c r="D84" t="s">
        <v>16</v>
      </c>
      <c r="F84" t="s">
        <v>18</v>
      </c>
    </row>
    <row r="85" spans="1:6" x14ac:dyDescent="0.25">
      <c r="A85">
        <v>15</v>
      </c>
      <c r="B85" s="4">
        <v>42343</v>
      </c>
      <c r="C85" t="s">
        <v>13</v>
      </c>
      <c r="D85" t="s">
        <v>22</v>
      </c>
      <c r="F85" t="s">
        <v>54</v>
      </c>
    </row>
    <row r="86" spans="1:6" x14ac:dyDescent="0.25">
      <c r="A86">
        <v>15</v>
      </c>
      <c r="B86" s="4">
        <v>42343</v>
      </c>
      <c r="C86" t="s">
        <v>8</v>
      </c>
      <c r="D86" t="s">
        <v>17</v>
      </c>
      <c r="F86" t="s">
        <v>67</v>
      </c>
    </row>
    <row r="87" spans="1:6" x14ac:dyDescent="0.25">
      <c r="A87">
        <v>15</v>
      </c>
      <c r="B87" s="4">
        <v>42343</v>
      </c>
      <c r="C87" t="s">
        <v>9</v>
      </c>
      <c r="D87" t="s">
        <v>20</v>
      </c>
      <c r="F87" t="s">
        <v>37</v>
      </c>
    </row>
    <row r="88" spans="1:6" x14ac:dyDescent="0.25">
      <c r="A88">
        <v>15</v>
      </c>
      <c r="B88" s="4">
        <v>42343</v>
      </c>
      <c r="C88" t="s">
        <v>33</v>
      </c>
      <c r="D88" t="s">
        <v>19</v>
      </c>
      <c r="F88" t="s">
        <v>12</v>
      </c>
    </row>
    <row r="90" spans="1:6" x14ac:dyDescent="0.25">
      <c r="A90">
        <v>14</v>
      </c>
      <c r="B90" s="4">
        <v>42337</v>
      </c>
      <c r="C90" t="s">
        <v>26</v>
      </c>
      <c r="D90" t="s">
        <v>28</v>
      </c>
      <c r="F90" t="s">
        <v>56</v>
      </c>
    </row>
    <row r="91" spans="1:6" x14ac:dyDescent="0.25">
      <c r="A91">
        <v>14</v>
      </c>
      <c r="B91" s="4">
        <v>42337</v>
      </c>
      <c r="C91" t="s">
        <v>11</v>
      </c>
      <c r="D91" t="s">
        <v>8</v>
      </c>
      <c r="F91" t="s">
        <v>41</v>
      </c>
    </row>
    <row r="92" spans="1:6" x14ac:dyDescent="0.25">
      <c r="A92">
        <v>14</v>
      </c>
      <c r="B92" s="4">
        <v>42337</v>
      </c>
      <c r="C92" t="s">
        <v>20</v>
      </c>
      <c r="D92" t="s">
        <v>14</v>
      </c>
      <c r="F92" t="s">
        <v>45</v>
      </c>
    </row>
    <row r="93" spans="1:6" x14ac:dyDescent="0.25">
      <c r="A93">
        <v>14</v>
      </c>
      <c r="B93" s="4">
        <v>42337</v>
      </c>
      <c r="C93" t="s">
        <v>30</v>
      </c>
      <c r="D93" t="s">
        <v>33</v>
      </c>
      <c r="F93" t="s">
        <v>15</v>
      </c>
    </row>
    <row r="94" spans="1:6" x14ac:dyDescent="0.25">
      <c r="A94">
        <v>14</v>
      </c>
      <c r="B94" s="4">
        <v>42336</v>
      </c>
      <c r="C94" t="s">
        <v>16</v>
      </c>
      <c r="D94" t="s">
        <v>9</v>
      </c>
      <c r="F94" t="s">
        <v>59</v>
      </c>
    </row>
    <row r="95" spans="1:6" x14ac:dyDescent="0.25">
      <c r="A95">
        <v>14</v>
      </c>
      <c r="B95" s="4">
        <v>42336</v>
      </c>
      <c r="C95" t="s">
        <v>19</v>
      </c>
      <c r="D95" t="s">
        <v>34</v>
      </c>
      <c r="F95" t="s">
        <v>68</v>
      </c>
    </row>
    <row r="96" spans="1:6" x14ac:dyDescent="0.25">
      <c r="A96">
        <v>14</v>
      </c>
      <c r="B96" s="4">
        <v>42336</v>
      </c>
      <c r="C96" t="s">
        <v>23</v>
      </c>
      <c r="D96" t="s">
        <v>25</v>
      </c>
      <c r="F96" t="s">
        <v>69</v>
      </c>
    </row>
    <row r="97" spans="1:6" x14ac:dyDescent="0.25">
      <c r="A97">
        <v>14</v>
      </c>
      <c r="B97" s="4">
        <v>42336</v>
      </c>
      <c r="C97" t="s">
        <v>17</v>
      </c>
      <c r="D97" t="s">
        <v>1</v>
      </c>
      <c r="F97" t="s">
        <v>45</v>
      </c>
    </row>
    <row r="98" spans="1:6" x14ac:dyDescent="0.25">
      <c r="A98">
        <v>14</v>
      </c>
      <c r="B98" s="4">
        <v>42336</v>
      </c>
      <c r="C98" t="s">
        <v>22</v>
      </c>
      <c r="D98" t="s">
        <v>2</v>
      </c>
      <c r="F98" t="s">
        <v>58</v>
      </c>
    </row>
    <row r="99" spans="1:6" x14ac:dyDescent="0.25">
      <c r="A99">
        <v>14</v>
      </c>
      <c r="B99" s="4">
        <v>42336</v>
      </c>
      <c r="C99" t="s">
        <v>31</v>
      </c>
      <c r="D99" t="s">
        <v>13</v>
      </c>
      <c r="F99" t="s">
        <v>65</v>
      </c>
    </row>
    <row r="101" spans="1:6" x14ac:dyDescent="0.25">
      <c r="A101">
        <v>13</v>
      </c>
      <c r="B101" s="4">
        <v>42331</v>
      </c>
      <c r="C101" t="s">
        <v>23</v>
      </c>
      <c r="D101" t="s">
        <v>31</v>
      </c>
      <c r="F101" t="s">
        <v>12</v>
      </c>
    </row>
    <row r="102" spans="1:6" x14ac:dyDescent="0.25">
      <c r="A102">
        <v>13</v>
      </c>
      <c r="B102" s="4">
        <v>42330</v>
      </c>
      <c r="C102" t="s">
        <v>30</v>
      </c>
      <c r="D102" t="s">
        <v>26</v>
      </c>
      <c r="F102" t="s">
        <v>70</v>
      </c>
    </row>
    <row r="103" spans="1:6" x14ac:dyDescent="0.25">
      <c r="A103">
        <v>13</v>
      </c>
      <c r="B103" s="4">
        <v>42329</v>
      </c>
      <c r="C103" t="s">
        <v>28</v>
      </c>
      <c r="D103" t="s">
        <v>14</v>
      </c>
      <c r="F103" t="s">
        <v>71</v>
      </c>
    </row>
    <row r="104" spans="1:6" x14ac:dyDescent="0.25">
      <c r="A104">
        <v>13</v>
      </c>
      <c r="B104" s="4">
        <v>42329</v>
      </c>
      <c r="C104" t="s">
        <v>22</v>
      </c>
      <c r="D104" t="s">
        <v>11</v>
      </c>
      <c r="F104" t="s">
        <v>72</v>
      </c>
    </row>
    <row r="105" spans="1:6" x14ac:dyDescent="0.25">
      <c r="A105">
        <v>13</v>
      </c>
      <c r="B105" s="4">
        <v>42329</v>
      </c>
      <c r="C105" t="s">
        <v>25</v>
      </c>
      <c r="D105" t="s">
        <v>17</v>
      </c>
      <c r="F105" t="s">
        <v>44</v>
      </c>
    </row>
    <row r="106" spans="1:6" x14ac:dyDescent="0.25">
      <c r="A106">
        <v>13</v>
      </c>
      <c r="B106" s="4">
        <v>42329</v>
      </c>
      <c r="C106" t="s">
        <v>2</v>
      </c>
      <c r="D106" t="s">
        <v>13</v>
      </c>
      <c r="F106" t="s">
        <v>63</v>
      </c>
    </row>
    <row r="107" spans="1:6" x14ac:dyDescent="0.25">
      <c r="A107">
        <v>13</v>
      </c>
      <c r="B107" s="4">
        <v>42329</v>
      </c>
      <c r="C107" t="s">
        <v>8</v>
      </c>
      <c r="D107" t="s">
        <v>19</v>
      </c>
      <c r="F107" t="s">
        <v>73</v>
      </c>
    </row>
    <row r="108" spans="1:6" x14ac:dyDescent="0.25">
      <c r="A108">
        <v>13</v>
      </c>
      <c r="B108" s="4">
        <v>42329</v>
      </c>
      <c r="C108" t="s">
        <v>9</v>
      </c>
      <c r="D108" t="s">
        <v>1</v>
      </c>
      <c r="F108" t="s">
        <v>55</v>
      </c>
    </row>
    <row r="109" spans="1:6" x14ac:dyDescent="0.25">
      <c r="A109">
        <v>13</v>
      </c>
      <c r="B109" s="4">
        <v>42329</v>
      </c>
      <c r="C109" t="s">
        <v>33</v>
      </c>
      <c r="D109" t="s">
        <v>20</v>
      </c>
      <c r="F109" t="s">
        <v>41</v>
      </c>
    </row>
    <row r="110" spans="1:6" x14ac:dyDescent="0.25">
      <c r="A110">
        <v>13</v>
      </c>
      <c r="B110" s="4">
        <v>42329</v>
      </c>
      <c r="C110" t="s">
        <v>34</v>
      </c>
      <c r="D110" t="s">
        <v>16</v>
      </c>
      <c r="F110" t="s">
        <v>74</v>
      </c>
    </row>
    <row r="112" spans="1:6" x14ac:dyDescent="0.25">
      <c r="A112">
        <v>12</v>
      </c>
      <c r="B112" s="4">
        <v>42316</v>
      </c>
      <c r="C112" t="s">
        <v>14</v>
      </c>
      <c r="D112" t="s">
        <v>30</v>
      </c>
      <c r="F112" t="s">
        <v>18</v>
      </c>
    </row>
    <row r="113" spans="1:6" x14ac:dyDescent="0.25">
      <c r="A113">
        <v>12</v>
      </c>
      <c r="B113" s="4">
        <v>42316</v>
      </c>
      <c r="C113" t="s">
        <v>16</v>
      </c>
      <c r="D113" t="s">
        <v>22</v>
      </c>
      <c r="F113" t="s">
        <v>15</v>
      </c>
    </row>
    <row r="114" spans="1:6" x14ac:dyDescent="0.25">
      <c r="A114">
        <v>12</v>
      </c>
      <c r="B114" s="4">
        <v>42316</v>
      </c>
      <c r="C114" t="s">
        <v>11</v>
      </c>
      <c r="D114" t="s">
        <v>23</v>
      </c>
      <c r="F114" t="s">
        <v>50</v>
      </c>
    </row>
    <row r="115" spans="1:6" x14ac:dyDescent="0.25">
      <c r="A115">
        <v>12</v>
      </c>
      <c r="B115" s="4">
        <v>42315</v>
      </c>
      <c r="C115" t="s">
        <v>19</v>
      </c>
      <c r="D115" t="s">
        <v>25</v>
      </c>
      <c r="F115" t="s">
        <v>63</v>
      </c>
    </row>
    <row r="116" spans="1:6" x14ac:dyDescent="0.25">
      <c r="A116">
        <v>12</v>
      </c>
      <c r="B116" s="4">
        <v>42315</v>
      </c>
      <c r="C116" t="s">
        <v>26</v>
      </c>
      <c r="D116" t="s">
        <v>34</v>
      </c>
      <c r="F116" t="s">
        <v>45</v>
      </c>
    </row>
    <row r="117" spans="1:6" x14ac:dyDescent="0.25">
      <c r="A117">
        <v>12</v>
      </c>
      <c r="B117" s="4">
        <v>42315</v>
      </c>
      <c r="C117" t="s">
        <v>17</v>
      </c>
      <c r="D117" t="s">
        <v>9</v>
      </c>
      <c r="F117" t="s">
        <v>46</v>
      </c>
    </row>
    <row r="118" spans="1:6" x14ac:dyDescent="0.25">
      <c r="A118">
        <v>12</v>
      </c>
      <c r="B118" s="4">
        <v>42315</v>
      </c>
      <c r="C118" t="s">
        <v>1</v>
      </c>
      <c r="D118" t="s">
        <v>28</v>
      </c>
      <c r="F118" t="s">
        <v>65</v>
      </c>
    </row>
    <row r="119" spans="1:6" x14ac:dyDescent="0.25">
      <c r="A119">
        <v>12</v>
      </c>
      <c r="B119" s="4">
        <v>42315</v>
      </c>
      <c r="C119" t="s">
        <v>20</v>
      </c>
      <c r="D119" t="s">
        <v>8</v>
      </c>
      <c r="F119" t="s">
        <v>41</v>
      </c>
    </row>
    <row r="120" spans="1:6" x14ac:dyDescent="0.25">
      <c r="A120">
        <v>12</v>
      </c>
      <c r="B120" s="4">
        <v>42315</v>
      </c>
      <c r="C120" t="s">
        <v>31</v>
      </c>
      <c r="D120" t="s">
        <v>2</v>
      </c>
      <c r="F120" t="s">
        <v>12</v>
      </c>
    </row>
    <row r="121" spans="1:6" x14ac:dyDescent="0.25">
      <c r="A121">
        <v>12</v>
      </c>
      <c r="B121" s="4">
        <v>42315</v>
      </c>
      <c r="C121" t="s">
        <v>13</v>
      </c>
      <c r="D121" t="s">
        <v>33</v>
      </c>
      <c r="F121" t="s">
        <v>41</v>
      </c>
    </row>
    <row r="123" spans="1:6" x14ac:dyDescent="0.25">
      <c r="A123">
        <v>11</v>
      </c>
      <c r="B123" s="4">
        <v>42310</v>
      </c>
      <c r="C123" t="s">
        <v>30</v>
      </c>
      <c r="D123" t="s">
        <v>16</v>
      </c>
      <c r="F123" t="s">
        <v>58</v>
      </c>
    </row>
    <row r="124" spans="1:6" x14ac:dyDescent="0.25">
      <c r="A124">
        <v>11</v>
      </c>
      <c r="B124" s="4">
        <v>42309</v>
      </c>
      <c r="C124" t="s">
        <v>2</v>
      </c>
      <c r="D124" t="s">
        <v>19</v>
      </c>
      <c r="F124" t="s">
        <v>54</v>
      </c>
    </row>
    <row r="125" spans="1:6" x14ac:dyDescent="0.25">
      <c r="A125">
        <v>11</v>
      </c>
      <c r="B125" s="4">
        <v>42309</v>
      </c>
      <c r="C125" t="s">
        <v>34</v>
      </c>
      <c r="D125" t="s">
        <v>31</v>
      </c>
      <c r="F125" t="s">
        <v>75</v>
      </c>
    </row>
    <row r="126" spans="1:6" x14ac:dyDescent="0.25">
      <c r="A126">
        <v>11</v>
      </c>
      <c r="B126" s="4">
        <v>42308</v>
      </c>
      <c r="C126" t="s">
        <v>28</v>
      </c>
      <c r="D126" t="s">
        <v>17</v>
      </c>
      <c r="F126" t="s">
        <v>76</v>
      </c>
    </row>
    <row r="127" spans="1:6" x14ac:dyDescent="0.25">
      <c r="A127">
        <v>11</v>
      </c>
      <c r="B127" s="4">
        <v>42308</v>
      </c>
      <c r="C127" t="s">
        <v>23</v>
      </c>
      <c r="D127" t="s">
        <v>1</v>
      </c>
      <c r="F127" t="s">
        <v>15</v>
      </c>
    </row>
    <row r="128" spans="1:6" x14ac:dyDescent="0.25">
      <c r="A128">
        <v>11</v>
      </c>
      <c r="B128" s="4">
        <v>42308</v>
      </c>
      <c r="C128" t="s">
        <v>22</v>
      </c>
      <c r="D128" t="s">
        <v>20</v>
      </c>
      <c r="F128" t="s">
        <v>46</v>
      </c>
    </row>
    <row r="129" spans="1:6" x14ac:dyDescent="0.25">
      <c r="A129">
        <v>11</v>
      </c>
      <c r="B129" s="4">
        <v>42308</v>
      </c>
      <c r="C129" t="s">
        <v>25</v>
      </c>
      <c r="D129" t="s">
        <v>13</v>
      </c>
      <c r="F129" t="s">
        <v>15</v>
      </c>
    </row>
    <row r="130" spans="1:6" x14ac:dyDescent="0.25">
      <c r="A130">
        <v>11</v>
      </c>
      <c r="B130" s="4">
        <v>42308</v>
      </c>
      <c r="C130" t="s">
        <v>8</v>
      </c>
      <c r="D130" t="s">
        <v>14</v>
      </c>
      <c r="F130" t="s">
        <v>77</v>
      </c>
    </row>
    <row r="131" spans="1:6" x14ac:dyDescent="0.25">
      <c r="A131">
        <v>11</v>
      </c>
      <c r="B131" s="4">
        <v>42308</v>
      </c>
      <c r="C131" t="s">
        <v>9</v>
      </c>
      <c r="D131" t="s">
        <v>26</v>
      </c>
      <c r="F131" t="s">
        <v>37</v>
      </c>
    </row>
    <row r="132" spans="1:6" x14ac:dyDescent="0.25">
      <c r="A132">
        <v>11</v>
      </c>
      <c r="B132" s="4">
        <v>42308</v>
      </c>
      <c r="C132" t="s">
        <v>33</v>
      </c>
      <c r="D132" t="s">
        <v>11</v>
      </c>
      <c r="F132" t="s">
        <v>78</v>
      </c>
    </row>
    <row r="134" spans="1:6" x14ac:dyDescent="0.25">
      <c r="A134">
        <v>10</v>
      </c>
      <c r="B134" s="4">
        <v>42302</v>
      </c>
      <c r="C134" t="s">
        <v>19</v>
      </c>
      <c r="D134" t="s">
        <v>30</v>
      </c>
      <c r="F134" t="s">
        <v>79</v>
      </c>
    </row>
    <row r="135" spans="1:6" x14ac:dyDescent="0.25">
      <c r="A135">
        <v>10</v>
      </c>
      <c r="B135" s="4">
        <v>42302</v>
      </c>
      <c r="C135" t="s">
        <v>11</v>
      </c>
      <c r="D135" t="s">
        <v>2</v>
      </c>
      <c r="F135" t="s">
        <v>64</v>
      </c>
    </row>
    <row r="136" spans="1:6" x14ac:dyDescent="0.25">
      <c r="A136">
        <v>10</v>
      </c>
      <c r="B136" s="4">
        <v>42302</v>
      </c>
      <c r="C136" t="s">
        <v>1</v>
      </c>
      <c r="D136" t="s">
        <v>22</v>
      </c>
      <c r="F136" t="s">
        <v>15</v>
      </c>
    </row>
    <row r="137" spans="1:6" x14ac:dyDescent="0.25">
      <c r="A137">
        <v>10</v>
      </c>
      <c r="B137" s="4">
        <v>42302</v>
      </c>
      <c r="C137" t="s">
        <v>31</v>
      </c>
      <c r="D137" t="s">
        <v>25</v>
      </c>
      <c r="F137" t="s">
        <v>21</v>
      </c>
    </row>
    <row r="138" spans="1:6" x14ac:dyDescent="0.25">
      <c r="A138">
        <v>10</v>
      </c>
      <c r="B138" s="4">
        <v>42301</v>
      </c>
      <c r="C138" t="s">
        <v>14</v>
      </c>
      <c r="D138" t="s">
        <v>34</v>
      </c>
      <c r="F138" t="s">
        <v>71</v>
      </c>
    </row>
    <row r="139" spans="1:6" x14ac:dyDescent="0.25">
      <c r="A139">
        <v>10</v>
      </c>
      <c r="B139" s="4">
        <v>42301</v>
      </c>
      <c r="C139" t="s">
        <v>16</v>
      </c>
      <c r="D139" t="s">
        <v>8</v>
      </c>
      <c r="F139" t="s">
        <v>48</v>
      </c>
    </row>
    <row r="140" spans="1:6" x14ac:dyDescent="0.25">
      <c r="A140">
        <v>10</v>
      </c>
      <c r="B140" s="4">
        <v>42301</v>
      </c>
      <c r="C140" t="s">
        <v>26</v>
      </c>
      <c r="D140" t="s">
        <v>33</v>
      </c>
      <c r="F140" t="s">
        <v>60</v>
      </c>
    </row>
    <row r="141" spans="1:6" x14ac:dyDescent="0.25">
      <c r="A141">
        <v>10</v>
      </c>
      <c r="B141" s="4">
        <v>42301</v>
      </c>
      <c r="C141" t="s">
        <v>17</v>
      </c>
      <c r="D141" t="s">
        <v>23</v>
      </c>
      <c r="F141" t="s">
        <v>41</v>
      </c>
    </row>
    <row r="142" spans="1:6" x14ac:dyDescent="0.25">
      <c r="A142">
        <v>10</v>
      </c>
      <c r="B142" s="4">
        <v>42301</v>
      </c>
      <c r="C142" t="s">
        <v>20</v>
      </c>
      <c r="D142" t="s">
        <v>28</v>
      </c>
      <c r="F142" t="s">
        <v>12</v>
      </c>
    </row>
    <row r="143" spans="1:6" x14ac:dyDescent="0.25">
      <c r="A143">
        <v>10</v>
      </c>
      <c r="B143" s="4">
        <v>42301</v>
      </c>
      <c r="C143" t="s">
        <v>13</v>
      </c>
      <c r="D143" t="s">
        <v>9</v>
      </c>
      <c r="F143" t="s">
        <v>80</v>
      </c>
    </row>
    <row r="145" spans="1:6" x14ac:dyDescent="0.25">
      <c r="A145">
        <v>9</v>
      </c>
      <c r="B145" s="4">
        <v>42296</v>
      </c>
      <c r="C145" t="s">
        <v>8</v>
      </c>
      <c r="D145" t="s">
        <v>13</v>
      </c>
      <c r="F145" t="s">
        <v>63</v>
      </c>
    </row>
    <row r="146" spans="1:6" x14ac:dyDescent="0.25">
      <c r="A146">
        <v>9</v>
      </c>
      <c r="B146" s="4">
        <v>42295</v>
      </c>
      <c r="C146" t="s">
        <v>25</v>
      </c>
      <c r="D146" t="s">
        <v>20</v>
      </c>
      <c r="F146" t="s">
        <v>81</v>
      </c>
    </row>
    <row r="147" spans="1:6" x14ac:dyDescent="0.25">
      <c r="A147">
        <v>9</v>
      </c>
      <c r="B147" s="4">
        <v>42294</v>
      </c>
      <c r="C147" t="s">
        <v>28</v>
      </c>
      <c r="D147" t="s">
        <v>31</v>
      </c>
      <c r="F147" t="s">
        <v>41</v>
      </c>
    </row>
    <row r="148" spans="1:6" x14ac:dyDescent="0.25">
      <c r="A148">
        <v>9</v>
      </c>
      <c r="B148" s="4">
        <v>42294</v>
      </c>
      <c r="C148" t="s">
        <v>23</v>
      </c>
      <c r="D148" t="s">
        <v>26</v>
      </c>
      <c r="F148" t="s">
        <v>78</v>
      </c>
    </row>
    <row r="149" spans="1:6" x14ac:dyDescent="0.25">
      <c r="A149">
        <v>9</v>
      </c>
      <c r="B149" s="4">
        <v>42294</v>
      </c>
      <c r="C149" t="s">
        <v>22</v>
      </c>
      <c r="D149" t="s">
        <v>19</v>
      </c>
      <c r="F149" t="s">
        <v>69</v>
      </c>
    </row>
    <row r="150" spans="1:6" x14ac:dyDescent="0.25">
      <c r="A150">
        <v>9</v>
      </c>
      <c r="B150" s="4">
        <v>42294</v>
      </c>
      <c r="C150" t="s">
        <v>2</v>
      </c>
      <c r="D150" t="s">
        <v>17</v>
      </c>
      <c r="F150" t="s">
        <v>82</v>
      </c>
    </row>
    <row r="151" spans="1:6" x14ac:dyDescent="0.25">
      <c r="A151">
        <v>9</v>
      </c>
      <c r="B151" s="4">
        <v>42294</v>
      </c>
      <c r="C151" t="s">
        <v>30</v>
      </c>
      <c r="D151" t="s">
        <v>11</v>
      </c>
      <c r="F151" t="s">
        <v>15</v>
      </c>
    </row>
    <row r="152" spans="1:6" x14ac:dyDescent="0.25">
      <c r="A152">
        <v>9</v>
      </c>
      <c r="B152" s="4">
        <v>42294</v>
      </c>
      <c r="C152" t="s">
        <v>9</v>
      </c>
      <c r="D152" t="s">
        <v>14</v>
      </c>
      <c r="F152" t="s">
        <v>77</v>
      </c>
    </row>
    <row r="153" spans="1:6" x14ac:dyDescent="0.25">
      <c r="A153">
        <v>9</v>
      </c>
      <c r="B153" s="4">
        <v>42294</v>
      </c>
      <c r="C153" t="s">
        <v>33</v>
      </c>
      <c r="D153" t="s">
        <v>16</v>
      </c>
      <c r="F153" t="s">
        <v>37</v>
      </c>
    </row>
    <row r="154" spans="1:6" x14ac:dyDescent="0.25">
      <c r="A154">
        <v>9</v>
      </c>
      <c r="B154" s="4">
        <v>42294</v>
      </c>
      <c r="C154" t="s">
        <v>34</v>
      </c>
      <c r="D154" t="s">
        <v>1</v>
      </c>
      <c r="F154" t="s">
        <v>67</v>
      </c>
    </row>
    <row r="156" spans="1:6" x14ac:dyDescent="0.25">
      <c r="A156">
        <v>8</v>
      </c>
      <c r="B156" s="4">
        <v>42281</v>
      </c>
      <c r="C156" t="s">
        <v>14</v>
      </c>
      <c r="D156" t="s">
        <v>1</v>
      </c>
      <c r="F156" t="s">
        <v>83</v>
      </c>
    </row>
    <row r="157" spans="1:6" x14ac:dyDescent="0.25">
      <c r="A157">
        <v>8</v>
      </c>
      <c r="B157" s="4">
        <v>42281</v>
      </c>
      <c r="C157" t="s">
        <v>8</v>
      </c>
      <c r="D157" t="s">
        <v>30</v>
      </c>
      <c r="F157" t="s">
        <v>84</v>
      </c>
    </row>
    <row r="158" spans="1:6" x14ac:dyDescent="0.25">
      <c r="A158">
        <v>8</v>
      </c>
      <c r="B158" s="4">
        <v>42281</v>
      </c>
      <c r="C158" t="s">
        <v>34</v>
      </c>
      <c r="D158" t="s">
        <v>11</v>
      </c>
      <c r="F158" t="s">
        <v>45</v>
      </c>
    </row>
    <row r="159" spans="1:6" x14ac:dyDescent="0.25">
      <c r="A159">
        <v>8</v>
      </c>
      <c r="B159" s="4">
        <v>42280</v>
      </c>
      <c r="C159" t="s">
        <v>16</v>
      </c>
      <c r="D159" t="s">
        <v>13</v>
      </c>
      <c r="F159" t="s">
        <v>12</v>
      </c>
    </row>
    <row r="160" spans="1:6" x14ac:dyDescent="0.25">
      <c r="A160">
        <v>8</v>
      </c>
      <c r="B160" s="4">
        <v>42280</v>
      </c>
      <c r="C160" t="s">
        <v>19</v>
      </c>
      <c r="D160" t="s">
        <v>9</v>
      </c>
      <c r="F160" t="s">
        <v>45</v>
      </c>
    </row>
    <row r="161" spans="1:6" x14ac:dyDescent="0.25">
      <c r="A161">
        <v>8</v>
      </c>
      <c r="B161" s="4">
        <v>42280</v>
      </c>
      <c r="C161" t="s">
        <v>23</v>
      </c>
      <c r="D161" t="s">
        <v>28</v>
      </c>
      <c r="F161" t="s">
        <v>65</v>
      </c>
    </row>
    <row r="162" spans="1:6" x14ac:dyDescent="0.25">
      <c r="A162">
        <v>8</v>
      </c>
      <c r="B162" s="4">
        <v>42280</v>
      </c>
      <c r="C162" t="s">
        <v>22</v>
      </c>
      <c r="D162" t="s">
        <v>25</v>
      </c>
      <c r="F162" t="s">
        <v>85</v>
      </c>
    </row>
    <row r="163" spans="1:6" x14ac:dyDescent="0.25">
      <c r="A163">
        <v>8</v>
      </c>
      <c r="B163" s="4">
        <v>42280</v>
      </c>
      <c r="C163" t="s">
        <v>20</v>
      </c>
      <c r="D163" t="s">
        <v>17</v>
      </c>
      <c r="F163" t="s">
        <v>55</v>
      </c>
    </row>
    <row r="164" spans="1:6" x14ac:dyDescent="0.25">
      <c r="A164">
        <v>8</v>
      </c>
      <c r="B164" s="4">
        <v>42280</v>
      </c>
      <c r="C164" t="s">
        <v>31</v>
      </c>
      <c r="D164" t="s">
        <v>26</v>
      </c>
      <c r="F164" t="s">
        <v>84</v>
      </c>
    </row>
    <row r="165" spans="1:6" x14ac:dyDescent="0.25">
      <c r="A165">
        <v>8</v>
      </c>
      <c r="B165" s="4">
        <v>42280</v>
      </c>
      <c r="C165" t="s">
        <v>33</v>
      </c>
      <c r="D165" t="s">
        <v>2</v>
      </c>
      <c r="F165" t="s">
        <v>78</v>
      </c>
    </row>
    <row r="167" spans="1:6" x14ac:dyDescent="0.25">
      <c r="A167">
        <v>7</v>
      </c>
      <c r="B167" s="4">
        <v>42275</v>
      </c>
      <c r="C167" t="s">
        <v>28</v>
      </c>
      <c r="D167" t="s">
        <v>34</v>
      </c>
      <c r="F167" t="s">
        <v>76</v>
      </c>
    </row>
    <row r="168" spans="1:6" x14ac:dyDescent="0.25">
      <c r="A168">
        <v>7</v>
      </c>
      <c r="B168" s="4">
        <v>42274</v>
      </c>
      <c r="C168" t="s">
        <v>9</v>
      </c>
      <c r="D168" t="s">
        <v>23</v>
      </c>
      <c r="F168" t="s">
        <v>12</v>
      </c>
    </row>
    <row r="169" spans="1:6" x14ac:dyDescent="0.25">
      <c r="A169">
        <v>7</v>
      </c>
      <c r="B169" s="4">
        <v>42273</v>
      </c>
      <c r="C169" t="s">
        <v>26</v>
      </c>
      <c r="D169" t="s">
        <v>20</v>
      </c>
      <c r="F169" t="s">
        <v>40</v>
      </c>
    </row>
    <row r="170" spans="1:6" x14ac:dyDescent="0.25">
      <c r="A170">
        <v>7</v>
      </c>
      <c r="B170" s="4">
        <v>42273</v>
      </c>
      <c r="C170" t="s">
        <v>17</v>
      </c>
      <c r="D170" t="s">
        <v>14</v>
      </c>
      <c r="F170" t="s">
        <v>86</v>
      </c>
    </row>
    <row r="171" spans="1:6" x14ac:dyDescent="0.25">
      <c r="A171">
        <v>7</v>
      </c>
      <c r="B171" s="4">
        <v>42273</v>
      </c>
      <c r="C171" t="s">
        <v>11</v>
      </c>
      <c r="D171" t="s">
        <v>16</v>
      </c>
      <c r="F171" t="s">
        <v>87</v>
      </c>
    </row>
    <row r="172" spans="1:6" x14ac:dyDescent="0.25">
      <c r="A172">
        <v>7</v>
      </c>
      <c r="B172" s="4">
        <v>42273</v>
      </c>
      <c r="C172" t="s">
        <v>1</v>
      </c>
      <c r="D172" t="s">
        <v>31</v>
      </c>
      <c r="F172" t="s">
        <v>21</v>
      </c>
    </row>
    <row r="173" spans="1:6" x14ac:dyDescent="0.25">
      <c r="A173">
        <v>7</v>
      </c>
      <c r="B173" s="4">
        <v>42273</v>
      </c>
      <c r="C173" t="s">
        <v>25</v>
      </c>
      <c r="D173" t="s">
        <v>33</v>
      </c>
      <c r="F173" t="s">
        <v>88</v>
      </c>
    </row>
    <row r="174" spans="1:6" x14ac:dyDescent="0.25">
      <c r="A174">
        <v>7</v>
      </c>
      <c r="B174" s="4">
        <v>42273</v>
      </c>
      <c r="C174" t="s">
        <v>2</v>
      </c>
      <c r="D174" t="s">
        <v>8</v>
      </c>
      <c r="F174" t="s">
        <v>47</v>
      </c>
    </row>
    <row r="175" spans="1:6" x14ac:dyDescent="0.25">
      <c r="A175">
        <v>7</v>
      </c>
      <c r="B175" s="4">
        <v>42273</v>
      </c>
      <c r="C175" t="s">
        <v>13</v>
      </c>
      <c r="D175" t="s">
        <v>19</v>
      </c>
      <c r="F175" t="s">
        <v>60</v>
      </c>
    </row>
    <row r="176" spans="1:6" x14ac:dyDescent="0.25">
      <c r="A176">
        <v>7</v>
      </c>
      <c r="B176" s="4">
        <v>42273</v>
      </c>
      <c r="C176" t="s">
        <v>30</v>
      </c>
      <c r="D176" t="s">
        <v>22</v>
      </c>
      <c r="F176" t="s">
        <v>32</v>
      </c>
    </row>
    <row r="178" spans="1:6" x14ac:dyDescent="0.25">
      <c r="A178">
        <v>6</v>
      </c>
      <c r="B178" s="4">
        <v>42267</v>
      </c>
      <c r="C178" t="s">
        <v>11</v>
      </c>
      <c r="D178" t="s">
        <v>20</v>
      </c>
      <c r="F178" t="s">
        <v>64</v>
      </c>
    </row>
    <row r="179" spans="1:6" x14ac:dyDescent="0.25">
      <c r="A179">
        <v>6</v>
      </c>
      <c r="B179" s="4">
        <v>42267</v>
      </c>
      <c r="C179" t="s">
        <v>2</v>
      </c>
      <c r="D179" t="s">
        <v>1</v>
      </c>
      <c r="F179" t="s">
        <v>59</v>
      </c>
    </row>
    <row r="180" spans="1:6" x14ac:dyDescent="0.25">
      <c r="A180">
        <v>6</v>
      </c>
      <c r="B180" s="4">
        <v>42267</v>
      </c>
      <c r="C180" t="s">
        <v>30</v>
      </c>
      <c r="D180" t="s">
        <v>23</v>
      </c>
      <c r="F180" t="s">
        <v>41</v>
      </c>
    </row>
    <row r="181" spans="1:6" x14ac:dyDescent="0.25">
      <c r="A181">
        <v>6</v>
      </c>
      <c r="B181" s="4">
        <v>42266</v>
      </c>
      <c r="C181" t="s">
        <v>16</v>
      </c>
      <c r="D181" t="s">
        <v>28</v>
      </c>
      <c r="F181" t="s">
        <v>63</v>
      </c>
    </row>
    <row r="182" spans="1:6" x14ac:dyDescent="0.25">
      <c r="A182">
        <v>6</v>
      </c>
      <c r="B182" s="4">
        <v>42266</v>
      </c>
      <c r="C182" t="s">
        <v>19</v>
      </c>
      <c r="D182" t="s">
        <v>31</v>
      </c>
      <c r="F182" t="s">
        <v>54</v>
      </c>
    </row>
    <row r="183" spans="1:6" x14ac:dyDescent="0.25">
      <c r="A183">
        <v>6</v>
      </c>
      <c r="B183" s="4">
        <v>42266</v>
      </c>
      <c r="C183" t="s">
        <v>22</v>
      </c>
      <c r="D183" t="s">
        <v>26</v>
      </c>
      <c r="F183" t="s">
        <v>89</v>
      </c>
    </row>
    <row r="184" spans="1:6" x14ac:dyDescent="0.25">
      <c r="A184">
        <v>6</v>
      </c>
      <c r="B184" s="4">
        <v>42266</v>
      </c>
      <c r="C184" t="s">
        <v>25</v>
      </c>
      <c r="D184" t="s">
        <v>9</v>
      </c>
      <c r="F184" t="s">
        <v>90</v>
      </c>
    </row>
    <row r="185" spans="1:6" x14ac:dyDescent="0.25">
      <c r="A185">
        <v>6</v>
      </c>
      <c r="B185" s="4">
        <v>42266</v>
      </c>
      <c r="C185" t="s">
        <v>13</v>
      </c>
      <c r="D185" t="s">
        <v>17</v>
      </c>
      <c r="F185" t="s">
        <v>82</v>
      </c>
    </row>
    <row r="186" spans="1:6" x14ac:dyDescent="0.25">
      <c r="A186">
        <v>6</v>
      </c>
      <c r="B186" s="4">
        <v>42266</v>
      </c>
      <c r="C186" t="s">
        <v>8</v>
      </c>
      <c r="D186" t="s">
        <v>34</v>
      </c>
      <c r="F186" t="s">
        <v>15</v>
      </c>
    </row>
    <row r="187" spans="1:6" x14ac:dyDescent="0.25">
      <c r="A187">
        <v>6</v>
      </c>
      <c r="B187" s="4">
        <v>42266</v>
      </c>
      <c r="C187" t="s">
        <v>33</v>
      </c>
      <c r="D187" t="s">
        <v>14</v>
      </c>
      <c r="F187" t="s">
        <v>65</v>
      </c>
    </row>
    <row r="189" spans="1:6" x14ac:dyDescent="0.25">
      <c r="A189">
        <v>5</v>
      </c>
      <c r="B189" s="4">
        <v>42261</v>
      </c>
      <c r="C189" t="s">
        <v>26</v>
      </c>
      <c r="D189" t="s">
        <v>25</v>
      </c>
      <c r="F189" t="s">
        <v>37</v>
      </c>
    </row>
    <row r="190" spans="1:6" x14ac:dyDescent="0.25">
      <c r="A190">
        <v>5</v>
      </c>
      <c r="B190" s="4">
        <v>42260</v>
      </c>
      <c r="C190" t="s">
        <v>17</v>
      </c>
      <c r="D190" t="s">
        <v>16</v>
      </c>
      <c r="F190" t="s">
        <v>91</v>
      </c>
    </row>
    <row r="191" spans="1:6" x14ac:dyDescent="0.25">
      <c r="A191">
        <v>5</v>
      </c>
      <c r="B191" s="4">
        <v>42260</v>
      </c>
      <c r="C191" t="s">
        <v>31</v>
      </c>
      <c r="D191" t="s">
        <v>30</v>
      </c>
      <c r="F191" t="s">
        <v>12</v>
      </c>
    </row>
    <row r="192" spans="1:6" x14ac:dyDescent="0.25">
      <c r="A192">
        <v>5</v>
      </c>
      <c r="B192" s="4">
        <v>42259</v>
      </c>
      <c r="C192" t="s">
        <v>14</v>
      </c>
      <c r="D192" t="s">
        <v>13</v>
      </c>
      <c r="F192" t="s">
        <v>37</v>
      </c>
    </row>
    <row r="193" spans="1:6" x14ac:dyDescent="0.25">
      <c r="A193">
        <v>5</v>
      </c>
      <c r="B193" s="4">
        <v>42259</v>
      </c>
      <c r="C193" t="s">
        <v>28</v>
      </c>
      <c r="D193" t="s">
        <v>2</v>
      </c>
      <c r="F193" t="s">
        <v>15</v>
      </c>
    </row>
    <row r="194" spans="1:6" x14ac:dyDescent="0.25">
      <c r="A194">
        <v>5</v>
      </c>
      <c r="B194" s="4">
        <v>42259</v>
      </c>
      <c r="C194" t="s">
        <v>23</v>
      </c>
      <c r="D194" t="s">
        <v>22</v>
      </c>
      <c r="F194" t="s">
        <v>12</v>
      </c>
    </row>
    <row r="195" spans="1:6" x14ac:dyDescent="0.25">
      <c r="A195">
        <v>5</v>
      </c>
      <c r="B195" s="4">
        <v>42259</v>
      </c>
      <c r="C195" t="s">
        <v>1</v>
      </c>
      <c r="D195" t="s">
        <v>11</v>
      </c>
      <c r="F195" t="s">
        <v>38</v>
      </c>
    </row>
    <row r="196" spans="1:6" x14ac:dyDescent="0.25">
      <c r="A196">
        <v>5</v>
      </c>
      <c r="B196" s="4">
        <v>42259</v>
      </c>
      <c r="C196" t="s">
        <v>20</v>
      </c>
      <c r="D196" t="s">
        <v>19</v>
      </c>
      <c r="F196" t="s">
        <v>47</v>
      </c>
    </row>
    <row r="197" spans="1:6" x14ac:dyDescent="0.25">
      <c r="A197">
        <v>5</v>
      </c>
      <c r="B197" s="4">
        <v>42259</v>
      </c>
      <c r="C197" t="s">
        <v>9</v>
      </c>
      <c r="D197" t="s">
        <v>8</v>
      </c>
      <c r="F197" t="s">
        <v>41</v>
      </c>
    </row>
    <row r="198" spans="1:6" x14ac:dyDescent="0.25">
      <c r="A198">
        <v>5</v>
      </c>
      <c r="B198" s="4">
        <v>42259</v>
      </c>
      <c r="C198" t="s">
        <v>34</v>
      </c>
      <c r="D198" t="s">
        <v>33</v>
      </c>
      <c r="F198" t="s">
        <v>92</v>
      </c>
    </row>
    <row r="200" spans="1:6" x14ac:dyDescent="0.25">
      <c r="A200">
        <v>4</v>
      </c>
      <c r="B200" s="4">
        <v>42246</v>
      </c>
      <c r="C200" t="s">
        <v>2</v>
      </c>
      <c r="D200" t="s">
        <v>20</v>
      </c>
      <c r="F200" t="s">
        <v>21</v>
      </c>
    </row>
    <row r="201" spans="1:6" x14ac:dyDescent="0.25">
      <c r="A201">
        <v>4</v>
      </c>
      <c r="B201" s="4">
        <v>42246</v>
      </c>
      <c r="C201" t="s">
        <v>8</v>
      </c>
      <c r="D201" t="s">
        <v>1</v>
      </c>
      <c r="F201" t="s">
        <v>46</v>
      </c>
    </row>
    <row r="202" spans="1:6" x14ac:dyDescent="0.25">
      <c r="A202">
        <v>4</v>
      </c>
      <c r="B202" s="4">
        <v>42245</v>
      </c>
      <c r="C202" t="s">
        <v>16</v>
      </c>
      <c r="D202" t="s">
        <v>31</v>
      </c>
      <c r="F202" t="s">
        <v>84</v>
      </c>
    </row>
    <row r="203" spans="1:6" x14ac:dyDescent="0.25">
      <c r="A203">
        <v>4</v>
      </c>
      <c r="B203" s="4">
        <v>42245</v>
      </c>
      <c r="C203" t="s">
        <v>19</v>
      </c>
      <c r="D203" t="s">
        <v>17</v>
      </c>
      <c r="F203" t="s">
        <v>56</v>
      </c>
    </row>
    <row r="204" spans="1:6" x14ac:dyDescent="0.25">
      <c r="A204">
        <v>4</v>
      </c>
      <c r="B204" s="4">
        <v>42245</v>
      </c>
      <c r="C204" t="s">
        <v>11</v>
      </c>
      <c r="D204" t="s">
        <v>26</v>
      </c>
      <c r="F204" t="s">
        <v>67</v>
      </c>
    </row>
    <row r="205" spans="1:6" x14ac:dyDescent="0.25">
      <c r="A205">
        <v>4</v>
      </c>
      <c r="B205" s="4">
        <v>42245</v>
      </c>
      <c r="C205" t="s">
        <v>22</v>
      </c>
      <c r="D205" t="s">
        <v>9</v>
      </c>
      <c r="F205" t="s">
        <v>65</v>
      </c>
    </row>
    <row r="206" spans="1:6" x14ac:dyDescent="0.25">
      <c r="A206">
        <v>4</v>
      </c>
      <c r="B206" s="4">
        <v>42245</v>
      </c>
      <c r="C206" t="s">
        <v>25</v>
      </c>
      <c r="D206" t="s">
        <v>14</v>
      </c>
      <c r="F206" t="s">
        <v>12</v>
      </c>
    </row>
    <row r="207" spans="1:6" x14ac:dyDescent="0.25">
      <c r="A207">
        <v>4</v>
      </c>
      <c r="B207" s="4">
        <v>42245</v>
      </c>
      <c r="C207" t="s">
        <v>13</v>
      </c>
      <c r="D207" t="s">
        <v>28</v>
      </c>
      <c r="F207" t="s">
        <v>63</v>
      </c>
    </row>
    <row r="208" spans="1:6" x14ac:dyDescent="0.25">
      <c r="A208">
        <v>4</v>
      </c>
      <c r="B208" s="4">
        <v>42245</v>
      </c>
      <c r="C208" t="s">
        <v>30</v>
      </c>
      <c r="D208" t="s">
        <v>34</v>
      </c>
      <c r="F208" t="s">
        <v>15</v>
      </c>
    </row>
    <row r="209" spans="1:6" x14ac:dyDescent="0.25">
      <c r="A209">
        <v>4</v>
      </c>
      <c r="B209" s="4">
        <v>42245</v>
      </c>
      <c r="C209" t="s">
        <v>33</v>
      </c>
      <c r="D209" t="s">
        <v>23</v>
      </c>
      <c r="F209" t="s">
        <v>48</v>
      </c>
    </row>
    <row r="211" spans="1:6" x14ac:dyDescent="0.25">
      <c r="A211">
        <v>3</v>
      </c>
      <c r="B211" s="4">
        <v>42240</v>
      </c>
      <c r="C211" t="s">
        <v>14</v>
      </c>
      <c r="D211" t="s">
        <v>11</v>
      </c>
      <c r="F211" t="s">
        <v>15</v>
      </c>
    </row>
    <row r="212" spans="1:6" x14ac:dyDescent="0.25">
      <c r="A212">
        <v>3</v>
      </c>
      <c r="B212" s="4">
        <v>42239</v>
      </c>
      <c r="C212" t="s">
        <v>28</v>
      </c>
      <c r="D212" t="s">
        <v>33</v>
      </c>
      <c r="F212" t="s">
        <v>93</v>
      </c>
    </row>
    <row r="213" spans="1:6" x14ac:dyDescent="0.25">
      <c r="A213">
        <v>3</v>
      </c>
      <c r="B213" s="4">
        <v>42239</v>
      </c>
      <c r="C213" t="s">
        <v>9</v>
      </c>
      <c r="D213" t="s">
        <v>2</v>
      </c>
      <c r="F213" t="s">
        <v>15</v>
      </c>
    </row>
    <row r="214" spans="1:6" x14ac:dyDescent="0.25">
      <c r="A214">
        <v>3</v>
      </c>
      <c r="B214" s="4">
        <v>42239</v>
      </c>
      <c r="C214" t="s">
        <v>34</v>
      </c>
      <c r="D214" t="s">
        <v>22</v>
      </c>
      <c r="F214" t="s">
        <v>94</v>
      </c>
    </row>
    <row r="215" spans="1:6" x14ac:dyDescent="0.25">
      <c r="A215">
        <v>3</v>
      </c>
      <c r="B215" s="4">
        <v>42238</v>
      </c>
      <c r="C215" t="s">
        <v>26</v>
      </c>
      <c r="D215" t="s">
        <v>19</v>
      </c>
      <c r="F215" t="s">
        <v>95</v>
      </c>
    </row>
    <row r="216" spans="1:6" x14ac:dyDescent="0.25">
      <c r="A216">
        <v>3</v>
      </c>
      <c r="B216" s="4">
        <v>42238</v>
      </c>
      <c r="C216" t="s">
        <v>23</v>
      </c>
      <c r="D216" t="s">
        <v>16</v>
      </c>
      <c r="F216" t="s">
        <v>46</v>
      </c>
    </row>
    <row r="217" spans="1:6" x14ac:dyDescent="0.25">
      <c r="A217">
        <v>3</v>
      </c>
      <c r="B217" s="4">
        <v>42238</v>
      </c>
      <c r="C217" t="s">
        <v>17</v>
      </c>
      <c r="D217" t="s">
        <v>30</v>
      </c>
      <c r="F217" t="s">
        <v>64</v>
      </c>
    </row>
    <row r="218" spans="1:6" x14ac:dyDescent="0.25">
      <c r="A218">
        <v>3</v>
      </c>
      <c r="B218" s="4">
        <v>42238</v>
      </c>
      <c r="C218" t="s">
        <v>1</v>
      </c>
      <c r="D218" t="s">
        <v>25</v>
      </c>
      <c r="F218" t="s">
        <v>15</v>
      </c>
    </row>
    <row r="219" spans="1:6" x14ac:dyDescent="0.25">
      <c r="A219">
        <v>3</v>
      </c>
      <c r="B219" s="4">
        <v>42238</v>
      </c>
      <c r="C219" t="s">
        <v>20</v>
      </c>
      <c r="D219" t="s">
        <v>13</v>
      </c>
      <c r="F219" t="s">
        <v>45</v>
      </c>
    </row>
    <row r="220" spans="1:6" x14ac:dyDescent="0.25">
      <c r="A220">
        <v>3</v>
      </c>
      <c r="B220" s="4">
        <v>42238</v>
      </c>
      <c r="C220" t="s">
        <v>31</v>
      </c>
      <c r="D220" t="s">
        <v>8</v>
      </c>
      <c r="F220" t="s">
        <v>18</v>
      </c>
    </row>
    <row r="222" spans="1:6" x14ac:dyDescent="0.25">
      <c r="A222">
        <v>2</v>
      </c>
      <c r="B222" s="4">
        <v>42233</v>
      </c>
      <c r="C222" t="s">
        <v>11</v>
      </c>
      <c r="D222" t="s">
        <v>19</v>
      </c>
      <c r="F222" t="s">
        <v>10</v>
      </c>
    </row>
    <row r="223" spans="1:6" x14ac:dyDescent="0.25">
      <c r="A223">
        <v>2</v>
      </c>
      <c r="B223" s="4">
        <v>42232</v>
      </c>
      <c r="C223" t="s">
        <v>23</v>
      </c>
      <c r="D223" t="s">
        <v>14</v>
      </c>
      <c r="F223" t="s">
        <v>50</v>
      </c>
    </row>
    <row r="224" spans="1:6" x14ac:dyDescent="0.25">
      <c r="A224">
        <v>2</v>
      </c>
      <c r="B224" s="4">
        <v>42232</v>
      </c>
      <c r="C224" t="s">
        <v>22</v>
      </c>
      <c r="D224" t="s">
        <v>33</v>
      </c>
      <c r="F224" t="s">
        <v>21</v>
      </c>
    </row>
    <row r="225" spans="1:6" x14ac:dyDescent="0.25">
      <c r="A225">
        <v>2</v>
      </c>
      <c r="B225" s="4">
        <v>42231</v>
      </c>
      <c r="C225" t="s">
        <v>26</v>
      </c>
      <c r="D225" t="s">
        <v>17</v>
      </c>
      <c r="F225" t="s">
        <v>90</v>
      </c>
    </row>
    <row r="226" spans="1:6" x14ac:dyDescent="0.25">
      <c r="A226">
        <v>2</v>
      </c>
      <c r="B226" s="4">
        <v>42231</v>
      </c>
      <c r="C226" t="s">
        <v>31</v>
      </c>
      <c r="D226" t="s">
        <v>20</v>
      </c>
      <c r="F226" t="s">
        <v>96</v>
      </c>
    </row>
    <row r="227" spans="1:6" x14ac:dyDescent="0.25">
      <c r="A227">
        <v>2</v>
      </c>
      <c r="B227" s="4">
        <v>42231</v>
      </c>
      <c r="C227" t="s">
        <v>2</v>
      </c>
      <c r="D227" t="s">
        <v>34</v>
      </c>
      <c r="F227" t="s">
        <v>67</v>
      </c>
    </row>
    <row r="228" spans="1:6" x14ac:dyDescent="0.25">
      <c r="A228">
        <v>2</v>
      </c>
      <c r="B228" s="4">
        <v>42231</v>
      </c>
      <c r="C228" t="s">
        <v>8</v>
      </c>
      <c r="D228" t="s">
        <v>25</v>
      </c>
      <c r="F228" t="s">
        <v>37</v>
      </c>
    </row>
    <row r="229" spans="1:6" x14ac:dyDescent="0.25">
      <c r="A229">
        <v>2</v>
      </c>
      <c r="B229" s="4">
        <v>42231</v>
      </c>
      <c r="C229" t="s">
        <v>30</v>
      </c>
      <c r="D229" t="s">
        <v>13</v>
      </c>
      <c r="F229" t="s">
        <v>82</v>
      </c>
    </row>
    <row r="230" spans="1:6" x14ac:dyDescent="0.25">
      <c r="A230">
        <v>2</v>
      </c>
      <c r="B230" s="4">
        <v>42231</v>
      </c>
      <c r="C230" t="s">
        <v>9</v>
      </c>
      <c r="D230" t="s">
        <v>28</v>
      </c>
      <c r="F230" t="s">
        <v>15</v>
      </c>
    </row>
    <row r="231" spans="1:6" x14ac:dyDescent="0.25">
      <c r="A231">
        <v>2</v>
      </c>
      <c r="B231" s="4">
        <v>42230</v>
      </c>
      <c r="C231" t="s">
        <v>16</v>
      </c>
      <c r="D231" t="s">
        <v>1</v>
      </c>
      <c r="F231" t="s">
        <v>63</v>
      </c>
    </row>
    <row r="233" spans="1:6" x14ac:dyDescent="0.25">
      <c r="A233">
        <v>1</v>
      </c>
      <c r="B233" s="4">
        <v>42226</v>
      </c>
      <c r="C233" t="s">
        <v>28</v>
      </c>
      <c r="D233" t="s">
        <v>22</v>
      </c>
      <c r="F233" t="s">
        <v>67</v>
      </c>
    </row>
    <row r="234" spans="1:6" x14ac:dyDescent="0.25">
      <c r="A234">
        <v>1</v>
      </c>
      <c r="B234" s="4">
        <v>42225</v>
      </c>
      <c r="C234" t="s">
        <v>14</v>
      </c>
      <c r="D234" t="s">
        <v>26</v>
      </c>
      <c r="F234" t="s">
        <v>80</v>
      </c>
    </row>
    <row r="235" spans="1:6" x14ac:dyDescent="0.25">
      <c r="A235">
        <v>1</v>
      </c>
      <c r="B235" s="4">
        <v>42225</v>
      </c>
      <c r="C235" t="s">
        <v>25</v>
      </c>
      <c r="D235" t="s">
        <v>2</v>
      </c>
      <c r="F235" t="s">
        <v>40</v>
      </c>
    </row>
    <row r="236" spans="1:6" x14ac:dyDescent="0.25">
      <c r="A236">
        <v>1</v>
      </c>
      <c r="B236" s="4">
        <v>42225</v>
      </c>
      <c r="C236" t="s">
        <v>13</v>
      </c>
      <c r="D236" t="s">
        <v>11</v>
      </c>
      <c r="F236" t="s">
        <v>12</v>
      </c>
    </row>
    <row r="237" spans="1:6" x14ac:dyDescent="0.25">
      <c r="A237">
        <v>1</v>
      </c>
      <c r="B237" s="4">
        <v>42224</v>
      </c>
      <c r="C237" t="s">
        <v>19</v>
      </c>
      <c r="D237" t="s">
        <v>16</v>
      </c>
      <c r="F237" t="s">
        <v>12</v>
      </c>
    </row>
    <row r="238" spans="1:6" x14ac:dyDescent="0.25">
      <c r="A238">
        <v>1</v>
      </c>
      <c r="B238" s="4">
        <v>42224</v>
      </c>
      <c r="C238" t="s">
        <v>17</v>
      </c>
      <c r="D238" t="s">
        <v>31</v>
      </c>
      <c r="F238" t="s">
        <v>97</v>
      </c>
    </row>
    <row r="239" spans="1:6" x14ac:dyDescent="0.25">
      <c r="A239">
        <v>1</v>
      </c>
      <c r="B239" s="4">
        <v>42224</v>
      </c>
      <c r="C239" t="s">
        <v>1</v>
      </c>
      <c r="D239" t="s">
        <v>30</v>
      </c>
      <c r="F239" t="s">
        <v>10</v>
      </c>
    </row>
    <row r="240" spans="1:6" x14ac:dyDescent="0.25">
      <c r="A240">
        <v>1</v>
      </c>
      <c r="B240" s="4">
        <v>42224</v>
      </c>
      <c r="C240" t="s">
        <v>20</v>
      </c>
      <c r="D240" t="s">
        <v>23</v>
      </c>
      <c r="F240" t="s">
        <v>98</v>
      </c>
    </row>
    <row r="241" spans="1:6" x14ac:dyDescent="0.25">
      <c r="A241">
        <v>1</v>
      </c>
      <c r="B241" s="4">
        <v>42224</v>
      </c>
      <c r="C241" t="s">
        <v>33</v>
      </c>
      <c r="D241" t="s">
        <v>8</v>
      </c>
      <c r="F241" t="s">
        <v>84</v>
      </c>
    </row>
    <row r="242" spans="1:6" x14ac:dyDescent="0.25">
      <c r="A242">
        <v>1</v>
      </c>
      <c r="B242" s="4">
        <v>42224</v>
      </c>
      <c r="C242" t="s">
        <v>34</v>
      </c>
      <c r="D242" t="s">
        <v>9</v>
      </c>
      <c r="F242" t="s">
        <v>99</v>
      </c>
    </row>
  </sheetData>
  <autoFilter ref="A1:F242"/>
  <mergeCells count="4">
    <mergeCell ref="J28:K28"/>
    <mergeCell ref="J10:K10"/>
    <mergeCell ref="K2:L2"/>
    <mergeCell ref="M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workbookViewId="0">
      <pane ySplit="2" topLeftCell="A3" activePane="bottomLeft" state="frozen"/>
      <selection pane="bottomLeft" activeCell="H2" sqref="H2"/>
    </sheetView>
  </sheetViews>
  <sheetFormatPr defaultRowHeight="15" x14ac:dyDescent="0.25"/>
  <cols>
    <col min="3" max="3" width="13.5703125" customWidth="1"/>
    <col min="4" max="5" width="20" bestFit="1" customWidth="1"/>
    <col min="8" max="8" width="18.140625" bestFit="1" customWidth="1"/>
    <col min="11" max="12" width="14" bestFit="1" customWidth="1"/>
  </cols>
  <sheetData>
    <row r="1" spans="1:13" ht="19.5" thickBot="1" x14ac:dyDescent="0.35">
      <c r="C1" s="10" t="s">
        <v>111</v>
      </c>
      <c r="D1" s="11"/>
      <c r="E1" s="11"/>
      <c r="F1" s="11"/>
      <c r="G1" s="12"/>
    </row>
    <row r="2" spans="1:13" ht="18.75" x14ac:dyDescent="0.3">
      <c r="A2" s="14" t="s">
        <v>120</v>
      </c>
      <c r="B2" s="13" t="s">
        <v>116</v>
      </c>
      <c r="C2" s="13" t="s">
        <v>115</v>
      </c>
      <c r="D2" s="13" t="s">
        <v>117</v>
      </c>
      <c r="E2" s="13" t="s">
        <v>118</v>
      </c>
      <c r="F2" s="13"/>
      <c r="G2" s="13" t="s">
        <v>119</v>
      </c>
      <c r="H2" s="14" t="s">
        <v>123</v>
      </c>
      <c r="I2" s="14" t="s">
        <v>121</v>
      </c>
      <c r="J2" s="14" t="s">
        <v>122</v>
      </c>
      <c r="K2" s="14" t="s">
        <v>125</v>
      </c>
      <c r="L2" s="14" t="s">
        <v>126</v>
      </c>
    </row>
    <row r="3" spans="1:13" x14ac:dyDescent="0.25">
      <c r="A3">
        <v>1</v>
      </c>
      <c r="B3">
        <v>1</v>
      </c>
      <c r="C3" s="4">
        <v>42224</v>
      </c>
      <c r="D3" t="s">
        <v>19</v>
      </c>
      <c r="E3" t="s">
        <v>16</v>
      </c>
      <c r="G3" t="s">
        <v>12</v>
      </c>
      <c r="H3" t="str">
        <f>SUBSTITUTE(SUBSTITUTE(SUBSTITUTE(SUBSTITUTE(G3,":",REPT(" ",9)),"(",REPT(" ",9)),")",""),CHAR(160),"")</f>
        <v>0         1          0         0</v>
      </c>
      <c r="I3">
        <f>--LEFT(H3,5)</f>
        <v>0</v>
      </c>
      <c r="J3">
        <f>--MID(H3,11,10)</f>
        <v>1</v>
      </c>
      <c r="K3">
        <f>--MID(H3,21,10)</f>
        <v>0</v>
      </c>
      <c r="L3">
        <f>--RIGHT(H3,5)</f>
        <v>0</v>
      </c>
    </row>
    <row r="4" spans="1:13" x14ac:dyDescent="0.25">
      <c r="A4">
        <v>2</v>
      </c>
      <c r="B4">
        <v>1</v>
      </c>
      <c r="C4" s="4">
        <v>42224</v>
      </c>
      <c r="D4" t="s">
        <v>17</v>
      </c>
      <c r="E4" t="s">
        <v>31</v>
      </c>
      <c r="G4" t="s">
        <v>97</v>
      </c>
      <c r="H4" t="str">
        <f>SUBSTITUTE(SUBSTITUTE(SUBSTITUTE(SUBSTITUTE(G4,":",REPT(" ",9)),"(",REPT(" ",9)),")",""),CHAR(160),"")</f>
        <v>4         2          3         0</v>
      </c>
      <c r="I4">
        <f>--LEFT(H4,5)</f>
        <v>4</v>
      </c>
      <c r="J4">
        <f>--MID(H4,11,10)</f>
        <v>2</v>
      </c>
      <c r="K4">
        <f>--MID(H4,21,10)</f>
        <v>3</v>
      </c>
      <c r="L4">
        <f t="shared" ref="L4:L67" si="0">--RIGHT(H4,5)</f>
        <v>0</v>
      </c>
    </row>
    <row r="5" spans="1:13" x14ac:dyDescent="0.25">
      <c r="A5">
        <v>3</v>
      </c>
      <c r="B5">
        <v>1</v>
      </c>
      <c r="C5" s="4">
        <v>42224</v>
      </c>
      <c r="D5" t="s">
        <v>1</v>
      </c>
      <c r="E5" t="s">
        <v>30</v>
      </c>
      <c r="G5" t="s">
        <v>10</v>
      </c>
      <c r="H5" t="str">
        <f t="shared" ref="H5:H68" si="1">SUBSTITUTE(SUBSTITUTE(SUBSTITUTE(SUBSTITUTE(G5,":",REPT(" ",9)),"(",REPT(" ",9)),")",""),CHAR(160),"")</f>
        <v>1         0          1         0</v>
      </c>
      <c r="I5">
        <f t="shared" ref="I5:I68" si="2">--LEFT(H5,5)</f>
        <v>1</v>
      </c>
      <c r="J5">
        <f t="shared" ref="J5:J68" si="3">--MID(H5,11,10)</f>
        <v>0</v>
      </c>
      <c r="K5">
        <f t="shared" ref="K5:K68" si="4">--MID(H5,21,10)</f>
        <v>1</v>
      </c>
      <c r="L5">
        <f t="shared" si="0"/>
        <v>0</v>
      </c>
    </row>
    <row r="6" spans="1:13" x14ac:dyDescent="0.25">
      <c r="A6">
        <v>4</v>
      </c>
      <c r="B6">
        <v>1</v>
      </c>
      <c r="C6" s="4">
        <v>42224</v>
      </c>
      <c r="D6" t="s">
        <v>20</v>
      </c>
      <c r="E6" t="s">
        <v>23</v>
      </c>
      <c r="G6" t="s">
        <v>98</v>
      </c>
      <c r="H6" t="str">
        <f t="shared" si="1"/>
        <v>1         3          0         1</v>
      </c>
      <c r="I6">
        <f t="shared" si="2"/>
        <v>1</v>
      </c>
      <c r="J6">
        <f t="shared" si="3"/>
        <v>3</v>
      </c>
      <c r="K6">
        <f t="shared" si="4"/>
        <v>0</v>
      </c>
      <c r="L6">
        <f t="shared" si="0"/>
        <v>1</v>
      </c>
      <c r="M6" t="s">
        <v>124</v>
      </c>
    </row>
    <row r="7" spans="1:13" x14ac:dyDescent="0.25">
      <c r="A7">
        <v>5</v>
      </c>
      <c r="B7">
        <v>1</v>
      </c>
      <c r="C7" s="4">
        <v>42224</v>
      </c>
      <c r="D7" t="s">
        <v>33</v>
      </c>
      <c r="E7" t="s">
        <v>8</v>
      </c>
      <c r="G7" t="s">
        <v>84</v>
      </c>
      <c r="H7" t="str">
        <f t="shared" si="1"/>
        <v>2         2          2         1</v>
      </c>
      <c r="I7">
        <f t="shared" si="2"/>
        <v>2</v>
      </c>
      <c r="J7">
        <f t="shared" si="3"/>
        <v>2</v>
      </c>
      <c r="K7">
        <f t="shared" si="4"/>
        <v>2</v>
      </c>
      <c r="L7">
        <f t="shared" si="0"/>
        <v>1</v>
      </c>
    </row>
    <row r="8" spans="1:13" x14ac:dyDescent="0.25">
      <c r="A8">
        <v>6</v>
      </c>
      <c r="B8">
        <v>1</v>
      </c>
      <c r="C8" s="4">
        <v>42224</v>
      </c>
      <c r="D8" t="s">
        <v>34</v>
      </c>
      <c r="E8" t="s">
        <v>9</v>
      </c>
      <c r="G8" t="s">
        <v>99</v>
      </c>
      <c r="H8" t="str">
        <f t="shared" si="1"/>
        <v>2         2          0         1</v>
      </c>
      <c r="I8">
        <f t="shared" si="2"/>
        <v>2</v>
      </c>
      <c r="J8">
        <f t="shared" si="3"/>
        <v>2</v>
      </c>
      <c r="K8">
        <f t="shared" si="4"/>
        <v>0</v>
      </c>
      <c r="L8">
        <f t="shared" si="0"/>
        <v>1</v>
      </c>
    </row>
    <row r="9" spans="1:13" x14ac:dyDescent="0.25">
      <c r="A9">
        <v>7</v>
      </c>
      <c r="B9">
        <v>1</v>
      </c>
      <c r="C9" s="4">
        <v>42225</v>
      </c>
      <c r="D9" t="s">
        <v>14</v>
      </c>
      <c r="E9" t="s">
        <v>26</v>
      </c>
      <c r="G9" t="s">
        <v>80</v>
      </c>
      <c r="H9" t="str">
        <f t="shared" si="1"/>
        <v>0         2          0         1</v>
      </c>
      <c r="I9">
        <f t="shared" si="2"/>
        <v>0</v>
      </c>
      <c r="J9">
        <f t="shared" si="3"/>
        <v>2</v>
      </c>
      <c r="K9">
        <f t="shared" si="4"/>
        <v>0</v>
      </c>
      <c r="L9">
        <f t="shared" si="0"/>
        <v>1</v>
      </c>
    </row>
    <row r="10" spans="1:13" x14ac:dyDescent="0.25">
      <c r="A10">
        <v>8</v>
      </c>
      <c r="B10">
        <v>1</v>
      </c>
      <c r="C10" s="4">
        <v>42225</v>
      </c>
      <c r="D10" t="s">
        <v>25</v>
      </c>
      <c r="E10" t="s">
        <v>2</v>
      </c>
      <c r="G10" t="s">
        <v>40</v>
      </c>
      <c r="H10" t="str">
        <f t="shared" si="1"/>
        <v>2         2          1         1</v>
      </c>
      <c r="I10">
        <f t="shared" si="2"/>
        <v>2</v>
      </c>
      <c r="J10">
        <f t="shared" si="3"/>
        <v>2</v>
      </c>
      <c r="K10">
        <f t="shared" si="4"/>
        <v>1</v>
      </c>
      <c r="L10">
        <f t="shared" si="0"/>
        <v>1</v>
      </c>
    </row>
    <row r="11" spans="1:13" x14ac:dyDescent="0.25">
      <c r="A11">
        <v>9</v>
      </c>
      <c r="B11">
        <v>1</v>
      </c>
      <c r="C11" s="4">
        <v>42225</v>
      </c>
      <c r="D11" t="s">
        <v>13</v>
      </c>
      <c r="E11" t="s">
        <v>11</v>
      </c>
      <c r="G11" t="s">
        <v>12</v>
      </c>
      <c r="H11" t="str">
        <f t="shared" si="1"/>
        <v>0         1          0         0</v>
      </c>
      <c r="I11">
        <f t="shared" si="2"/>
        <v>0</v>
      </c>
      <c r="J11">
        <f t="shared" si="3"/>
        <v>1</v>
      </c>
      <c r="K11">
        <f t="shared" si="4"/>
        <v>0</v>
      </c>
      <c r="L11">
        <f t="shared" si="0"/>
        <v>0</v>
      </c>
    </row>
    <row r="12" spans="1:13" x14ac:dyDescent="0.25">
      <c r="A12">
        <v>10</v>
      </c>
      <c r="B12">
        <v>1</v>
      </c>
      <c r="C12" s="4">
        <v>42226</v>
      </c>
      <c r="D12" t="s">
        <v>28</v>
      </c>
      <c r="E12" t="s">
        <v>22</v>
      </c>
      <c r="G12" t="s">
        <v>67</v>
      </c>
      <c r="H12" t="str">
        <f t="shared" si="1"/>
        <v>0         3          0         2</v>
      </c>
      <c r="I12">
        <f t="shared" si="2"/>
        <v>0</v>
      </c>
      <c r="J12">
        <f t="shared" si="3"/>
        <v>3</v>
      </c>
      <c r="K12">
        <f t="shared" si="4"/>
        <v>0</v>
      </c>
      <c r="L12">
        <f t="shared" si="0"/>
        <v>2</v>
      </c>
    </row>
    <row r="13" spans="1:13" x14ac:dyDescent="0.25">
      <c r="A13">
        <v>11</v>
      </c>
      <c r="B13">
        <v>2</v>
      </c>
      <c r="C13" s="4">
        <v>42230</v>
      </c>
      <c r="D13" t="s">
        <v>16</v>
      </c>
      <c r="E13" t="s">
        <v>1</v>
      </c>
      <c r="G13" t="s">
        <v>63</v>
      </c>
      <c r="H13" t="str">
        <f t="shared" si="1"/>
        <v>0         1          0         1</v>
      </c>
      <c r="I13">
        <f t="shared" si="2"/>
        <v>0</v>
      </c>
      <c r="J13">
        <f t="shared" si="3"/>
        <v>1</v>
      </c>
      <c r="K13">
        <f t="shared" si="4"/>
        <v>0</v>
      </c>
      <c r="L13">
        <f t="shared" si="0"/>
        <v>1</v>
      </c>
    </row>
    <row r="14" spans="1:13" x14ac:dyDescent="0.25">
      <c r="A14">
        <v>12</v>
      </c>
      <c r="B14">
        <v>2</v>
      </c>
      <c r="C14" s="4">
        <v>42231</v>
      </c>
      <c r="D14" t="s">
        <v>26</v>
      </c>
      <c r="E14" t="s">
        <v>17</v>
      </c>
      <c r="G14" t="s">
        <v>90</v>
      </c>
      <c r="H14" t="str">
        <f t="shared" si="1"/>
        <v>1         2          0         2</v>
      </c>
      <c r="I14">
        <f t="shared" si="2"/>
        <v>1</v>
      </c>
      <c r="J14">
        <f t="shared" si="3"/>
        <v>2</v>
      </c>
      <c r="K14">
        <f t="shared" si="4"/>
        <v>0</v>
      </c>
      <c r="L14">
        <f t="shared" si="0"/>
        <v>2</v>
      </c>
    </row>
    <row r="15" spans="1:13" x14ac:dyDescent="0.25">
      <c r="A15">
        <v>13</v>
      </c>
      <c r="B15">
        <v>2</v>
      </c>
      <c r="C15" s="4">
        <v>42231</v>
      </c>
      <c r="D15" t="s">
        <v>31</v>
      </c>
      <c r="E15" t="s">
        <v>20</v>
      </c>
      <c r="G15" t="s">
        <v>96</v>
      </c>
      <c r="H15" t="str">
        <f t="shared" si="1"/>
        <v>1         3          0         2</v>
      </c>
      <c r="I15">
        <f t="shared" si="2"/>
        <v>1</v>
      </c>
      <c r="J15">
        <f t="shared" si="3"/>
        <v>3</v>
      </c>
      <c r="K15">
        <f t="shared" si="4"/>
        <v>0</v>
      </c>
      <c r="L15">
        <f t="shared" si="0"/>
        <v>2</v>
      </c>
    </row>
    <row r="16" spans="1:13" x14ac:dyDescent="0.25">
      <c r="A16">
        <v>14</v>
      </c>
      <c r="B16">
        <v>2</v>
      </c>
      <c r="C16" s="4">
        <v>42231</v>
      </c>
      <c r="D16" t="s">
        <v>2</v>
      </c>
      <c r="E16" t="s">
        <v>34</v>
      </c>
      <c r="G16" t="s">
        <v>67</v>
      </c>
      <c r="H16" t="str">
        <f t="shared" si="1"/>
        <v>0         3          0         2</v>
      </c>
      <c r="I16">
        <f t="shared" si="2"/>
        <v>0</v>
      </c>
      <c r="J16">
        <f t="shared" si="3"/>
        <v>3</v>
      </c>
      <c r="K16">
        <f t="shared" si="4"/>
        <v>0</v>
      </c>
      <c r="L16">
        <f t="shared" si="0"/>
        <v>2</v>
      </c>
    </row>
    <row r="17" spans="1:12" x14ac:dyDescent="0.25">
      <c r="A17">
        <v>15</v>
      </c>
      <c r="B17">
        <v>2</v>
      </c>
      <c r="C17" s="4">
        <v>42231</v>
      </c>
      <c r="D17" t="s">
        <v>8</v>
      </c>
      <c r="E17" t="s">
        <v>25</v>
      </c>
      <c r="G17" t="s">
        <v>37</v>
      </c>
      <c r="H17" t="str">
        <f t="shared" si="1"/>
        <v>2         0          1         0</v>
      </c>
      <c r="I17">
        <f t="shared" si="2"/>
        <v>2</v>
      </c>
      <c r="J17">
        <f t="shared" si="3"/>
        <v>0</v>
      </c>
      <c r="K17">
        <f t="shared" si="4"/>
        <v>1</v>
      </c>
      <c r="L17">
        <f t="shared" si="0"/>
        <v>0</v>
      </c>
    </row>
    <row r="18" spans="1:12" x14ac:dyDescent="0.25">
      <c r="A18">
        <v>16</v>
      </c>
      <c r="B18">
        <v>2</v>
      </c>
      <c r="C18" s="4">
        <v>42231</v>
      </c>
      <c r="D18" t="s">
        <v>30</v>
      </c>
      <c r="E18" t="s">
        <v>13</v>
      </c>
      <c r="G18" t="s">
        <v>82</v>
      </c>
      <c r="H18" t="str">
        <f t="shared" si="1"/>
        <v>2         2          2         0</v>
      </c>
      <c r="I18">
        <f t="shared" si="2"/>
        <v>2</v>
      </c>
      <c r="J18">
        <f t="shared" si="3"/>
        <v>2</v>
      </c>
      <c r="K18">
        <f t="shared" si="4"/>
        <v>2</v>
      </c>
      <c r="L18">
        <f t="shared" si="0"/>
        <v>0</v>
      </c>
    </row>
    <row r="19" spans="1:12" x14ac:dyDescent="0.25">
      <c r="A19">
        <v>17</v>
      </c>
      <c r="B19">
        <v>2</v>
      </c>
      <c r="C19" s="4">
        <v>42231</v>
      </c>
      <c r="D19" t="s">
        <v>9</v>
      </c>
      <c r="E19" t="s">
        <v>28</v>
      </c>
      <c r="G19" t="s">
        <v>15</v>
      </c>
      <c r="H19" t="str">
        <f t="shared" si="1"/>
        <v>0         0          0         0</v>
      </c>
      <c r="I19">
        <f t="shared" si="2"/>
        <v>0</v>
      </c>
      <c r="J19">
        <f t="shared" si="3"/>
        <v>0</v>
      </c>
      <c r="K19">
        <f t="shared" si="4"/>
        <v>0</v>
      </c>
      <c r="L19">
        <f t="shared" si="0"/>
        <v>0</v>
      </c>
    </row>
    <row r="20" spans="1:12" x14ac:dyDescent="0.25">
      <c r="A20">
        <v>18</v>
      </c>
      <c r="B20">
        <v>2</v>
      </c>
      <c r="C20" s="4">
        <v>42232</v>
      </c>
      <c r="D20" t="s">
        <v>23</v>
      </c>
      <c r="E20" t="s">
        <v>14</v>
      </c>
      <c r="G20" t="s">
        <v>50</v>
      </c>
      <c r="H20" t="str">
        <f t="shared" si="1"/>
        <v>1         2          1         1</v>
      </c>
      <c r="I20">
        <f t="shared" si="2"/>
        <v>1</v>
      </c>
      <c r="J20">
        <f t="shared" si="3"/>
        <v>2</v>
      </c>
      <c r="K20">
        <f t="shared" si="4"/>
        <v>1</v>
      </c>
      <c r="L20">
        <f t="shared" si="0"/>
        <v>1</v>
      </c>
    </row>
    <row r="21" spans="1:12" x14ac:dyDescent="0.25">
      <c r="A21">
        <v>19</v>
      </c>
      <c r="B21">
        <v>2</v>
      </c>
      <c r="C21" s="4">
        <v>42232</v>
      </c>
      <c r="D21" t="s">
        <v>22</v>
      </c>
      <c r="E21" t="s">
        <v>33</v>
      </c>
      <c r="G21" t="s">
        <v>21</v>
      </c>
      <c r="H21" t="str">
        <f t="shared" si="1"/>
        <v>3         0          1         0</v>
      </c>
      <c r="I21">
        <f t="shared" si="2"/>
        <v>3</v>
      </c>
      <c r="J21">
        <f t="shared" si="3"/>
        <v>0</v>
      </c>
      <c r="K21">
        <f t="shared" si="4"/>
        <v>1</v>
      </c>
      <c r="L21">
        <f t="shared" si="0"/>
        <v>0</v>
      </c>
    </row>
    <row r="22" spans="1:12" x14ac:dyDescent="0.25">
      <c r="A22">
        <v>20</v>
      </c>
      <c r="B22">
        <v>2</v>
      </c>
      <c r="C22" s="4">
        <v>42233</v>
      </c>
      <c r="D22" t="s">
        <v>11</v>
      </c>
      <c r="E22" t="s">
        <v>19</v>
      </c>
      <c r="G22" t="s">
        <v>10</v>
      </c>
      <c r="H22" t="str">
        <f t="shared" si="1"/>
        <v>1         0          1         0</v>
      </c>
      <c r="I22">
        <f t="shared" si="2"/>
        <v>1</v>
      </c>
      <c r="J22">
        <f t="shared" si="3"/>
        <v>0</v>
      </c>
      <c r="K22">
        <f t="shared" si="4"/>
        <v>1</v>
      </c>
      <c r="L22">
        <f t="shared" si="0"/>
        <v>0</v>
      </c>
    </row>
    <row r="23" spans="1:12" x14ac:dyDescent="0.25">
      <c r="A23">
        <v>21</v>
      </c>
      <c r="B23">
        <v>3</v>
      </c>
      <c r="C23" s="4">
        <v>42238</v>
      </c>
      <c r="D23" t="s">
        <v>26</v>
      </c>
      <c r="E23" t="s">
        <v>19</v>
      </c>
      <c r="G23" t="s">
        <v>95</v>
      </c>
      <c r="H23" t="str">
        <f t="shared" si="1"/>
        <v>3         4          0         2</v>
      </c>
      <c r="I23">
        <f t="shared" si="2"/>
        <v>3</v>
      </c>
      <c r="J23">
        <f t="shared" si="3"/>
        <v>4</v>
      </c>
      <c r="K23">
        <f t="shared" si="4"/>
        <v>0</v>
      </c>
      <c r="L23">
        <f t="shared" si="0"/>
        <v>2</v>
      </c>
    </row>
    <row r="24" spans="1:12" x14ac:dyDescent="0.25">
      <c r="A24">
        <v>22</v>
      </c>
      <c r="B24">
        <v>3</v>
      </c>
      <c r="C24" s="4">
        <v>42238</v>
      </c>
      <c r="D24" t="s">
        <v>23</v>
      </c>
      <c r="E24" t="s">
        <v>16</v>
      </c>
      <c r="G24" t="s">
        <v>46</v>
      </c>
      <c r="H24" t="str">
        <f t="shared" si="1"/>
        <v>2         1          0         0</v>
      </c>
      <c r="I24">
        <f t="shared" si="2"/>
        <v>2</v>
      </c>
      <c r="J24">
        <f t="shared" si="3"/>
        <v>1</v>
      </c>
      <c r="K24">
        <f t="shared" si="4"/>
        <v>0</v>
      </c>
      <c r="L24">
        <f t="shared" si="0"/>
        <v>0</v>
      </c>
    </row>
    <row r="25" spans="1:12" x14ac:dyDescent="0.25">
      <c r="A25">
        <v>23</v>
      </c>
      <c r="B25">
        <v>3</v>
      </c>
      <c r="C25" s="4">
        <v>42238</v>
      </c>
      <c r="D25" t="s">
        <v>17</v>
      </c>
      <c r="E25" t="s">
        <v>30</v>
      </c>
      <c r="G25" t="s">
        <v>64</v>
      </c>
      <c r="H25" t="str">
        <f t="shared" si="1"/>
        <v>1         1          0         0</v>
      </c>
      <c r="I25">
        <f t="shared" si="2"/>
        <v>1</v>
      </c>
      <c r="J25">
        <f t="shared" si="3"/>
        <v>1</v>
      </c>
      <c r="K25">
        <f t="shared" si="4"/>
        <v>0</v>
      </c>
      <c r="L25">
        <f t="shared" si="0"/>
        <v>0</v>
      </c>
    </row>
    <row r="26" spans="1:12" x14ac:dyDescent="0.25">
      <c r="A26">
        <v>24</v>
      </c>
      <c r="B26">
        <v>3</v>
      </c>
      <c r="C26" s="4">
        <v>42238</v>
      </c>
      <c r="D26" t="s">
        <v>1</v>
      </c>
      <c r="E26" t="s">
        <v>25</v>
      </c>
      <c r="G26" t="s">
        <v>15</v>
      </c>
      <c r="H26" t="str">
        <f t="shared" si="1"/>
        <v>0         0          0         0</v>
      </c>
      <c r="I26">
        <f t="shared" si="2"/>
        <v>0</v>
      </c>
      <c r="J26">
        <f t="shared" si="3"/>
        <v>0</v>
      </c>
      <c r="K26">
        <f t="shared" si="4"/>
        <v>0</v>
      </c>
      <c r="L26">
        <f t="shared" si="0"/>
        <v>0</v>
      </c>
    </row>
    <row r="27" spans="1:12" x14ac:dyDescent="0.25">
      <c r="A27">
        <v>25</v>
      </c>
      <c r="B27">
        <v>3</v>
      </c>
      <c r="C27" s="4">
        <v>42238</v>
      </c>
      <c r="D27" t="s">
        <v>20</v>
      </c>
      <c r="E27" t="s">
        <v>13</v>
      </c>
      <c r="G27" t="s">
        <v>45</v>
      </c>
      <c r="H27" t="str">
        <f t="shared" si="1"/>
        <v>1         1          1         1</v>
      </c>
      <c r="I27">
        <f t="shared" si="2"/>
        <v>1</v>
      </c>
      <c r="J27">
        <f t="shared" si="3"/>
        <v>1</v>
      </c>
      <c r="K27">
        <f t="shared" si="4"/>
        <v>1</v>
      </c>
      <c r="L27">
        <f t="shared" si="0"/>
        <v>1</v>
      </c>
    </row>
    <row r="28" spans="1:12" x14ac:dyDescent="0.25">
      <c r="A28">
        <v>26</v>
      </c>
      <c r="B28">
        <v>3</v>
      </c>
      <c r="C28" s="4">
        <v>42238</v>
      </c>
      <c r="D28" t="s">
        <v>31</v>
      </c>
      <c r="E28" t="s">
        <v>8</v>
      </c>
      <c r="G28" t="s">
        <v>18</v>
      </c>
      <c r="H28" t="str">
        <f t="shared" si="1"/>
        <v>1         1          0         1</v>
      </c>
      <c r="I28">
        <f t="shared" si="2"/>
        <v>1</v>
      </c>
      <c r="J28">
        <f t="shared" si="3"/>
        <v>1</v>
      </c>
      <c r="K28">
        <f t="shared" si="4"/>
        <v>0</v>
      </c>
      <c r="L28">
        <f t="shared" si="0"/>
        <v>1</v>
      </c>
    </row>
    <row r="29" spans="1:12" x14ac:dyDescent="0.25">
      <c r="A29">
        <v>27</v>
      </c>
      <c r="B29">
        <v>3</v>
      </c>
      <c r="C29" s="4">
        <v>42239</v>
      </c>
      <c r="D29" t="s">
        <v>28</v>
      </c>
      <c r="E29" t="s">
        <v>33</v>
      </c>
      <c r="G29" t="s">
        <v>93</v>
      </c>
      <c r="H29" t="str">
        <f t="shared" si="1"/>
        <v>2         3          1         3</v>
      </c>
      <c r="I29">
        <f t="shared" si="2"/>
        <v>2</v>
      </c>
      <c r="J29">
        <f t="shared" si="3"/>
        <v>3</v>
      </c>
      <c r="K29">
        <f t="shared" si="4"/>
        <v>1</v>
      </c>
      <c r="L29">
        <f t="shared" si="0"/>
        <v>3</v>
      </c>
    </row>
    <row r="30" spans="1:12" x14ac:dyDescent="0.25">
      <c r="A30">
        <v>28</v>
      </c>
      <c r="B30">
        <v>3</v>
      </c>
      <c r="C30" s="4">
        <v>42239</v>
      </c>
      <c r="D30" t="s">
        <v>9</v>
      </c>
      <c r="E30" t="s">
        <v>2</v>
      </c>
      <c r="G30" t="s">
        <v>15</v>
      </c>
      <c r="H30" t="str">
        <f t="shared" si="1"/>
        <v>0         0          0         0</v>
      </c>
      <c r="I30">
        <f t="shared" si="2"/>
        <v>0</v>
      </c>
      <c r="J30">
        <f t="shared" si="3"/>
        <v>0</v>
      </c>
      <c r="K30">
        <f t="shared" si="4"/>
        <v>0</v>
      </c>
      <c r="L30">
        <f t="shared" si="0"/>
        <v>0</v>
      </c>
    </row>
    <row r="31" spans="1:12" x14ac:dyDescent="0.25">
      <c r="A31">
        <v>29</v>
      </c>
      <c r="B31">
        <v>3</v>
      </c>
      <c r="C31" s="4">
        <v>42239</v>
      </c>
      <c r="D31" t="s">
        <v>34</v>
      </c>
      <c r="E31" t="s">
        <v>22</v>
      </c>
      <c r="G31" t="s">
        <v>94</v>
      </c>
      <c r="H31" t="str">
        <f t="shared" si="1"/>
        <v>0         2          0         0</v>
      </c>
      <c r="I31">
        <f t="shared" si="2"/>
        <v>0</v>
      </c>
      <c r="J31">
        <f t="shared" si="3"/>
        <v>2</v>
      </c>
      <c r="K31">
        <f t="shared" si="4"/>
        <v>0</v>
      </c>
      <c r="L31">
        <f t="shared" si="0"/>
        <v>0</v>
      </c>
    </row>
    <row r="32" spans="1:12" x14ac:dyDescent="0.25">
      <c r="A32">
        <v>30</v>
      </c>
      <c r="B32">
        <v>3</v>
      </c>
      <c r="C32" s="4">
        <v>42240</v>
      </c>
      <c r="D32" t="s">
        <v>14</v>
      </c>
      <c r="E32" t="s">
        <v>11</v>
      </c>
      <c r="G32" t="s">
        <v>15</v>
      </c>
      <c r="H32" t="str">
        <f t="shared" si="1"/>
        <v>0         0          0         0</v>
      </c>
      <c r="I32">
        <f t="shared" si="2"/>
        <v>0</v>
      </c>
      <c r="J32">
        <f t="shared" si="3"/>
        <v>0</v>
      </c>
      <c r="K32">
        <f t="shared" si="4"/>
        <v>0</v>
      </c>
      <c r="L32">
        <f t="shared" si="0"/>
        <v>0</v>
      </c>
    </row>
    <row r="33" spans="1:12" x14ac:dyDescent="0.25">
      <c r="A33">
        <v>31</v>
      </c>
      <c r="B33">
        <v>4</v>
      </c>
      <c r="C33" s="4">
        <v>42245</v>
      </c>
      <c r="D33" t="s">
        <v>16</v>
      </c>
      <c r="E33" t="s">
        <v>31</v>
      </c>
      <c r="G33" t="s">
        <v>84</v>
      </c>
      <c r="H33" t="str">
        <f t="shared" si="1"/>
        <v>2         2          2         1</v>
      </c>
      <c r="I33">
        <f t="shared" si="2"/>
        <v>2</v>
      </c>
      <c r="J33">
        <f t="shared" si="3"/>
        <v>2</v>
      </c>
      <c r="K33">
        <f t="shared" si="4"/>
        <v>2</v>
      </c>
      <c r="L33">
        <f t="shared" si="0"/>
        <v>1</v>
      </c>
    </row>
    <row r="34" spans="1:12" x14ac:dyDescent="0.25">
      <c r="A34">
        <v>32</v>
      </c>
      <c r="B34">
        <v>4</v>
      </c>
      <c r="C34" s="4">
        <v>42245</v>
      </c>
      <c r="D34" t="s">
        <v>19</v>
      </c>
      <c r="E34" t="s">
        <v>17</v>
      </c>
      <c r="G34" t="s">
        <v>56</v>
      </c>
      <c r="H34" t="str">
        <f t="shared" si="1"/>
        <v>1         1          1         0</v>
      </c>
      <c r="I34">
        <f t="shared" si="2"/>
        <v>1</v>
      </c>
      <c r="J34">
        <f t="shared" si="3"/>
        <v>1</v>
      </c>
      <c r="K34">
        <f t="shared" si="4"/>
        <v>1</v>
      </c>
      <c r="L34">
        <f t="shared" si="0"/>
        <v>0</v>
      </c>
    </row>
    <row r="35" spans="1:12" x14ac:dyDescent="0.25">
      <c r="A35">
        <v>33</v>
      </c>
      <c r="B35">
        <v>4</v>
      </c>
      <c r="C35" s="4">
        <v>42245</v>
      </c>
      <c r="D35" t="s">
        <v>11</v>
      </c>
      <c r="E35" t="s">
        <v>26</v>
      </c>
      <c r="G35" t="s">
        <v>67</v>
      </c>
      <c r="H35" t="str">
        <f t="shared" si="1"/>
        <v>0         3          0         2</v>
      </c>
      <c r="I35">
        <f t="shared" si="2"/>
        <v>0</v>
      </c>
      <c r="J35">
        <f t="shared" si="3"/>
        <v>3</v>
      </c>
      <c r="K35">
        <f t="shared" si="4"/>
        <v>0</v>
      </c>
      <c r="L35">
        <f t="shared" si="0"/>
        <v>2</v>
      </c>
    </row>
    <row r="36" spans="1:12" x14ac:dyDescent="0.25">
      <c r="A36">
        <v>34</v>
      </c>
      <c r="B36">
        <v>4</v>
      </c>
      <c r="C36" s="4">
        <v>42245</v>
      </c>
      <c r="D36" t="s">
        <v>22</v>
      </c>
      <c r="E36" t="s">
        <v>9</v>
      </c>
      <c r="G36" t="s">
        <v>65</v>
      </c>
      <c r="H36" t="str">
        <f t="shared" si="1"/>
        <v>2         0          0         0</v>
      </c>
      <c r="I36">
        <f t="shared" si="2"/>
        <v>2</v>
      </c>
      <c r="J36">
        <f t="shared" si="3"/>
        <v>0</v>
      </c>
      <c r="K36">
        <f t="shared" si="4"/>
        <v>0</v>
      </c>
      <c r="L36">
        <f t="shared" si="0"/>
        <v>0</v>
      </c>
    </row>
    <row r="37" spans="1:12" x14ac:dyDescent="0.25">
      <c r="A37">
        <v>35</v>
      </c>
      <c r="B37">
        <v>4</v>
      </c>
      <c r="C37" s="4">
        <v>42245</v>
      </c>
      <c r="D37" t="s">
        <v>25</v>
      </c>
      <c r="E37" t="s">
        <v>14</v>
      </c>
      <c r="G37" t="s">
        <v>12</v>
      </c>
      <c r="H37" t="str">
        <f t="shared" si="1"/>
        <v>0         1          0         0</v>
      </c>
      <c r="I37">
        <f t="shared" si="2"/>
        <v>0</v>
      </c>
      <c r="J37">
        <f t="shared" si="3"/>
        <v>1</v>
      </c>
      <c r="K37">
        <f t="shared" si="4"/>
        <v>0</v>
      </c>
      <c r="L37">
        <f t="shared" si="0"/>
        <v>0</v>
      </c>
    </row>
    <row r="38" spans="1:12" x14ac:dyDescent="0.25">
      <c r="A38">
        <v>36</v>
      </c>
      <c r="B38">
        <v>4</v>
      </c>
      <c r="C38" s="4">
        <v>42245</v>
      </c>
      <c r="D38" t="s">
        <v>13</v>
      </c>
      <c r="E38" t="s">
        <v>28</v>
      </c>
      <c r="G38" t="s">
        <v>63</v>
      </c>
      <c r="H38" t="str">
        <f t="shared" si="1"/>
        <v>0         1          0         1</v>
      </c>
      <c r="I38">
        <f t="shared" si="2"/>
        <v>0</v>
      </c>
      <c r="J38">
        <f t="shared" si="3"/>
        <v>1</v>
      </c>
      <c r="K38">
        <f t="shared" si="4"/>
        <v>0</v>
      </c>
      <c r="L38">
        <f t="shared" si="0"/>
        <v>1</v>
      </c>
    </row>
    <row r="39" spans="1:12" x14ac:dyDescent="0.25">
      <c r="A39">
        <v>37</v>
      </c>
      <c r="B39">
        <v>4</v>
      </c>
      <c r="C39" s="4">
        <v>42245</v>
      </c>
      <c r="D39" t="s">
        <v>30</v>
      </c>
      <c r="E39" t="s">
        <v>34</v>
      </c>
      <c r="G39" t="s">
        <v>15</v>
      </c>
      <c r="H39" t="str">
        <f t="shared" si="1"/>
        <v>0         0          0         0</v>
      </c>
      <c r="I39">
        <f t="shared" si="2"/>
        <v>0</v>
      </c>
      <c r="J39">
        <f t="shared" si="3"/>
        <v>0</v>
      </c>
      <c r="K39">
        <f t="shared" si="4"/>
        <v>0</v>
      </c>
      <c r="L39">
        <f t="shared" si="0"/>
        <v>0</v>
      </c>
    </row>
    <row r="40" spans="1:12" x14ac:dyDescent="0.25">
      <c r="A40">
        <v>38</v>
      </c>
      <c r="B40">
        <v>4</v>
      </c>
      <c r="C40" s="4">
        <v>42245</v>
      </c>
      <c r="D40" t="s">
        <v>33</v>
      </c>
      <c r="E40" t="s">
        <v>23</v>
      </c>
      <c r="G40" t="s">
        <v>48</v>
      </c>
      <c r="H40" t="str">
        <f t="shared" si="1"/>
        <v>1         2          0         0</v>
      </c>
      <c r="I40">
        <f t="shared" si="2"/>
        <v>1</v>
      </c>
      <c r="J40">
        <f t="shared" si="3"/>
        <v>2</v>
      </c>
      <c r="K40">
        <f t="shared" si="4"/>
        <v>0</v>
      </c>
      <c r="L40">
        <f t="shared" si="0"/>
        <v>0</v>
      </c>
    </row>
    <row r="41" spans="1:12" x14ac:dyDescent="0.25">
      <c r="A41">
        <v>39</v>
      </c>
      <c r="B41">
        <v>4</v>
      </c>
      <c r="C41" s="4">
        <v>42246</v>
      </c>
      <c r="D41" t="s">
        <v>2</v>
      </c>
      <c r="E41" t="s">
        <v>20</v>
      </c>
      <c r="G41" t="s">
        <v>21</v>
      </c>
      <c r="H41" t="str">
        <f t="shared" si="1"/>
        <v>3         0          1         0</v>
      </c>
      <c r="I41">
        <f t="shared" si="2"/>
        <v>3</v>
      </c>
      <c r="J41">
        <f t="shared" si="3"/>
        <v>0</v>
      </c>
      <c r="K41">
        <f t="shared" si="4"/>
        <v>1</v>
      </c>
      <c r="L41">
        <f t="shared" si="0"/>
        <v>0</v>
      </c>
    </row>
    <row r="42" spans="1:12" x14ac:dyDescent="0.25">
      <c r="A42">
        <v>40</v>
      </c>
      <c r="B42">
        <v>4</v>
      </c>
      <c r="C42" s="4">
        <v>42246</v>
      </c>
      <c r="D42" t="s">
        <v>8</v>
      </c>
      <c r="E42" t="s">
        <v>1</v>
      </c>
      <c r="G42" t="s">
        <v>46</v>
      </c>
      <c r="H42" t="str">
        <f t="shared" si="1"/>
        <v>2         1          0         0</v>
      </c>
      <c r="I42">
        <f t="shared" si="2"/>
        <v>2</v>
      </c>
      <c r="J42">
        <f t="shared" si="3"/>
        <v>1</v>
      </c>
      <c r="K42">
        <f t="shared" si="4"/>
        <v>0</v>
      </c>
      <c r="L42">
        <f t="shared" si="0"/>
        <v>0</v>
      </c>
    </row>
    <row r="43" spans="1:12" x14ac:dyDescent="0.25">
      <c r="A43">
        <v>41</v>
      </c>
      <c r="B43">
        <v>5</v>
      </c>
      <c r="C43" s="4">
        <v>42259</v>
      </c>
      <c r="D43" t="s">
        <v>14</v>
      </c>
      <c r="E43" t="s">
        <v>13</v>
      </c>
      <c r="G43" t="s">
        <v>37</v>
      </c>
      <c r="H43" t="str">
        <f t="shared" si="1"/>
        <v>2         0          1         0</v>
      </c>
      <c r="I43">
        <f t="shared" si="2"/>
        <v>2</v>
      </c>
      <c r="J43">
        <f t="shared" si="3"/>
        <v>0</v>
      </c>
      <c r="K43">
        <f t="shared" si="4"/>
        <v>1</v>
      </c>
      <c r="L43">
        <f t="shared" si="0"/>
        <v>0</v>
      </c>
    </row>
    <row r="44" spans="1:12" x14ac:dyDescent="0.25">
      <c r="A44">
        <v>42</v>
      </c>
      <c r="B44">
        <v>5</v>
      </c>
      <c r="C44" s="4">
        <v>42259</v>
      </c>
      <c r="D44" t="s">
        <v>28</v>
      </c>
      <c r="E44" t="s">
        <v>2</v>
      </c>
      <c r="G44" t="s">
        <v>15</v>
      </c>
      <c r="H44" t="str">
        <f t="shared" si="1"/>
        <v>0         0          0         0</v>
      </c>
      <c r="I44">
        <f t="shared" si="2"/>
        <v>0</v>
      </c>
      <c r="J44">
        <f t="shared" si="3"/>
        <v>0</v>
      </c>
      <c r="K44">
        <f t="shared" si="4"/>
        <v>0</v>
      </c>
      <c r="L44">
        <f t="shared" si="0"/>
        <v>0</v>
      </c>
    </row>
    <row r="45" spans="1:12" x14ac:dyDescent="0.25">
      <c r="A45">
        <v>43</v>
      </c>
      <c r="B45">
        <v>5</v>
      </c>
      <c r="C45" s="4">
        <v>42259</v>
      </c>
      <c r="D45" t="s">
        <v>23</v>
      </c>
      <c r="E45" t="s">
        <v>22</v>
      </c>
      <c r="G45" t="s">
        <v>12</v>
      </c>
      <c r="H45" t="str">
        <f t="shared" si="1"/>
        <v>0         1          0         0</v>
      </c>
      <c r="I45">
        <f t="shared" si="2"/>
        <v>0</v>
      </c>
      <c r="J45">
        <f t="shared" si="3"/>
        <v>1</v>
      </c>
      <c r="K45">
        <f t="shared" si="4"/>
        <v>0</v>
      </c>
      <c r="L45">
        <f t="shared" si="0"/>
        <v>0</v>
      </c>
    </row>
    <row r="46" spans="1:12" x14ac:dyDescent="0.25">
      <c r="A46">
        <v>44</v>
      </c>
      <c r="B46">
        <v>5</v>
      </c>
      <c r="C46" s="4">
        <v>42259</v>
      </c>
      <c r="D46" t="s">
        <v>1</v>
      </c>
      <c r="E46" t="s">
        <v>11</v>
      </c>
      <c r="G46" t="s">
        <v>38</v>
      </c>
      <c r="H46" t="str">
        <f t="shared" si="1"/>
        <v>3         1          0         0</v>
      </c>
      <c r="I46">
        <f t="shared" si="2"/>
        <v>3</v>
      </c>
      <c r="J46">
        <f t="shared" si="3"/>
        <v>1</v>
      </c>
      <c r="K46">
        <f t="shared" si="4"/>
        <v>0</v>
      </c>
      <c r="L46">
        <f t="shared" si="0"/>
        <v>0</v>
      </c>
    </row>
    <row r="47" spans="1:12" x14ac:dyDescent="0.25">
      <c r="A47">
        <v>45</v>
      </c>
      <c r="B47">
        <v>5</v>
      </c>
      <c r="C47" s="4">
        <v>42259</v>
      </c>
      <c r="D47" t="s">
        <v>20</v>
      </c>
      <c r="E47" t="s">
        <v>19</v>
      </c>
      <c r="G47" t="s">
        <v>47</v>
      </c>
      <c r="H47" t="str">
        <f t="shared" si="1"/>
        <v>3         1          1         0</v>
      </c>
      <c r="I47">
        <f t="shared" si="2"/>
        <v>3</v>
      </c>
      <c r="J47">
        <f t="shared" si="3"/>
        <v>1</v>
      </c>
      <c r="K47">
        <f t="shared" si="4"/>
        <v>1</v>
      </c>
      <c r="L47">
        <f t="shared" si="0"/>
        <v>0</v>
      </c>
    </row>
    <row r="48" spans="1:12" x14ac:dyDescent="0.25">
      <c r="A48">
        <v>46</v>
      </c>
      <c r="B48">
        <v>5</v>
      </c>
      <c r="C48" s="4">
        <v>42259</v>
      </c>
      <c r="D48" t="s">
        <v>9</v>
      </c>
      <c r="E48" t="s">
        <v>8</v>
      </c>
      <c r="G48" t="s">
        <v>41</v>
      </c>
      <c r="H48" t="str">
        <f t="shared" si="1"/>
        <v>1         0          0         0</v>
      </c>
      <c r="I48">
        <f t="shared" si="2"/>
        <v>1</v>
      </c>
      <c r="J48">
        <f t="shared" si="3"/>
        <v>0</v>
      </c>
      <c r="K48">
        <f t="shared" si="4"/>
        <v>0</v>
      </c>
      <c r="L48">
        <f t="shared" si="0"/>
        <v>0</v>
      </c>
    </row>
    <row r="49" spans="1:12" x14ac:dyDescent="0.25">
      <c r="A49">
        <v>47</v>
      </c>
      <c r="B49">
        <v>5</v>
      </c>
      <c r="C49" s="4">
        <v>42259</v>
      </c>
      <c r="D49" t="s">
        <v>34</v>
      </c>
      <c r="E49" t="s">
        <v>33</v>
      </c>
      <c r="G49" t="s">
        <v>92</v>
      </c>
      <c r="H49" t="str">
        <f t="shared" si="1"/>
        <v>3         1          2         1</v>
      </c>
      <c r="I49">
        <f t="shared" si="2"/>
        <v>3</v>
      </c>
      <c r="J49">
        <f t="shared" si="3"/>
        <v>1</v>
      </c>
      <c r="K49">
        <f t="shared" si="4"/>
        <v>2</v>
      </c>
      <c r="L49">
        <f t="shared" si="0"/>
        <v>1</v>
      </c>
    </row>
    <row r="50" spans="1:12" x14ac:dyDescent="0.25">
      <c r="A50">
        <v>48</v>
      </c>
      <c r="B50">
        <v>5</v>
      </c>
      <c r="C50" s="4">
        <v>42260</v>
      </c>
      <c r="D50" t="s">
        <v>17</v>
      </c>
      <c r="E50" t="s">
        <v>16</v>
      </c>
      <c r="G50" t="s">
        <v>91</v>
      </c>
      <c r="H50" t="str">
        <f t="shared" si="1"/>
        <v>3         2          0         1</v>
      </c>
      <c r="I50">
        <f t="shared" si="2"/>
        <v>3</v>
      </c>
      <c r="J50">
        <f t="shared" si="3"/>
        <v>2</v>
      </c>
      <c r="K50">
        <f t="shared" si="4"/>
        <v>0</v>
      </c>
      <c r="L50">
        <f t="shared" si="0"/>
        <v>1</v>
      </c>
    </row>
    <row r="51" spans="1:12" x14ac:dyDescent="0.25">
      <c r="A51">
        <v>49</v>
      </c>
      <c r="B51">
        <v>5</v>
      </c>
      <c r="C51" s="4">
        <v>42260</v>
      </c>
      <c r="D51" t="s">
        <v>31</v>
      </c>
      <c r="E51" t="s">
        <v>30</v>
      </c>
      <c r="G51" t="s">
        <v>12</v>
      </c>
      <c r="H51" t="str">
        <f t="shared" si="1"/>
        <v>0         1          0         0</v>
      </c>
      <c r="I51">
        <f t="shared" si="2"/>
        <v>0</v>
      </c>
      <c r="J51">
        <f t="shared" si="3"/>
        <v>1</v>
      </c>
      <c r="K51">
        <f t="shared" si="4"/>
        <v>0</v>
      </c>
      <c r="L51">
        <f t="shared" si="0"/>
        <v>0</v>
      </c>
    </row>
    <row r="52" spans="1:12" x14ac:dyDescent="0.25">
      <c r="A52">
        <v>50</v>
      </c>
      <c r="B52">
        <v>5</v>
      </c>
      <c r="C52" s="4">
        <v>42261</v>
      </c>
      <c r="D52" t="s">
        <v>26</v>
      </c>
      <c r="E52" t="s">
        <v>25</v>
      </c>
      <c r="G52" t="s">
        <v>37</v>
      </c>
      <c r="H52" t="str">
        <f t="shared" si="1"/>
        <v>2         0          1         0</v>
      </c>
      <c r="I52">
        <f t="shared" si="2"/>
        <v>2</v>
      </c>
      <c r="J52">
        <f t="shared" si="3"/>
        <v>0</v>
      </c>
      <c r="K52">
        <f t="shared" si="4"/>
        <v>1</v>
      </c>
      <c r="L52">
        <f t="shared" si="0"/>
        <v>0</v>
      </c>
    </row>
    <row r="53" spans="1:12" x14ac:dyDescent="0.25">
      <c r="A53">
        <v>51</v>
      </c>
      <c r="B53">
        <v>6</v>
      </c>
      <c r="C53" s="4">
        <v>42266</v>
      </c>
      <c r="D53" t="s">
        <v>16</v>
      </c>
      <c r="E53" t="s">
        <v>28</v>
      </c>
      <c r="G53" t="s">
        <v>63</v>
      </c>
      <c r="H53" t="str">
        <f t="shared" si="1"/>
        <v>0         1          0         1</v>
      </c>
      <c r="I53">
        <f t="shared" si="2"/>
        <v>0</v>
      </c>
      <c r="J53">
        <f t="shared" si="3"/>
        <v>1</v>
      </c>
      <c r="K53">
        <f t="shared" si="4"/>
        <v>0</v>
      </c>
      <c r="L53">
        <f t="shared" si="0"/>
        <v>1</v>
      </c>
    </row>
    <row r="54" spans="1:12" x14ac:dyDescent="0.25">
      <c r="A54">
        <v>52</v>
      </c>
      <c r="B54">
        <v>6</v>
      </c>
      <c r="C54" s="4">
        <v>42266</v>
      </c>
      <c r="D54" t="s">
        <v>19</v>
      </c>
      <c r="E54" t="s">
        <v>31</v>
      </c>
      <c r="G54" t="s">
        <v>54</v>
      </c>
      <c r="H54" t="str">
        <f t="shared" si="1"/>
        <v>2         0          2         0</v>
      </c>
      <c r="I54">
        <f t="shared" si="2"/>
        <v>2</v>
      </c>
      <c r="J54">
        <f t="shared" si="3"/>
        <v>0</v>
      </c>
      <c r="K54">
        <f t="shared" si="4"/>
        <v>2</v>
      </c>
      <c r="L54">
        <f t="shared" si="0"/>
        <v>0</v>
      </c>
    </row>
    <row r="55" spans="1:12" x14ac:dyDescent="0.25">
      <c r="A55">
        <v>53</v>
      </c>
      <c r="B55">
        <v>6</v>
      </c>
      <c r="C55" s="4">
        <v>42266</v>
      </c>
      <c r="D55" t="s">
        <v>22</v>
      </c>
      <c r="E55" t="s">
        <v>26</v>
      </c>
      <c r="G55" t="s">
        <v>89</v>
      </c>
      <c r="H55" t="str">
        <f t="shared" si="1"/>
        <v>1         2          1         2</v>
      </c>
      <c r="I55">
        <f t="shared" si="2"/>
        <v>1</v>
      </c>
      <c r="J55">
        <f t="shared" si="3"/>
        <v>2</v>
      </c>
      <c r="K55">
        <f t="shared" si="4"/>
        <v>1</v>
      </c>
      <c r="L55">
        <f t="shared" si="0"/>
        <v>2</v>
      </c>
    </row>
    <row r="56" spans="1:12" x14ac:dyDescent="0.25">
      <c r="A56">
        <v>54</v>
      </c>
      <c r="B56">
        <v>6</v>
      </c>
      <c r="C56" s="4">
        <v>42266</v>
      </c>
      <c r="D56" t="s">
        <v>25</v>
      </c>
      <c r="E56" t="s">
        <v>9</v>
      </c>
      <c r="G56" t="s">
        <v>90</v>
      </c>
      <c r="H56" t="str">
        <f t="shared" si="1"/>
        <v>1         2          0         2</v>
      </c>
      <c r="I56">
        <f t="shared" si="2"/>
        <v>1</v>
      </c>
      <c r="J56">
        <f t="shared" si="3"/>
        <v>2</v>
      </c>
      <c r="K56">
        <f t="shared" si="4"/>
        <v>0</v>
      </c>
      <c r="L56">
        <f t="shared" si="0"/>
        <v>2</v>
      </c>
    </row>
    <row r="57" spans="1:12" x14ac:dyDescent="0.25">
      <c r="A57">
        <v>55</v>
      </c>
      <c r="B57">
        <v>6</v>
      </c>
      <c r="C57" s="4">
        <v>42266</v>
      </c>
      <c r="D57" t="s">
        <v>13</v>
      </c>
      <c r="E57" t="s">
        <v>17</v>
      </c>
      <c r="G57" t="s">
        <v>82</v>
      </c>
      <c r="H57" t="str">
        <f t="shared" si="1"/>
        <v>2         2          2         0</v>
      </c>
      <c r="I57">
        <f t="shared" si="2"/>
        <v>2</v>
      </c>
      <c r="J57">
        <f t="shared" si="3"/>
        <v>2</v>
      </c>
      <c r="K57">
        <f t="shared" si="4"/>
        <v>2</v>
      </c>
      <c r="L57">
        <f t="shared" si="0"/>
        <v>0</v>
      </c>
    </row>
    <row r="58" spans="1:12" x14ac:dyDescent="0.25">
      <c r="A58">
        <v>56</v>
      </c>
      <c r="B58">
        <v>6</v>
      </c>
      <c r="C58" s="4">
        <v>42266</v>
      </c>
      <c r="D58" t="s">
        <v>8</v>
      </c>
      <c r="E58" t="s">
        <v>34</v>
      </c>
      <c r="G58" t="s">
        <v>15</v>
      </c>
      <c r="H58" t="str">
        <f t="shared" si="1"/>
        <v>0         0          0         0</v>
      </c>
      <c r="I58">
        <f t="shared" si="2"/>
        <v>0</v>
      </c>
      <c r="J58">
        <f t="shared" si="3"/>
        <v>0</v>
      </c>
      <c r="K58">
        <f t="shared" si="4"/>
        <v>0</v>
      </c>
      <c r="L58">
        <f t="shared" si="0"/>
        <v>0</v>
      </c>
    </row>
    <row r="59" spans="1:12" x14ac:dyDescent="0.25">
      <c r="A59">
        <v>57</v>
      </c>
      <c r="B59">
        <v>6</v>
      </c>
      <c r="C59" s="4">
        <v>42266</v>
      </c>
      <c r="D59" t="s">
        <v>33</v>
      </c>
      <c r="E59" t="s">
        <v>14</v>
      </c>
      <c r="G59" t="s">
        <v>65</v>
      </c>
      <c r="H59" t="str">
        <f t="shared" si="1"/>
        <v>2         0          0         0</v>
      </c>
      <c r="I59">
        <f t="shared" si="2"/>
        <v>2</v>
      </c>
      <c r="J59">
        <f t="shared" si="3"/>
        <v>0</v>
      </c>
      <c r="K59">
        <f t="shared" si="4"/>
        <v>0</v>
      </c>
      <c r="L59">
        <f t="shared" si="0"/>
        <v>0</v>
      </c>
    </row>
    <row r="60" spans="1:12" x14ac:dyDescent="0.25">
      <c r="A60">
        <v>58</v>
      </c>
      <c r="B60">
        <v>6</v>
      </c>
      <c r="C60" s="4">
        <v>42267</v>
      </c>
      <c r="D60" t="s">
        <v>11</v>
      </c>
      <c r="E60" t="s">
        <v>20</v>
      </c>
      <c r="G60" t="s">
        <v>64</v>
      </c>
      <c r="H60" t="str">
        <f t="shared" si="1"/>
        <v>1         1          0         0</v>
      </c>
      <c r="I60">
        <f t="shared" si="2"/>
        <v>1</v>
      </c>
      <c r="J60">
        <f t="shared" si="3"/>
        <v>1</v>
      </c>
      <c r="K60">
        <f t="shared" si="4"/>
        <v>0</v>
      </c>
      <c r="L60">
        <f t="shared" si="0"/>
        <v>0</v>
      </c>
    </row>
    <row r="61" spans="1:12" x14ac:dyDescent="0.25">
      <c r="A61">
        <v>59</v>
      </c>
      <c r="B61">
        <v>6</v>
      </c>
      <c r="C61" s="4">
        <v>42267</v>
      </c>
      <c r="D61" t="s">
        <v>2</v>
      </c>
      <c r="E61" t="s">
        <v>1</v>
      </c>
      <c r="G61" t="s">
        <v>59</v>
      </c>
      <c r="H61" t="str">
        <f t="shared" si="1"/>
        <v>2         3          1         1</v>
      </c>
      <c r="I61">
        <f t="shared" si="2"/>
        <v>2</v>
      </c>
      <c r="J61">
        <f t="shared" si="3"/>
        <v>3</v>
      </c>
      <c r="K61">
        <f t="shared" si="4"/>
        <v>1</v>
      </c>
      <c r="L61">
        <f t="shared" si="0"/>
        <v>1</v>
      </c>
    </row>
    <row r="62" spans="1:12" x14ac:dyDescent="0.25">
      <c r="A62">
        <v>60</v>
      </c>
      <c r="B62">
        <v>6</v>
      </c>
      <c r="C62" s="4">
        <v>42267</v>
      </c>
      <c r="D62" t="s">
        <v>30</v>
      </c>
      <c r="E62" t="s">
        <v>23</v>
      </c>
      <c r="G62" t="s">
        <v>41</v>
      </c>
      <c r="H62" t="str">
        <f t="shared" si="1"/>
        <v>1         0          0         0</v>
      </c>
      <c r="I62">
        <f t="shared" si="2"/>
        <v>1</v>
      </c>
      <c r="J62">
        <f t="shared" si="3"/>
        <v>0</v>
      </c>
      <c r="K62">
        <f t="shared" si="4"/>
        <v>0</v>
      </c>
      <c r="L62">
        <f t="shared" si="0"/>
        <v>0</v>
      </c>
    </row>
    <row r="63" spans="1:12" x14ac:dyDescent="0.25">
      <c r="A63">
        <v>61</v>
      </c>
      <c r="B63">
        <v>7</v>
      </c>
      <c r="C63" s="4">
        <v>42273</v>
      </c>
      <c r="D63" t="s">
        <v>26</v>
      </c>
      <c r="E63" t="s">
        <v>20</v>
      </c>
      <c r="G63" t="s">
        <v>40</v>
      </c>
      <c r="H63" t="str">
        <f t="shared" si="1"/>
        <v>2         2          1         1</v>
      </c>
      <c r="I63">
        <f t="shared" si="2"/>
        <v>2</v>
      </c>
      <c r="J63">
        <f t="shared" si="3"/>
        <v>2</v>
      </c>
      <c r="K63">
        <f t="shared" si="4"/>
        <v>1</v>
      </c>
      <c r="L63">
        <f t="shared" si="0"/>
        <v>1</v>
      </c>
    </row>
    <row r="64" spans="1:12" x14ac:dyDescent="0.25">
      <c r="A64">
        <v>62</v>
      </c>
      <c r="B64">
        <v>7</v>
      </c>
      <c r="C64" s="4">
        <v>42273</v>
      </c>
      <c r="D64" t="s">
        <v>17</v>
      </c>
      <c r="E64" t="s">
        <v>14</v>
      </c>
      <c r="G64" t="s">
        <v>86</v>
      </c>
      <c r="H64" t="str">
        <f t="shared" si="1"/>
        <v>2         5          1         2</v>
      </c>
      <c r="I64">
        <f t="shared" si="2"/>
        <v>2</v>
      </c>
      <c r="J64">
        <f t="shared" si="3"/>
        <v>5</v>
      </c>
      <c r="K64">
        <f t="shared" si="4"/>
        <v>1</v>
      </c>
      <c r="L64">
        <f t="shared" si="0"/>
        <v>2</v>
      </c>
    </row>
    <row r="65" spans="1:12" x14ac:dyDescent="0.25">
      <c r="A65">
        <v>63</v>
      </c>
      <c r="B65">
        <v>7</v>
      </c>
      <c r="C65" s="4">
        <v>42273</v>
      </c>
      <c r="D65" t="s">
        <v>11</v>
      </c>
      <c r="E65" t="s">
        <v>16</v>
      </c>
      <c r="G65" t="s">
        <v>87</v>
      </c>
      <c r="H65" t="str">
        <f t="shared" si="1"/>
        <v>3         2          1         0</v>
      </c>
      <c r="I65">
        <f t="shared" si="2"/>
        <v>3</v>
      </c>
      <c r="J65">
        <f t="shared" si="3"/>
        <v>2</v>
      </c>
      <c r="K65">
        <f t="shared" si="4"/>
        <v>1</v>
      </c>
      <c r="L65">
        <f t="shared" si="0"/>
        <v>0</v>
      </c>
    </row>
    <row r="66" spans="1:12" x14ac:dyDescent="0.25">
      <c r="A66">
        <v>64</v>
      </c>
      <c r="B66">
        <v>7</v>
      </c>
      <c r="C66" s="4">
        <v>42273</v>
      </c>
      <c r="D66" t="s">
        <v>1</v>
      </c>
      <c r="E66" t="s">
        <v>31</v>
      </c>
      <c r="G66" t="s">
        <v>21</v>
      </c>
      <c r="H66" t="str">
        <f t="shared" si="1"/>
        <v>3         0          1         0</v>
      </c>
      <c r="I66">
        <f t="shared" si="2"/>
        <v>3</v>
      </c>
      <c r="J66">
        <f t="shared" si="3"/>
        <v>0</v>
      </c>
      <c r="K66">
        <f t="shared" si="4"/>
        <v>1</v>
      </c>
      <c r="L66">
        <f t="shared" si="0"/>
        <v>0</v>
      </c>
    </row>
    <row r="67" spans="1:12" x14ac:dyDescent="0.25">
      <c r="A67">
        <v>65</v>
      </c>
      <c r="B67">
        <v>7</v>
      </c>
      <c r="C67" s="4">
        <v>42273</v>
      </c>
      <c r="D67" t="s">
        <v>25</v>
      </c>
      <c r="E67" t="s">
        <v>33</v>
      </c>
      <c r="G67" t="s">
        <v>88</v>
      </c>
      <c r="H67" t="str">
        <f t="shared" si="1"/>
        <v>2         2          1         0</v>
      </c>
      <c r="I67">
        <f t="shared" si="2"/>
        <v>2</v>
      </c>
      <c r="J67">
        <f t="shared" si="3"/>
        <v>2</v>
      </c>
      <c r="K67">
        <f t="shared" si="4"/>
        <v>1</v>
      </c>
      <c r="L67">
        <f t="shared" si="0"/>
        <v>0</v>
      </c>
    </row>
    <row r="68" spans="1:12" x14ac:dyDescent="0.25">
      <c r="A68">
        <v>66</v>
      </c>
      <c r="B68">
        <v>7</v>
      </c>
      <c r="C68" s="4">
        <v>42273</v>
      </c>
      <c r="D68" t="s">
        <v>2</v>
      </c>
      <c r="E68" t="s">
        <v>8</v>
      </c>
      <c r="G68" t="s">
        <v>47</v>
      </c>
      <c r="H68" t="str">
        <f t="shared" si="1"/>
        <v>3         1          1         0</v>
      </c>
      <c r="I68">
        <f t="shared" si="2"/>
        <v>3</v>
      </c>
      <c r="J68">
        <f t="shared" si="3"/>
        <v>1</v>
      </c>
      <c r="K68">
        <f t="shared" si="4"/>
        <v>1</v>
      </c>
      <c r="L68">
        <f t="shared" ref="L68:L102" si="5">--RIGHT(H68,5)</f>
        <v>0</v>
      </c>
    </row>
    <row r="69" spans="1:12" x14ac:dyDescent="0.25">
      <c r="A69">
        <v>67</v>
      </c>
      <c r="B69">
        <v>7</v>
      </c>
      <c r="C69" s="4">
        <v>42273</v>
      </c>
      <c r="D69" t="s">
        <v>13</v>
      </c>
      <c r="E69" t="s">
        <v>19</v>
      </c>
      <c r="G69" t="s">
        <v>60</v>
      </c>
      <c r="H69" t="str">
        <f t="shared" ref="H69:H102" si="6">SUBSTITUTE(SUBSTITUTE(SUBSTITUTE(SUBSTITUTE(G69,":",REPT(" ",9)),"(",REPT(" ",9)),")",""),CHAR(160),"")</f>
        <v>2         1          1         0</v>
      </c>
      <c r="I69">
        <f t="shared" ref="I69:I102" si="7">--LEFT(H69,5)</f>
        <v>2</v>
      </c>
      <c r="J69">
        <f t="shared" ref="J69:J102" si="8">--MID(H69,11,10)</f>
        <v>1</v>
      </c>
      <c r="K69">
        <f t="shared" ref="K69:K102" si="9">--MID(H69,21,10)</f>
        <v>1</v>
      </c>
      <c r="L69">
        <f t="shared" si="5"/>
        <v>0</v>
      </c>
    </row>
    <row r="70" spans="1:12" x14ac:dyDescent="0.25">
      <c r="A70">
        <v>68</v>
      </c>
      <c r="B70">
        <v>7</v>
      </c>
      <c r="C70" s="4">
        <v>42273</v>
      </c>
      <c r="D70" t="s">
        <v>30</v>
      </c>
      <c r="E70" t="s">
        <v>22</v>
      </c>
      <c r="G70" t="s">
        <v>32</v>
      </c>
      <c r="H70" t="str">
        <f t="shared" si="6"/>
        <v>4         1          1         1</v>
      </c>
      <c r="I70">
        <f t="shared" si="7"/>
        <v>4</v>
      </c>
      <c r="J70">
        <f t="shared" si="8"/>
        <v>1</v>
      </c>
      <c r="K70">
        <f t="shared" si="9"/>
        <v>1</v>
      </c>
      <c r="L70">
        <f t="shared" si="5"/>
        <v>1</v>
      </c>
    </row>
    <row r="71" spans="1:12" x14ac:dyDescent="0.25">
      <c r="A71">
        <v>69</v>
      </c>
      <c r="B71">
        <v>7</v>
      </c>
      <c r="C71" s="4">
        <v>42274</v>
      </c>
      <c r="D71" t="s">
        <v>9</v>
      </c>
      <c r="E71" t="s">
        <v>23</v>
      </c>
      <c r="G71" t="s">
        <v>12</v>
      </c>
      <c r="H71" t="str">
        <f t="shared" si="6"/>
        <v>0         1          0         0</v>
      </c>
      <c r="I71">
        <f t="shared" si="7"/>
        <v>0</v>
      </c>
      <c r="J71">
        <f t="shared" si="8"/>
        <v>1</v>
      </c>
      <c r="K71">
        <f t="shared" si="9"/>
        <v>0</v>
      </c>
      <c r="L71">
        <f t="shared" si="5"/>
        <v>0</v>
      </c>
    </row>
    <row r="72" spans="1:12" x14ac:dyDescent="0.25">
      <c r="A72">
        <v>70</v>
      </c>
      <c r="B72">
        <v>7</v>
      </c>
      <c r="C72" s="4">
        <v>42275</v>
      </c>
      <c r="D72" t="s">
        <v>28</v>
      </c>
      <c r="E72" t="s">
        <v>34</v>
      </c>
      <c r="G72" t="s">
        <v>76</v>
      </c>
      <c r="H72" t="str">
        <f t="shared" si="6"/>
        <v>2         3          1         0</v>
      </c>
      <c r="I72">
        <f t="shared" si="7"/>
        <v>2</v>
      </c>
      <c r="J72">
        <f t="shared" si="8"/>
        <v>3</v>
      </c>
      <c r="K72">
        <f t="shared" si="9"/>
        <v>1</v>
      </c>
      <c r="L72">
        <f t="shared" si="5"/>
        <v>0</v>
      </c>
    </row>
    <row r="73" spans="1:12" x14ac:dyDescent="0.25">
      <c r="A73">
        <v>71</v>
      </c>
      <c r="B73">
        <v>8</v>
      </c>
      <c r="C73" s="4">
        <v>42280</v>
      </c>
      <c r="D73" t="s">
        <v>16</v>
      </c>
      <c r="E73" t="s">
        <v>13</v>
      </c>
      <c r="G73" t="s">
        <v>12</v>
      </c>
      <c r="H73" t="str">
        <f t="shared" si="6"/>
        <v>0         1          0         0</v>
      </c>
      <c r="I73">
        <f t="shared" si="7"/>
        <v>0</v>
      </c>
      <c r="J73">
        <f t="shared" si="8"/>
        <v>1</v>
      </c>
      <c r="K73">
        <f t="shared" si="9"/>
        <v>0</v>
      </c>
      <c r="L73">
        <f t="shared" si="5"/>
        <v>0</v>
      </c>
    </row>
    <row r="74" spans="1:12" x14ac:dyDescent="0.25">
      <c r="A74">
        <v>72</v>
      </c>
      <c r="B74">
        <v>8</v>
      </c>
      <c r="C74" s="4">
        <v>42280</v>
      </c>
      <c r="D74" t="s">
        <v>19</v>
      </c>
      <c r="E74" t="s">
        <v>9</v>
      </c>
      <c r="G74" t="s">
        <v>45</v>
      </c>
      <c r="H74" t="str">
        <f t="shared" si="6"/>
        <v>1         1          1         1</v>
      </c>
      <c r="I74">
        <f t="shared" si="7"/>
        <v>1</v>
      </c>
      <c r="J74">
        <f t="shared" si="8"/>
        <v>1</v>
      </c>
      <c r="K74">
        <f t="shared" si="9"/>
        <v>1</v>
      </c>
      <c r="L74">
        <f t="shared" si="5"/>
        <v>1</v>
      </c>
    </row>
    <row r="75" spans="1:12" x14ac:dyDescent="0.25">
      <c r="A75">
        <v>73</v>
      </c>
      <c r="B75">
        <v>8</v>
      </c>
      <c r="C75" s="4">
        <v>42280</v>
      </c>
      <c r="D75" t="s">
        <v>23</v>
      </c>
      <c r="E75" t="s">
        <v>28</v>
      </c>
      <c r="G75" t="s">
        <v>65</v>
      </c>
      <c r="H75" t="str">
        <f t="shared" si="6"/>
        <v>2         0          0         0</v>
      </c>
      <c r="I75">
        <f t="shared" si="7"/>
        <v>2</v>
      </c>
      <c r="J75">
        <f t="shared" si="8"/>
        <v>0</v>
      </c>
      <c r="K75">
        <f t="shared" si="9"/>
        <v>0</v>
      </c>
      <c r="L75">
        <f t="shared" si="5"/>
        <v>0</v>
      </c>
    </row>
    <row r="76" spans="1:12" x14ac:dyDescent="0.25">
      <c r="A76">
        <v>74</v>
      </c>
      <c r="B76">
        <v>8</v>
      </c>
      <c r="C76" s="4">
        <v>42280</v>
      </c>
      <c r="D76" t="s">
        <v>22</v>
      </c>
      <c r="E76" t="s">
        <v>25</v>
      </c>
      <c r="G76" t="s">
        <v>85</v>
      </c>
      <c r="H76" t="str">
        <f t="shared" si="6"/>
        <v>6         1          1         1</v>
      </c>
      <c r="I76">
        <f t="shared" si="7"/>
        <v>6</v>
      </c>
      <c r="J76">
        <f t="shared" si="8"/>
        <v>1</v>
      </c>
      <c r="K76">
        <f t="shared" si="9"/>
        <v>1</v>
      </c>
      <c r="L76">
        <f t="shared" si="5"/>
        <v>1</v>
      </c>
    </row>
    <row r="77" spans="1:12" x14ac:dyDescent="0.25">
      <c r="A77">
        <v>75</v>
      </c>
      <c r="B77">
        <v>8</v>
      </c>
      <c r="C77" s="4">
        <v>42280</v>
      </c>
      <c r="D77" t="s">
        <v>20</v>
      </c>
      <c r="E77" t="s">
        <v>17</v>
      </c>
      <c r="G77" t="s">
        <v>55</v>
      </c>
      <c r="H77" t="str">
        <f t="shared" si="6"/>
        <v>1         2          0         1</v>
      </c>
      <c r="I77">
        <f t="shared" si="7"/>
        <v>1</v>
      </c>
      <c r="J77">
        <f t="shared" si="8"/>
        <v>2</v>
      </c>
      <c r="K77">
        <f t="shared" si="9"/>
        <v>0</v>
      </c>
      <c r="L77">
        <f t="shared" si="5"/>
        <v>1</v>
      </c>
    </row>
    <row r="78" spans="1:12" x14ac:dyDescent="0.25">
      <c r="A78">
        <v>76</v>
      </c>
      <c r="B78">
        <v>8</v>
      </c>
      <c r="C78" s="4">
        <v>42280</v>
      </c>
      <c r="D78" t="s">
        <v>31</v>
      </c>
      <c r="E78" t="s">
        <v>26</v>
      </c>
      <c r="G78" t="s">
        <v>84</v>
      </c>
      <c r="H78" t="str">
        <f t="shared" si="6"/>
        <v>2         2          2         1</v>
      </c>
      <c r="I78">
        <f t="shared" si="7"/>
        <v>2</v>
      </c>
      <c r="J78">
        <f t="shared" si="8"/>
        <v>2</v>
      </c>
      <c r="K78">
        <f t="shared" si="9"/>
        <v>2</v>
      </c>
      <c r="L78">
        <f t="shared" si="5"/>
        <v>1</v>
      </c>
    </row>
    <row r="79" spans="1:12" x14ac:dyDescent="0.25">
      <c r="A79">
        <v>77</v>
      </c>
      <c r="B79">
        <v>8</v>
      </c>
      <c r="C79" s="4">
        <v>42280</v>
      </c>
      <c r="D79" t="s">
        <v>33</v>
      </c>
      <c r="E79" t="s">
        <v>2</v>
      </c>
      <c r="G79" t="s">
        <v>78</v>
      </c>
      <c r="H79" t="str">
        <f t="shared" si="6"/>
        <v>1         3          1         1</v>
      </c>
      <c r="I79">
        <f t="shared" si="7"/>
        <v>1</v>
      </c>
      <c r="J79">
        <f t="shared" si="8"/>
        <v>3</v>
      </c>
      <c r="K79">
        <f t="shared" si="9"/>
        <v>1</v>
      </c>
      <c r="L79">
        <f t="shared" si="5"/>
        <v>1</v>
      </c>
    </row>
    <row r="80" spans="1:12" x14ac:dyDescent="0.25">
      <c r="A80">
        <v>78</v>
      </c>
      <c r="B80">
        <v>8</v>
      </c>
      <c r="C80" s="4">
        <v>42281</v>
      </c>
      <c r="D80" t="s">
        <v>14</v>
      </c>
      <c r="E80" t="s">
        <v>1</v>
      </c>
      <c r="G80" t="s">
        <v>83</v>
      </c>
      <c r="H80" t="str">
        <f t="shared" si="6"/>
        <v>3         0          3         0</v>
      </c>
      <c r="I80">
        <f t="shared" si="7"/>
        <v>3</v>
      </c>
      <c r="J80">
        <f t="shared" si="8"/>
        <v>0</v>
      </c>
      <c r="K80">
        <f t="shared" si="9"/>
        <v>3</v>
      </c>
      <c r="L80">
        <f t="shared" si="5"/>
        <v>0</v>
      </c>
    </row>
    <row r="81" spans="1:12" x14ac:dyDescent="0.25">
      <c r="A81">
        <v>79</v>
      </c>
      <c r="B81">
        <v>8</v>
      </c>
      <c r="C81" s="4">
        <v>42281</v>
      </c>
      <c r="D81" t="s">
        <v>8</v>
      </c>
      <c r="E81" t="s">
        <v>30</v>
      </c>
      <c r="G81" t="s">
        <v>84</v>
      </c>
      <c r="H81" t="str">
        <f t="shared" si="6"/>
        <v>2         2          2         1</v>
      </c>
      <c r="I81">
        <f t="shared" si="7"/>
        <v>2</v>
      </c>
      <c r="J81">
        <f t="shared" si="8"/>
        <v>2</v>
      </c>
      <c r="K81">
        <f t="shared" si="9"/>
        <v>2</v>
      </c>
      <c r="L81">
        <f t="shared" si="5"/>
        <v>1</v>
      </c>
    </row>
    <row r="82" spans="1:12" x14ac:dyDescent="0.25">
      <c r="A82">
        <v>80</v>
      </c>
      <c r="B82">
        <v>8</v>
      </c>
      <c r="C82" s="4">
        <v>42281</v>
      </c>
      <c r="D82" t="s">
        <v>34</v>
      </c>
      <c r="E82" t="s">
        <v>11</v>
      </c>
      <c r="G82" t="s">
        <v>45</v>
      </c>
      <c r="H82" t="str">
        <f t="shared" si="6"/>
        <v>1         1          1         1</v>
      </c>
      <c r="I82">
        <f t="shared" si="7"/>
        <v>1</v>
      </c>
      <c r="J82">
        <f t="shared" si="8"/>
        <v>1</v>
      </c>
      <c r="K82">
        <f t="shared" si="9"/>
        <v>1</v>
      </c>
      <c r="L82">
        <f t="shared" si="5"/>
        <v>1</v>
      </c>
    </row>
    <row r="83" spans="1:12" x14ac:dyDescent="0.25">
      <c r="A83">
        <v>81</v>
      </c>
      <c r="B83">
        <v>9</v>
      </c>
      <c r="C83" s="4">
        <v>42294</v>
      </c>
      <c r="D83" t="s">
        <v>28</v>
      </c>
      <c r="E83" t="s">
        <v>31</v>
      </c>
      <c r="G83" t="s">
        <v>41</v>
      </c>
      <c r="H83" t="str">
        <f t="shared" si="6"/>
        <v>1         0          0         0</v>
      </c>
      <c r="I83">
        <f t="shared" si="7"/>
        <v>1</v>
      </c>
      <c r="J83">
        <f t="shared" si="8"/>
        <v>0</v>
      </c>
      <c r="K83">
        <f t="shared" si="9"/>
        <v>0</v>
      </c>
      <c r="L83">
        <f t="shared" si="5"/>
        <v>0</v>
      </c>
    </row>
    <row r="84" spans="1:12" x14ac:dyDescent="0.25">
      <c r="A84">
        <v>82</v>
      </c>
      <c r="B84">
        <v>9</v>
      </c>
      <c r="C84" s="4">
        <v>42294</v>
      </c>
      <c r="D84" t="s">
        <v>23</v>
      </c>
      <c r="E84" t="s">
        <v>26</v>
      </c>
      <c r="G84" t="s">
        <v>78</v>
      </c>
      <c r="H84" t="str">
        <f t="shared" si="6"/>
        <v>1         3          1         1</v>
      </c>
      <c r="I84">
        <f t="shared" si="7"/>
        <v>1</v>
      </c>
      <c r="J84">
        <f t="shared" si="8"/>
        <v>3</v>
      </c>
      <c r="K84">
        <f t="shared" si="9"/>
        <v>1</v>
      </c>
      <c r="L84">
        <f t="shared" si="5"/>
        <v>1</v>
      </c>
    </row>
    <row r="85" spans="1:12" x14ac:dyDescent="0.25">
      <c r="A85">
        <v>83</v>
      </c>
      <c r="B85">
        <v>9</v>
      </c>
      <c r="C85" s="4">
        <v>42294</v>
      </c>
      <c r="D85" t="s">
        <v>22</v>
      </c>
      <c r="E85" t="s">
        <v>19</v>
      </c>
      <c r="G85" t="s">
        <v>69</v>
      </c>
      <c r="H85" t="str">
        <f t="shared" si="6"/>
        <v>5         1          3         1</v>
      </c>
      <c r="I85">
        <f t="shared" si="7"/>
        <v>5</v>
      </c>
      <c r="J85">
        <f t="shared" si="8"/>
        <v>1</v>
      </c>
      <c r="K85">
        <f t="shared" si="9"/>
        <v>3</v>
      </c>
      <c r="L85">
        <f t="shared" si="5"/>
        <v>1</v>
      </c>
    </row>
    <row r="86" spans="1:12" x14ac:dyDescent="0.25">
      <c r="A86">
        <v>84</v>
      </c>
      <c r="B86">
        <v>9</v>
      </c>
      <c r="C86" s="4">
        <v>42294</v>
      </c>
      <c r="D86" t="s">
        <v>2</v>
      </c>
      <c r="E86" t="s">
        <v>17</v>
      </c>
      <c r="G86" t="s">
        <v>82</v>
      </c>
      <c r="H86" t="str">
        <f t="shared" si="6"/>
        <v>2         2          2         0</v>
      </c>
      <c r="I86">
        <f t="shared" si="7"/>
        <v>2</v>
      </c>
      <c r="J86">
        <f t="shared" si="8"/>
        <v>2</v>
      </c>
      <c r="K86">
        <f t="shared" si="9"/>
        <v>2</v>
      </c>
      <c r="L86">
        <f t="shared" si="5"/>
        <v>0</v>
      </c>
    </row>
    <row r="87" spans="1:12" x14ac:dyDescent="0.25">
      <c r="A87">
        <v>85</v>
      </c>
      <c r="B87">
        <v>9</v>
      </c>
      <c r="C87" s="4">
        <v>42294</v>
      </c>
      <c r="D87" t="s">
        <v>30</v>
      </c>
      <c r="E87" t="s">
        <v>11</v>
      </c>
      <c r="G87" t="s">
        <v>15</v>
      </c>
      <c r="H87" t="str">
        <f t="shared" si="6"/>
        <v>0         0          0         0</v>
      </c>
      <c r="I87">
        <f t="shared" si="7"/>
        <v>0</v>
      </c>
      <c r="J87">
        <f t="shared" si="8"/>
        <v>0</v>
      </c>
      <c r="K87">
        <f t="shared" si="9"/>
        <v>0</v>
      </c>
      <c r="L87">
        <f t="shared" si="5"/>
        <v>0</v>
      </c>
    </row>
    <row r="88" spans="1:12" x14ac:dyDescent="0.25">
      <c r="A88">
        <v>86</v>
      </c>
      <c r="B88">
        <v>9</v>
      </c>
      <c r="C88" s="4">
        <v>42294</v>
      </c>
      <c r="D88" t="s">
        <v>9</v>
      </c>
      <c r="E88" t="s">
        <v>14</v>
      </c>
      <c r="G88" t="s">
        <v>77</v>
      </c>
      <c r="H88" t="str">
        <f t="shared" si="6"/>
        <v>0         3          0         0</v>
      </c>
      <c r="I88">
        <f t="shared" si="7"/>
        <v>0</v>
      </c>
      <c r="J88">
        <f t="shared" si="8"/>
        <v>3</v>
      </c>
      <c r="K88">
        <f t="shared" si="9"/>
        <v>0</v>
      </c>
      <c r="L88">
        <f t="shared" si="5"/>
        <v>0</v>
      </c>
    </row>
    <row r="89" spans="1:12" x14ac:dyDescent="0.25">
      <c r="A89">
        <v>87</v>
      </c>
      <c r="B89">
        <v>9</v>
      </c>
      <c r="C89" s="4">
        <v>42294</v>
      </c>
      <c r="D89" t="s">
        <v>33</v>
      </c>
      <c r="E89" t="s">
        <v>16</v>
      </c>
      <c r="G89" t="s">
        <v>37</v>
      </c>
      <c r="H89" t="str">
        <f t="shared" si="6"/>
        <v>2         0          1         0</v>
      </c>
      <c r="I89">
        <f t="shared" si="7"/>
        <v>2</v>
      </c>
      <c r="J89">
        <f t="shared" si="8"/>
        <v>0</v>
      </c>
      <c r="K89">
        <f t="shared" si="9"/>
        <v>1</v>
      </c>
      <c r="L89">
        <f t="shared" si="5"/>
        <v>0</v>
      </c>
    </row>
    <row r="90" spans="1:12" x14ac:dyDescent="0.25">
      <c r="A90">
        <v>88</v>
      </c>
      <c r="B90">
        <v>9</v>
      </c>
      <c r="C90" s="4">
        <v>42294</v>
      </c>
      <c r="D90" t="s">
        <v>34</v>
      </c>
      <c r="E90" t="s">
        <v>1</v>
      </c>
      <c r="G90" t="s">
        <v>67</v>
      </c>
      <c r="H90" t="str">
        <f t="shared" si="6"/>
        <v>0         3          0         2</v>
      </c>
      <c r="I90">
        <f t="shared" si="7"/>
        <v>0</v>
      </c>
      <c r="J90">
        <f t="shared" si="8"/>
        <v>3</v>
      </c>
      <c r="K90">
        <f t="shared" si="9"/>
        <v>0</v>
      </c>
      <c r="L90">
        <f t="shared" si="5"/>
        <v>2</v>
      </c>
    </row>
    <row r="91" spans="1:12" x14ac:dyDescent="0.25">
      <c r="A91">
        <v>89</v>
      </c>
      <c r="B91">
        <v>9</v>
      </c>
      <c r="C91" s="4">
        <v>42295</v>
      </c>
      <c r="D91" t="s">
        <v>25</v>
      </c>
      <c r="E91" t="s">
        <v>20</v>
      </c>
      <c r="G91" t="s">
        <v>81</v>
      </c>
      <c r="H91" t="str">
        <f t="shared" si="6"/>
        <v>6         2          3         2</v>
      </c>
      <c r="I91">
        <f t="shared" si="7"/>
        <v>6</v>
      </c>
      <c r="J91">
        <f t="shared" si="8"/>
        <v>2</v>
      </c>
      <c r="K91">
        <f t="shared" si="9"/>
        <v>3</v>
      </c>
      <c r="L91">
        <f t="shared" si="5"/>
        <v>2</v>
      </c>
    </row>
    <row r="92" spans="1:12" x14ac:dyDescent="0.25">
      <c r="A92">
        <v>90</v>
      </c>
      <c r="B92">
        <v>9</v>
      </c>
      <c r="C92" s="4">
        <v>42296</v>
      </c>
      <c r="D92" t="s">
        <v>8</v>
      </c>
      <c r="E92" t="s">
        <v>13</v>
      </c>
      <c r="G92" t="s">
        <v>63</v>
      </c>
      <c r="H92" t="str">
        <f t="shared" si="6"/>
        <v>0         1          0         1</v>
      </c>
      <c r="I92">
        <f t="shared" si="7"/>
        <v>0</v>
      </c>
      <c r="J92">
        <f t="shared" si="8"/>
        <v>1</v>
      </c>
      <c r="K92">
        <f t="shared" si="9"/>
        <v>0</v>
      </c>
      <c r="L92">
        <f t="shared" si="5"/>
        <v>1</v>
      </c>
    </row>
    <row r="93" spans="1:12" x14ac:dyDescent="0.25">
      <c r="A93">
        <v>91</v>
      </c>
      <c r="B93">
        <v>10</v>
      </c>
      <c r="C93" s="4">
        <v>42301</v>
      </c>
      <c r="D93" t="s">
        <v>14</v>
      </c>
      <c r="E93" t="s">
        <v>34</v>
      </c>
      <c r="G93" t="s">
        <v>71</v>
      </c>
      <c r="H93" t="str">
        <f t="shared" si="6"/>
        <v>2         1          2         1</v>
      </c>
      <c r="I93">
        <f t="shared" si="7"/>
        <v>2</v>
      </c>
      <c r="J93">
        <f t="shared" si="8"/>
        <v>1</v>
      </c>
      <c r="K93">
        <f t="shared" si="9"/>
        <v>2</v>
      </c>
      <c r="L93">
        <f t="shared" si="5"/>
        <v>1</v>
      </c>
    </row>
    <row r="94" spans="1:12" x14ac:dyDescent="0.25">
      <c r="A94">
        <v>92</v>
      </c>
      <c r="B94">
        <v>10</v>
      </c>
      <c r="C94" s="4">
        <v>42301</v>
      </c>
      <c r="D94" t="s">
        <v>16</v>
      </c>
      <c r="E94" t="s">
        <v>8</v>
      </c>
      <c r="G94" t="s">
        <v>48</v>
      </c>
      <c r="H94" t="str">
        <f t="shared" si="6"/>
        <v>1         2          0         0</v>
      </c>
      <c r="I94">
        <f t="shared" si="7"/>
        <v>1</v>
      </c>
      <c r="J94">
        <f t="shared" si="8"/>
        <v>2</v>
      </c>
      <c r="K94">
        <f t="shared" si="9"/>
        <v>0</v>
      </c>
      <c r="L94">
        <f t="shared" si="5"/>
        <v>0</v>
      </c>
    </row>
    <row r="95" spans="1:12" x14ac:dyDescent="0.25">
      <c r="A95">
        <v>93</v>
      </c>
      <c r="B95">
        <v>10</v>
      </c>
      <c r="C95" s="4">
        <v>42301</v>
      </c>
      <c r="D95" t="s">
        <v>26</v>
      </c>
      <c r="E95" t="s">
        <v>33</v>
      </c>
      <c r="G95" t="s">
        <v>60</v>
      </c>
      <c r="H95" t="str">
        <f t="shared" si="6"/>
        <v>2         1          1         0</v>
      </c>
      <c r="I95">
        <f t="shared" si="7"/>
        <v>2</v>
      </c>
      <c r="J95">
        <f t="shared" si="8"/>
        <v>1</v>
      </c>
      <c r="K95">
        <f t="shared" si="9"/>
        <v>1</v>
      </c>
      <c r="L95">
        <f t="shared" si="5"/>
        <v>0</v>
      </c>
    </row>
    <row r="96" spans="1:12" x14ac:dyDescent="0.25">
      <c r="A96">
        <v>94</v>
      </c>
      <c r="B96">
        <v>10</v>
      </c>
      <c r="C96" s="4">
        <v>42301</v>
      </c>
      <c r="D96" t="s">
        <v>17</v>
      </c>
      <c r="E96" t="s">
        <v>23</v>
      </c>
      <c r="G96" t="s">
        <v>41</v>
      </c>
      <c r="H96" t="str">
        <f t="shared" si="6"/>
        <v>1         0          0         0</v>
      </c>
      <c r="I96">
        <f t="shared" si="7"/>
        <v>1</v>
      </c>
      <c r="J96">
        <f t="shared" si="8"/>
        <v>0</v>
      </c>
      <c r="K96">
        <f t="shared" si="9"/>
        <v>0</v>
      </c>
      <c r="L96">
        <f t="shared" si="5"/>
        <v>0</v>
      </c>
    </row>
    <row r="97" spans="1:12" x14ac:dyDescent="0.25">
      <c r="A97">
        <v>95</v>
      </c>
      <c r="B97">
        <v>10</v>
      </c>
      <c r="C97" s="4">
        <v>42301</v>
      </c>
      <c r="D97" t="s">
        <v>20</v>
      </c>
      <c r="E97" t="s">
        <v>28</v>
      </c>
      <c r="G97" t="s">
        <v>12</v>
      </c>
      <c r="H97" t="str">
        <f t="shared" si="6"/>
        <v>0         1          0         0</v>
      </c>
      <c r="I97">
        <f t="shared" si="7"/>
        <v>0</v>
      </c>
      <c r="J97">
        <f t="shared" si="8"/>
        <v>1</v>
      </c>
      <c r="K97">
        <f t="shared" si="9"/>
        <v>0</v>
      </c>
      <c r="L97">
        <f t="shared" si="5"/>
        <v>0</v>
      </c>
    </row>
    <row r="98" spans="1:12" x14ac:dyDescent="0.25">
      <c r="A98">
        <v>96</v>
      </c>
      <c r="B98">
        <v>10</v>
      </c>
      <c r="C98" s="4">
        <v>42301</v>
      </c>
      <c r="D98" t="s">
        <v>13</v>
      </c>
      <c r="E98" t="s">
        <v>9</v>
      </c>
      <c r="G98" t="s">
        <v>80</v>
      </c>
      <c r="H98" t="str">
        <f t="shared" si="6"/>
        <v>0         2          0         1</v>
      </c>
      <c r="I98">
        <f t="shared" si="7"/>
        <v>0</v>
      </c>
      <c r="J98">
        <f t="shared" si="8"/>
        <v>2</v>
      </c>
      <c r="K98">
        <f t="shared" si="9"/>
        <v>0</v>
      </c>
      <c r="L98">
        <f t="shared" si="5"/>
        <v>1</v>
      </c>
    </row>
    <row r="99" spans="1:12" x14ac:dyDescent="0.25">
      <c r="A99">
        <v>97</v>
      </c>
      <c r="B99">
        <v>10</v>
      </c>
      <c r="C99" s="4">
        <v>42302</v>
      </c>
      <c r="D99" t="s">
        <v>19</v>
      </c>
      <c r="E99" t="s">
        <v>30</v>
      </c>
      <c r="G99" t="s">
        <v>79</v>
      </c>
      <c r="H99" t="str">
        <f t="shared" si="6"/>
        <v>1         5          1         3</v>
      </c>
      <c r="I99">
        <f t="shared" si="7"/>
        <v>1</v>
      </c>
      <c r="J99">
        <f t="shared" si="8"/>
        <v>5</v>
      </c>
      <c r="K99">
        <f t="shared" si="9"/>
        <v>1</v>
      </c>
      <c r="L99">
        <f t="shared" si="5"/>
        <v>3</v>
      </c>
    </row>
    <row r="100" spans="1:12" x14ac:dyDescent="0.25">
      <c r="A100">
        <v>98</v>
      </c>
      <c r="B100">
        <v>10</v>
      </c>
      <c r="C100" s="4">
        <v>42302</v>
      </c>
      <c r="D100" t="s">
        <v>11</v>
      </c>
      <c r="E100" t="s">
        <v>2</v>
      </c>
      <c r="G100" t="s">
        <v>64</v>
      </c>
      <c r="H100" t="str">
        <f t="shared" si="6"/>
        <v>1         1          0         0</v>
      </c>
      <c r="I100">
        <f t="shared" si="7"/>
        <v>1</v>
      </c>
      <c r="J100">
        <f t="shared" si="8"/>
        <v>1</v>
      </c>
      <c r="K100">
        <f t="shared" si="9"/>
        <v>0</v>
      </c>
      <c r="L100">
        <f t="shared" si="5"/>
        <v>0</v>
      </c>
    </row>
    <row r="101" spans="1:12" x14ac:dyDescent="0.25">
      <c r="A101">
        <v>99</v>
      </c>
      <c r="B101">
        <v>10</v>
      </c>
      <c r="C101" s="4">
        <v>42302</v>
      </c>
      <c r="D101" t="s">
        <v>1</v>
      </c>
      <c r="E101" t="s">
        <v>22</v>
      </c>
      <c r="G101" t="s">
        <v>15</v>
      </c>
      <c r="H101" t="str">
        <f t="shared" si="6"/>
        <v>0         0          0         0</v>
      </c>
      <c r="I101">
        <f t="shared" si="7"/>
        <v>0</v>
      </c>
      <c r="J101">
        <f t="shared" si="8"/>
        <v>0</v>
      </c>
      <c r="K101">
        <f t="shared" si="9"/>
        <v>0</v>
      </c>
      <c r="L101">
        <f t="shared" si="5"/>
        <v>0</v>
      </c>
    </row>
    <row r="102" spans="1:12" x14ac:dyDescent="0.25">
      <c r="A102">
        <v>100</v>
      </c>
      <c r="B102">
        <v>10</v>
      </c>
      <c r="C102" s="4">
        <v>42302</v>
      </c>
      <c r="D102" t="s">
        <v>31</v>
      </c>
      <c r="E102" t="s">
        <v>25</v>
      </c>
      <c r="G102" t="s">
        <v>21</v>
      </c>
      <c r="H102" t="str">
        <f t="shared" si="6"/>
        <v>3         0          1         0</v>
      </c>
      <c r="I102">
        <f t="shared" si="7"/>
        <v>3</v>
      </c>
      <c r="J102">
        <f t="shared" si="8"/>
        <v>0</v>
      </c>
      <c r="K102">
        <f t="shared" si="9"/>
        <v>1</v>
      </c>
      <c r="L102">
        <f t="shared" si="5"/>
        <v>0</v>
      </c>
    </row>
    <row r="103" spans="1:12" x14ac:dyDescent="0.25">
      <c r="C103" s="4"/>
    </row>
    <row r="104" spans="1:12" x14ac:dyDescent="0.25">
      <c r="C104" s="4"/>
    </row>
    <row r="105" spans="1:12" x14ac:dyDescent="0.25">
      <c r="C105" s="4"/>
    </row>
    <row r="106" spans="1:12" x14ac:dyDescent="0.25">
      <c r="C106" s="4"/>
    </row>
    <row r="107" spans="1:12" x14ac:dyDescent="0.25">
      <c r="C107" s="4"/>
    </row>
    <row r="108" spans="1:12" x14ac:dyDescent="0.25">
      <c r="C108" s="4"/>
    </row>
    <row r="109" spans="1:12" x14ac:dyDescent="0.25">
      <c r="C109" s="4"/>
    </row>
    <row r="110" spans="1:12" x14ac:dyDescent="0.25">
      <c r="C110" s="4"/>
    </row>
    <row r="111" spans="1:12" x14ac:dyDescent="0.25">
      <c r="C111" s="4"/>
    </row>
    <row r="112" spans="1:12" x14ac:dyDescent="0.25">
      <c r="C112" s="4"/>
    </row>
    <row r="113" spans="3:3" x14ac:dyDescent="0.25">
      <c r="C113" s="4"/>
    </row>
    <row r="114" spans="3:3" x14ac:dyDescent="0.25">
      <c r="C114" s="4"/>
    </row>
    <row r="115" spans="3:3" x14ac:dyDescent="0.25">
      <c r="C115" s="4"/>
    </row>
    <row r="116" spans="3:3" x14ac:dyDescent="0.25">
      <c r="C116" s="4"/>
    </row>
    <row r="117" spans="3:3" x14ac:dyDescent="0.25">
      <c r="C117" s="4"/>
    </row>
    <row r="118" spans="3:3" x14ac:dyDescent="0.25">
      <c r="C118" s="4"/>
    </row>
    <row r="119" spans="3:3" x14ac:dyDescent="0.25">
      <c r="C119" s="4"/>
    </row>
    <row r="120" spans="3:3" x14ac:dyDescent="0.25">
      <c r="C120" s="4"/>
    </row>
    <row r="121" spans="3:3" x14ac:dyDescent="0.25">
      <c r="C121" s="4"/>
    </row>
    <row r="122" spans="3:3" x14ac:dyDescent="0.25">
      <c r="C122" s="4"/>
    </row>
    <row r="123" spans="3:3" x14ac:dyDescent="0.25">
      <c r="C123" s="4"/>
    </row>
    <row r="124" spans="3:3" x14ac:dyDescent="0.25">
      <c r="C124" s="4"/>
    </row>
    <row r="125" spans="3:3" x14ac:dyDescent="0.25">
      <c r="C125" s="4"/>
    </row>
    <row r="126" spans="3:3" x14ac:dyDescent="0.25">
      <c r="C126" s="4"/>
    </row>
    <row r="127" spans="3:3" x14ac:dyDescent="0.25">
      <c r="C127" s="4"/>
    </row>
    <row r="128" spans="3:3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  <row r="132" spans="3:3" x14ac:dyDescent="0.25">
      <c r="C132" s="4"/>
    </row>
    <row r="133" spans="3:3" x14ac:dyDescent="0.25">
      <c r="C133" s="4"/>
    </row>
    <row r="134" spans="3:3" x14ac:dyDescent="0.25">
      <c r="C134" s="4"/>
    </row>
    <row r="135" spans="3:3" x14ac:dyDescent="0.25">
      <c r="C135" s="4"/>
    </row>
    <row r="136" spans="3:3" x14ac:dyDescent="0.25">
      <c r="C136" s="4"/>
    </row>
    <row r="137" spans="3:3" x14ac:dyDescent="0.25">
      <c r="C137" s="4"/>
    </row>
    <row r="138" spans="3:3" x14ac:dyDescent="0.25">
      <c r="C138" s="4"/>
    </row>
    <row r="139" spans="3:3" x14ac:dyDescent="0.25">
      <c r="C139" s="4"/>
    </row>
    <row r="140" spans="3:3" x14ac:dyDescent="0.25">
      <c r="C140" s="4"/>
    </row>
    <row r="141" spans="3:3" x14ac:dyDescent="0.25">
      <c r="C141" s="4"/>
    </row>
    <row r="142" spans="3:3" x14ac:dyDescent="0.25">
      <c r="C142" s="4"/>
    </row>
    <row r="143" spans="3:3" x14ac:dyDescent="0.25">
      <c r="C143" s="4"/>
    </row>
    <row r="144" spans="3:3" x14ac:dyDescent="0.25">
      <c r="C144" s="4"/>
    </row>
    <row r="145" spans="3:3" x14ac:dyDescent="0.25">
      <c r="C145" s="4"/>
    </row>
    <row r="146" spans="3:3" x14ac:dyDescent="0.25">
      <c r="C146" s="4"/>
    </row>
    <row r="147" spans="3:3" x14ac:dyDescent="0.25">
      <c r="C147" s="4"/>
    </row>
    <row r="148" spans="3:3" x14ac:dyDescent="0.25">
      <c r="C148" s="4"/>
    </row>
    <row r="149" spans="3:3" x14ac:dyDescent="0.25">
      <c r="C149" s="4"/>
    </row>
    <row r="150" spans="3:3" x14ac:dyDescent="0.25">
      <c r="C150" s="4"/>
    </row>
    <row r="151" spans="3:3" x14ac:dyDescent="0.25">
      <c r="C151" s="4"/>
    </row>
    <row r="152" spans="3:3" x14ac:dyDescent="0.25">
      <c r="C152" s="4"/>
    </row>
    <row r="153" spans="3:3" x14ac:dyDescent="0.25">
      <c r="C153" s="4"/>
    </row>
    <row r="154" spans="3:3" x14ac:dyDescent="0.25">
      <c r="C154" s="4"/>
    </row>
    <row r="155" spans="3:3" x14ac:dyDescent="0.25">
      <c r="C155" s="4"/>
    </row>
    <row r="156" spans="3:3" x14ac:dyDescent="0.25">
      <c r="C156" s="4"/>
    </row>
    <row r="157" spans="3:3" x14ac:dyDescent="0.25">
      <c r="C157" s="4"/>
    </row>
    <row r="158" spans="3:3" x14ac:dyDescent="0.25">
      <c r="C158" s="4"/>
    </row>
    <row r="159" spans="3:3" x14ac:dyDescent="0.25">
      <c r="C159" s="4"/>
    </row>
    <row r="160" spans="3:3" x14ac:dyDescent="0.25">
      <c r="C160" s="4"/>
    </row>
    <row r="161" spans="3:3" x14ac:dyDescent="0.25">
      <c r="C161" s="4"/>
    </row>
    <row r="162" spans="3:3" x14ac:dyDescent="0.25">
      <c r="C162" s="4"/>
    </row>
    <row r="163" spans="3:3" x14ac:dyDescent="0.25">
      <c r="C163" s="4"/>
    </row>
    <row r="164" spans="3:3" x14ac:dyDescent="0.25">
      <c r="C164" s="4"/>
    </row>
    <row r="165" spans="3:3" x14ac:dyDescent="0.25">
      <c r="C165" s="4"/>
    </row>
    <row r="166" spans="3:3" x14ac:dyDescent="0.25">
      <c r="C166" s="4"/>
    </row>
    <row r="167" spans="3:3" x14ac:dyDescent="0.25">
      <c r="C167" s="4"/>
    </row>
    <row r="168" spans="3:3" x14ac:dyDescent="0.25">
      <c r="C168" s="4"/>
    </row>
    <row r="169" spans="3:3" x14ac:dyDescent="0.25">
      <c r="C169" s="4"/>
    </row>
    <row r="170" spans="3:3" x14ac:dyDescent="0.25">
      <c r="C170" s="4"/>
    </row>
    <row r="171" spans="3:3" x14ac:dyDescent="0.25">
      <c r="C171" s="4"/>
    </row>
    <row r="172" spans="3:3" x14ac:dyDescent="0.25">
      <c r="C172" s="4"/>
    </row>
    <row r="173" spans="3:3" x14ac:dyDescent="0.25">
      <c r="C173" s="4"/>
    </row>
    <row r="174" spans="3:3" x14ac:dyDescent="0.25">
      <c r="C174" s="4"/>
    </row>
    <row r="175" spans="3:3" x14ac:dyDescent="0.25">
      <c r="C175" s="4"/>
    </row>
    <row r="176" spans="3:3" x14ac:dyDescent="0.25">
      <c r="C176" s="4"/>
    </row>
    <row r="177" spans="3:3" x14ac:dyDescent="0.25">
      <c r="C177" s="4"/>
    </row>
    <row r="178" spans="3:3" x14ac:dyDescent="0.25">
      <c r="C178" s="4"/>
    </row>
    <row r="179" spans="3:3" x14ac:dyDescent="0.25">
      <c r="C179" s="4"/>
    </row>
    <row r="180" spans="3:3" x14ac:dyDescent="0.25">
      <c r="C180" s="4"/>
    </row>
    <row r="181" spans="3:3" x14ac:dyDescent="0.25">
      <c r="C181" s="4"/>
    </row>
    <row r="182" spans="3:3" x14ac:dyDescent="0.25">
      <c r="C182" s="4"/>
    </row>
    <row r="183" spans="3:3" x14ac:dyDescent="0.25">
      <c r="C183" s="4"/>
    </row>
    <row r="184" spans="3:3" x14ac:dyDescent="0.25">
      <c r="C184" s="4"/>
    </row>
    <row r="185" spans="3:3" x14ac:dyDescent="0.25">
      <c r="C185" s="4"/>
    </row>
    <row r="186" spans="3:3" x14ac:dyDescent="0.25">
      <c r="C186" s="4"/>
    </row>
    <row r="187" spans="3:3" x14ac:dyDescent="0.25">
      <c r="C187" s="4"/>
    </row>
    <row r="188" spans="3:3" x14ac:dyDescent="0.25">
      <c r="C188" s="4"/>
    </row>
    <row r="189" spans="3:3" x14ac:dyDescent="0.25">
      <c r="C189" s="4"/>
    </row>
    <row r="190" spans="3:3" x14ac:dyDescent="0.25">
      <c r="C190" s="4"/>
    </row>
    <row r="191" spans="3:3" x14ac:dyDescent="0.25">
      <c r="C191" s="4"/>
    </row>
    <row r="192" spans="3:3" x14ac:dyDescent="0.25">
      <c r="C192" s="4"/>
    </row>
    <row r="193" spans="3:3" x14ac:dyDescent="0.25">
      <c r="C193" s="4"/>
    </row>
    <row r="194" spans="3:3" x14ac:dyDescent="0.25">
      <c r="C194" s="4"/>
    </row>
    <row r="195" spans="3:3" x14ac:dyDescent="0.25">
      <c r="C195" s="4"/>
    </row>
    <row r="196" spans="3:3" x14ac:dyDescent="0.25">
      <c r="C196" s="4"/>
    </row>
    <row r="197" spans="3:3" x14ac:dyDescent="0.25">
      <c r="C197" s="4"/>
    </row>
    <row r="198" spans="3:3" x14ac:dyDescent="0.25">
      <c r="C198" s="4"/>
    </row>
    <row r="199" spans="3:3" x14ac:dyDescent="0.25">
      <c r="C199" s="4"/>
    </row>
    <row r="200" spans="3:3" x14ac:dyDescent="0.25">
      <c r="C200" s="4"/>
    </row>
    <row r="201" spans="3:3" x14ac:dyDescent="0.25">
      <c r="C201" s="4"/>
    </row>
    <row r="202" spans="3:3" x14ac:dyDescent="0.25">
      <c r="C202" s="4"/>
    </row>
    <row r="203" spans="3:3" x14ac:dyDescent="0.25">
      <c r="C203" s="4"/>
    </row>
    <row r="204" spans="3:3" x14ac:dyDescent="0.25">
      <c r="C204" s="4"/>
    </row>
    <row r="205" spans="3:3" x14ac:dyDescent="0.25">
      <c r="C205" s="4"/>
    </row>
    <row r="206" spans="3:3" x14ac:dyDescent="0.25">
      <c r="C206" s="4"/>
    </row>
    <row r="207" spans="3:3" x14ac:dyDescent="0.25">
      <c r="C207" s="4"/>
    </row>
    <row r="208" spans="3:3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</sheetData>
  <sortState ref="A3:G243">
    <sortCondition ref="B3:B243"/>
    <sortCondition ref="C3:C243"/>
    <sortCondition ref="A3:A24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2"/>
  <sheetViews>
    <sheetView tabSelected="1" workbookViewId="0">
      <pane ySplit="2" topLeftCell="A3" activePane="bottomLeft" state="frozen"/>
      <selection pane="bottomLeft" activeCell="S3" sqref="S3"/>
    </sheetView>
  </sheetViews>
  <sheetFormatPr defaultRowHeight="15" x14ac:dyDescent="0.25"/>
  <cols>
    <col min="3" max="3" width="10.140625" bestFit="1" customWidth="1"/>
    <col min="5" max="6" width="20" bestFit="1" customWidth="1"/>
    <col min="7" max="7" width="9.28515625" bestFit="1" customWidth="1"/>
    <col min="9" max="10" width="14" bestFit="1" customWidth="1"/>
    <col min="17" max="17" width="15.140625" bestFit="1" customWidth="1"/>
    <col min="18" max="18" width="11.42578125" bestFit="1" customWidth="1"/>
  </cols>
  <sheetData>
    <row r="1" spans="1:19" ht="19.5" thickBot="1" x14ac:dyDescent="0.35">
      <c r="C1" s="10" t="s">
        <v>127</v>
      </c>
      <c r="D1" s="11"/>
      <c r="E1" s="11"/>
      <c r="F1" s="11"/>
    </row>
    <row r="2" spans="1:19" ht="18.75" x14ac:dyDescent="0.3">
      <c r="A2" s="14" t="s">
        <v>120</v>
      </c>
      <c r="B2" s="13" t="s">
        <v>116</v>
      </c>
      <c r="C2" s="13" t="s">
        <v>115</v>
      </c>
      <c r="D2" s="15" t="s">
        <v>128</v>
      </c>
      <c r="E2" s="13" t="s">
        <v>137</v>
      </c>
      <c r="F2" s="13" t="s">
        <v>138</v>
      </c>
      <c r="G2" s="14" t="s">
        <v>121</v>
      </c>
      <c r="H2" s="14" t="s">
        <v>122</v>
      </c>
      <c r="I2" s="14" t="s">
        <v>125</v>
      </c>
      <c r="J2" s="14" t="s">
        <v>126</v>
      </c>
      <c r="K2" s="16" t="s">
        <v>129</v>
      </c>
      <c r="L2" s="16" t="s">
        <v>130</v>
      </c>
      <c r="M2" s="16" t="s">
        <v>131</v>
      </c>
      <c r="N2" s="16" t="s">
        <v>133</v>
      </c>
      <c r="O2" s="16" t="s">
        <v>132</v>
      </c>
      <c r="P2" s="16" t="s">
        <v>134</v>
      </c>
      <c r="Q2" s="16" t="s">
        <v>135</v>
      </c>
      <c r="R2" s="16" t="s">
        <v>136</v>
      </c>
      <c r="S2" s="17" t="s">
        <v>139</v>
      </c>
    </row>
    <row r="3" spans="1:19" x14ac:dyDescent="0.25">
      <c r="A3">
        <v>1</v>
      </c>
      <c r="B3">
        <f>INDEX(Результаты!$B$3:$B$2000,A3)</f>
        <v>1</v>
      </c>
      <c r="C3" s="4">
        <f>INDEX(Результаты!$C$3:$C$2000,A3)</f>
        <v>42224</v>
      </c>
      <c r="D3">
        <v>0</v>
      </c>
      <c r="E3" t="str">
        <f>INDEX(Результаты!$D$3:$D$2000,A3)</f>
        <v>Борнмут</v>
      </c>
      <c r="F3" t="str">
        <f>INDEX(Результаты!$E$3:$E$2000,A3)</f>
        <v>Астон Вилла</v>
      </c>
      <c r="G3">
        <f>INDEX(Результаты!$I$3:$I$2000,A3)</f>
        <v>0</v>
      </c>
      <c r="H3">
        <f>INDEX(Результаты!$J$3:$J$2000,A3)</f>
        <v>1</v>
      </c>
      <c r="I3">
        <f>INDEX(Результаты!$K$3:$K$2000,A3)</f>
        <v>0</v>
      </c>
      <c r="J3">
        <f>INDEX(Результаты!$L$3:$L$2000,A3)</f>
        <v>0</v>
      </c>
      <c r="K3">
        <v>1</v>
      </c>
      <c r="L3">
        <f>--(G3&gt;H3)</f>
        <v>0</v>
      </c>
      <c r="M3">
        <f>--(G3=H3)</f>
        <v>0</v>
      </c>
      <c r="N3">
        <f>--(G3&lt;H3)</f>
        <v>1</v>
      </c>
      <c r="O3">
        <f>L3*3+M3*1</f>
        <v>0</v>
      </c>
      <c r="P3">
        <f>G3</f>
        <v>0</v>
      </c>
      <c r="Q3">
        <f>H3</f>
        <v>1</v>
      </c>
      <c r="R3">
        <f>P3-Q3</f>
        <v>-1</v>
      </c>
    </row>
    <row r="4" spans="1:19" x14ac:dyDescent="0.25">
      <c r="A4">
        <v>1</v>
      </c>
      <c r="B4">
        <f>B3</f>
        <v>1</v>
      </c>
      <c r="C4" s="4">
        <f>C3</f>
        <v>42224</v>
      </c>
      <c r="D4">
        <v>1</v>
      </c>
      <c r="E4" t="str">
        <f>F3</f>
        <v>Астон Вилла</v>
      </c>
      <c r="F4" t="str">
        <f>E3</f>
        <v>Борнмут</v>
      </c>
      <c r="G4">
        <f>H3</f>
        <v>1</v>
      </c>
      <c r="H4">
        <f>G3</f>
        <v>0</v>
      </c>
      <c r="I4">
        <f>J3</f>
        <v>0</v>
      </c>
      <c r="J4">
        <f>I3</f>
        <v>0</v>
      </c>
      <c r="K4">
        <v>1</v>
      </c>
      <c r="L4">
        <f t="shared" ref="L4:L5" si="0">--(G4&gt;H4)</f>
        <v>1</v>
      </c>
      <c r="M4">
        <f t="shared" ref="M4:M5" si="1">--(G4=H4)</f>
        <v>0</v>
      </c>
      <c r="N4">
        <f t="shared" ref="N4:N5" si="2">--(G4&lt;H4)</f>
        <v>0</v>
      </c>
      <c r="O4">
        <f t="shared" ref="O4:O5" si="3">L4*3+M4*1</f>
        <v>3</v>
      </c>
      <c r="P4">
        <f t="shared" ref="P4:P5" si="4">G4</f>
        <v>1</v>
      </c>
      <c r="Q4">
        <f t="shared" ref="Q4:Q5" si="5">H4</f>
        <v>0</v>
      </c>
      <c r="R4">
        <f t="shared" ref="R4:R5" si="6">P4-Q4</f>
        <v>1</v>
      </c>
    </row>
    <row r="5" spans="1:19" x14ac:dyDescent="0.25">
      <c r="A5">
        <f>A3+1</f>
        <v>2</v>
      </c>
      <c r="B5">
        <f>INDEX(Результаты!$B$3:$B$2000,A5)</f>
        <v>1</v>
      </c>
      <c r="C5" s="4">
        <f>INDEX(Результаты!$C$3:$C$2000,A5)</f>
        <v>42224</v>
      </c>
      <c r="D5">
        <v>0</v>
      </c>
      <c r="E5" t="str">
        <f>INDEX(Результаты!$D$3:$D$2000,A5)</f>
        <v>Лестер Сити</v>
      </c>
      <c r="F5" t="str">
        <f>INDEX(Результаты!$E$3:$E$2000,A5)</f>
        <v>Сандерленд</v>
      </c>
      <c r="G5">
        <f>INDEX(Результаты!$I$3:$I$2000,A5)</f>
        <v>4</v>
      </c>
      <c r="H5">
        <f>INDEX(Результаты!$J$3:$J$2000,A5)</f>
        <v>2</v>
      </c>
      <c r="I5">
        <f>INDEX(Результаты!$K$3:$K$2000,A5)</f>
        <v>3</v>
      </c>
      <c r="J5">
        <f>INDEX(Результаты!$L$3:$L$2000,A5)</f>
        <v>0</v>
      </c>
      <c r="K5">
        <v>1</v>
      </c>
      <c r="L5">
        <f t="shared" si="0"/>
        <v>1</v>
      </c>
      <c r="M5">
        <f t="shared" si="1"/>
        <v>0</v>
      </c>
      <c r="N5">
        <f t="shared" si="2"/>
        <v>0</v>
      </c>
      <c r="O5">
        <f t="shared" si="3"/>
        <v>3</v>
      </c>
      <c r="P5">
        <f t="shared" si="4"/>
        <v>4</v>
      </c>
      <c r="Q5">
        <f t="shared" si="5"/>
        <v>2</v>
      </c>
      <c r="R5">
        <f t="shared" si="6"/>
        <v>2</v>
      </c>
    </row>
    <row r="6" spans="1:19" x14ac:dyDescent="0.25">
      <c r="A6">
        <f>A4+1</f>
        <v>2</v>
      </c>
      <c r="B6">
        <f t="shared" ref="B6" si="7">B5</f>
        <v>1</v>
      </c>
      <c r="C6" s="4">
        <f t="shared" ref="C6" si="8">C5</f>
        <v>42224</v>
      </c>
      <c r="D6">
        <v>1</v>
      </c>
      <c r="E6" t="str">
        <f t="shared" ref="E6" si="9">F5</f>
        <v>Сандерленд</v>
      </c>
      <c r="F6" t="str">
        <f t="shared" ref="F6" si="10">E5</f>
        <v>Лестер Сити</v>
      </c>
      <c r="G6">
        <f t="shared" ref="G6" si="11">H5</f>
        <v>2</v>
      </c>
      <c r="H6">
        <f t="shared" ref="H6" si="12">G5</f>
        <v>4</v>
      </c>
      <c r="I6">
        <f t="shared" ref="I6" si="13">J5</f>
        <v>0</v>
      </c>
      <c r="J6">
        <f t="shared" ref="J6" si="14">I5</f>
        <v>3</v>
      </c>
      <c r="K6">
        <v>1</v>
      </c>
      <c r="L6">
        <f t="shared" ref="L6:L69" si="15">--(G6&gt;H6)</f>
        <v>0</v>
      </c>
      <c r="M6">
        <f t="shared" ref="M6:M69" si="16">--(G6=H6)</f>
        <v>0</v>
      </c>
      <c r="N6">
        <f t="shared" ref="N6:N69" si="17">--(G6&lt;H6)</f>
        <v>1</v>
      </c>
      <c r="O6">
        <f t="shared" ref="O6:O69" si="18">L6*3+M6*1</f>
        <v>0</v>
      </c>
      <c r="P6">
        <f t="shared" ref="P6:P69" si="19">G6</f>
        <v>2</v>
      </c>
      <c r="Q6">
        <f t="shared" ref="Q6:Q69" si="20">H6</f>
        <v>4</v>
      </c>
      <c r="R6">
        <f t="shared" ref="R6:R69" si="21">P6-Q6</f>
        <v>-2</v>
      </c>
    </row>
    <row r="7" spans="1:19" x14ac:dyDescent="0.25">
      <c r="A7">
        <f>A5+1</f>
        <v>3</v>
      </c>
      <c r="B7">
        <f>INDEX(Результаты!$B$3:$B$2000,A7)</f>
        <v>1</v>
      </c>
      <c r="C7" s="4">
        <f>INDEX(Результаты!$C$3:$C$2000,A7)</f>
        <v>42224</v>
      </c>
      <c r="D7">
        <v>0</v>
      </c>
      <c r="E7" t="str">
        <f>INDEX(Результаты!$D$3:$D$2000,A7)</f>
        <v>Манчестер Юнайтед</v>
      </c>
      <c r="F7" t="str">
        <f>INDEX(Результаты!$E$3:$E$2000,A7)</f>
        <v>Тоттенхэм Хотспурс</v>
      </c>
      <c r="G7">
        <f>INDEX(Результаты!$I$3:$I$2000,A7)</f>
        <v>1</v>
      </c>
      <c r="H7">
        <f>INDEX(Результаты!$J$3:$J$2000,A7)</f>
        <v>0</v>
      </c>
      <c r="I7">
        <f>INDEX(Результаты!$K$3:$K$2000,A7)</f>
        <v>1</v>
      </c>
      <c r="J7">
        <f>INDEX(Результаты!$L$3:$L$2000,A7)</f>
        <v>0</v>
      </c>
      <c r="K7">
        <v>1</v>
      </c>
      <c r="L7">
        <f t="shared" si="15"/>
        <v>1</v>
      </c>
      <c r="M7">
        <f t="shared" si="16"/>
        <v>0</v>
      </c>
      <c r="N7">
        <f t="shared" si="17"/>
        <v>0</v>
      </c>
      <c r="O7">
        <f t="shared" si="18"/>
        <v>3</v>
      </c>
      <c r="P7">
        <f t="shared" si="19"/>
        <v>1</v>
      </c>
      <c r="Q7">
        <f t="shared" si="20"/>
        <v>0</v>
      </c>
      <c r="R7">
        <f t="shared" si="21"/>
        <v>1</v>
      </c>
    </row>
    <row r="8" spans="1:19" x14ac:dyDescent="0.25">
      <c r="A8">
        <f t="shared" ref="A8:A71" si="22">A6+1</f>
        <v>3</v>
      </c>
      <c r="B8">
        <f t="shared" ref="B8" si="23">B7</f>
        <v>1</v>
      </c>
      <c r="C8" s="4">
        <f t="shared" ref="C8" si="24">C7</f>
        <v>42224</v>
      </c>
      <c r="D8">
        <v>1</v>
      </c>
      <c r="E8" t="str">
        <f t="shared" ref="E8" si="25">F7</f>
        <v>Тоттенхэм Хотспурс</v>
      </c>
      <c r="F8" t="str">
        <f t="shared" ref="F8" si="26">E7</f>
        <v>Манчестер Юнайтед</v>
      </c>
      <c r="G8">
        <f t="shared" ref="G8" si="27">H7</f>
        <v>0</v>
      </c>
      <c r="H8">
        <f t="shared" ref="H8" si="28">G7</f>
        <v>1</v>
      </c>
      <c r="I8">
        <f t="shared" ref="I8" si="29">J7</f>
        <v>0</v>
      </c>
      <c r="J8">
        <f t="shared" ref="J8" si="30">I7</f>
        <v>1</v>
      </c>
      <c r="K8">
        <v>1</v>
      </c>
      <c r="L8">
        <f t="shared" si="15"/>
        <v>0</v>
      </c>
      <c r="M8">
        <f t="shared" si="16"/>
        <v>0</v>
      </c>
      <c r="N8">
        <f t="shared" si="17"/>
        <v>1</v>
      </c>
      <c r="O8">
        <f t="shared" si="18"/>
        <v>0</v>
      </c>
      <c r="P8">
        <f t="shared" si="19"/>
        <v>0</v>
      </c>
      <c r="Q8">
        <f t="shared" si="20"/>
        <v>1</v>
      </c>
      <c r="R8">
        <f t="shared" si="21"/>
        <v>-1</v>
      </c>
    </row>
    <row r="9" spans="1:19" x14ac:dyDescent="0.25">
      <c r="A9">
        <f t="shared" si="22"/>
        <v>4</v>
      </c>
      <c r="B9">
        <f>INDEX(Результаты!$B$3:$B$2000,A9)</f>
        <v>1</v>
      </c>
      <c r="C9" s="4">
        <f>INDEX(Результаты!$C$3:$C$2000,A9)</f>
        <v>42224</v>
      </c>
      <c r="D9">
        <v>0</v>
      </c>
      <c r="E9" t="str">
        <f>INDEX(Результаты!$D$3:$D$2000,A9)</f>
        <v>Норвич Сити</v>
      </c>
      <c r="F9" t="str">
        <f>INDEX(Результаты!$E$3:$E$2000,A9)</f>
        <v>Кристал Пэлас</v>
      </c>
      <c r="G9">
        <f>INDEX(Результаты!$I$3:$I$2000,A9)</f>
        <v>1</v>
      </c>
      <c r="H9">
        <f>INDEX(Результаты!$J$3:$J$2000,A9)</f>
        <v>3</v>
      </c>
      <c r="I9">
        <f>INDEX(Результаты!$K$3:$K$2000,A9)</f>
        <v>0</v>
      </c>
      <c r="J9">
        <f>INDEX(Результаты!$L$3:$L$2000,A9)</f>
        <v>1</v>
      </c>
      <c r="K9">
        <v>1</v>
      </c>
      <c r="L9">
        <f t="shared" si="15"/>
        <v>0</v>
      </c>
      <c r="M9">
        <f t="shared" si="16"/>
        <v>0</v>
      </c>
      <c r="N9">
        <f t="shared" si="17"/>
        <v>1</v>
      </c>
      <c r="O9">
        <f t="shared" si="18"/>
        <v>0</v>
      </c>
      <c r="P9">
        <f t="shared" si="19"/>
        <v>1</v>
      </c>
      <c r="Q9">
        <f t="shared" si="20"/>
        <v>3</v>
      </c>
      <c r="R9">
        <f t="shared" si="21"/>
        <v>-2</v>
      </c>
    </row>
    <row r="10" spans="1:19" x14ac:dyDescent="0.25">
      <c r="A10">
        <f t="shared" si="22"/>
        <v>4</v>
      </c>
      <c r="B10">
        <f t="shared" ref="B10" si="31">B9</f>
        <v>1</v>
      </c>
      <c r="C10" s="4">
        <f t="shared" ref="C10" si="32">C9</f>
        <v>42224</v>
      </c>
      <c r="D10">
        <v>1</v>
      </c>
      <c r="E10" t="str">
        <f t="shared" ref="E10" si="33">F9</f>
        <v>Кристал Пэлас</v>
      </c>
      <c r="F10" t="str">
        <f t="shared" ref="F10" si="34">E9</f>
        <v>Норвич Сити</v>
      </c>
      <c r="G10">
        <f t="shared" ref="G10" si="35">H9</f>
        <v>3</v>
      </c>
      <c r="H10">
        <f t="shared" ref="H10" si="36">G9</f>
        <v>1</v>
      </c>
      <c r="I10">
        <f t="shared" ref="I10" si="37">J9</f>
        <v>1</v>
      </c>
      <c r="J10">
        <f t="shared" ref="J10" si="38">I9</f>
        <v>0</v>
      </c>
      <c r="K10">
        <v>1</v>
      </c>
      <c r="L10">
        <f t="shared" si="15"/>
        <v>1</v>
      </c>
      <c r="M10">
        <f t="shared" si="16"/>
        <v>0</v>
      </c>
      <c r="N10">
        <f t="shared" si="17"/>
        <v>0</v>
      </c>
      <c r="O10">
        <f t="shared" si="18"/>
        <v>3</v>
      </c>
      <c r="P10">
        <f t="shared" si="19"/>
        <v>3</v>
      </c>
      <c r="Q10">
        <f t="shared" si="20"/>
        <v>1</v>
      </c>
      <c r="R10">
        <f t="shared" si="21"/>
        <v>2</v>
      </c>
    </row>
    <row r="11" spans="1:19" x14ac:dyDescent="0.25">
      <c r="A11">
        <f t="shared" si="22"/>
        <v>5</v>
      </c>
      <c r="B11">
        <f>INDEX(Результаты!$B$3:$B$2000,A11)</f>
        <v>1</v>
      </c>
      <c r="C11" s="4">
        <f>INDEX(Результаты!$C$3:$C$2000,A11)</f>
        <v>42224</v>
      </c>
      <c r="D11">
        <v>0</v>
      </c>
      <c r="E11" t="str">
        <f>INDEX(Результаты!$D$3:$D$2000,A11)</f>
        <v>Челси</v>
      </c>
      <c r="F11" t="str">
        <f>INDEX(Результаты!$E$3:$E$2000,A11)</f>
        <v>Суонси Сити</v>
      </c>
      <c r="G11">
        <f>INDEX(Результаты!$I$3:$I$2000,A11)</f>
        <v>2</v>
      </c>
      <c r="H11">
        <f>INDEX(Результаты!$J$3:$J$2000,A11)</f>
        <v>2</v>
      </c>
      <c r="I11">
        <f>INDEX(Результаты!$K$3:$K$2000,A11)</f>
        <v>2</v>
      </c>
      <c r="J11">
        <f>INDEX(Результаты!$L$3:$L$2000,A11)</f>
        <v>1</v>
      </c>
      <c r="K11">
        <v>1</v>
      </c>
      <c r="L11">
        <f t="shared" si="15"/>
        <v>0</v>
      </c>
      <c r="M11">
        <f t="shared" si="16"/>
        <v>1</v>
      </c>
      <c r="N11">
        <f t="shared" si="17"/>
        <v>0</v>
      </c>
      <c r="O11">
        <f t="shared" si="18"/>
        <v>1</v>
      </c>
      <c r="P11">
        <f t="shared" si="19"/>
        <v>2</v>
      </c>
      <c r="Q11">
        <f t="shared" si="20"/>
        <v>2</v>
      </c>
      <c r="R11">
        <f t="shared" si="21"/>
        <v>0</v>
      </c>
    </row>
    <row r="12" spans="1:19" x14ac:dyDescent="0.25">
      <c r="A12">
        <f t="shared" si="22"/>
        <v>5</v>
      </c>
      <c r="B12">
        <f t="shared" ref="B12" si="39">B11</f>
        <v>1</v>
      </c>
      <c r="C12" s="4">
        <f t="shared" ref="C12" si="40">C11</f>
        <v>42224</v>
      </c>
      <c r="D12">
        <v>1</v>
      </c>
      <c r="E12" t="str">
        <f t="shared" ref="E12" si="41">F11</f>
        <v>Суонси Сити</v>
      </c>
      <c r="F12" t="str">
        <f t="shared" ref="F12" si="42">E11</f>
        <v>Челси</v>
      </c>
      <c r="G12">
        <f t="shared" ref="G12" si="43">H11</f>
        <v>2</v>
      </c>
      <c r="H12">
        <f t="shared" ref="H12" si="44">G11</f>
        <v>2</v>
      </c>
      <c r="I12">
        <f t="shared" ref="I12" si="45">J11</f>
        <v>1</v>
      </c>
      <c r="J12">
        <f t="shared" ref="J12" si="46">I11</f>
        <v>2</v>
      </c>
      <c r="K12">
        <v>1</v>
      </c>
      <c r="L12">
        <f t="shared" si="15"/>
        <v>0</v>
      </c>
      <c r="M12">
        <f t="shared" si="16"/>
        <v>1</v>
      </c>
      <c r="N12">
        <f t="shared" si="17"/>
        <v>0</v>
      </c>
      <c r="O12">
        <f t="shared" si="18"/>
        <v>1</v>
      </c>
      <c r="P12">
        <f t="shared" si="19"/>
        <v>2</v>
      </c>
      <c r="Q12">
        <f t="shared" si="20"/>
        <v>2</v>
      </c>
      <c r="R12">
        <f t="shared" si="21"/>
        <v>0</v>
      </c>
    </row>
    <row r="13" spans="1:19" x14ac:dyDescent="0.25">
      <c r="A13">
        <f t="shared" si="22"/>
        <v>6</v>
      </c>
      <c r="B13">
        <f>INDEX(Результаты!$B$3:$B$2000,A13)</f>
        <v>1</v>
      </c>
      <c r="C13" s="4">
        <f>INDEX(Результаты!$C$3:$C$2000,A13)</f>
        <v>42224</v>
      </c>
      <c r="D13">
        <v>0</v>
      </c>
      <c r="E13" t="str">
        <f>INDEX(Результаты!$D$3:$D$2000,A13)</f>
        <v>Эвертон</v>
      </c>
      <c r="F13" t="str">
        <f>INDEX(Результаты!$E$3:$E$2000,A13)</f>
        <v>Уотфорд</v>
      </c>
      <c r="G13">
        <f>INDEX(Результаты!$I$3:$I$2000,A13)</f>
        <v>2</v>
      </c>
      <c r="H13">
        <f>INDEX(Результаты!$J$3:$J$2000,A13)</f>
        <v>2</v>
      </c>
      <c r="I13">
        <f>INDEX(Результаты!$K$3:$K$2000,A13)</f>
        <v>0</v>
      </c>
      <c r="J13">
        <f>INDEX(Результаты!$L$3:$L$2000,A13)</f>
        <v>1</v>
      </c>
      <c r="K13">
        <v>1</v>
      </c>
      <c r="L13">
        <f t="shared" si="15"/>
        <v>0</v>
      </c>
      <c r="M13">
        <f t="shared" si="16"/>
        <v>1</v>
      </c>
      <c r="N13">
        <f t="shared" si="17"/>
        <v>0</v>
      </c>
      <c r="O13">
        <f t="shared" si="18"/>
        <v>1</v>
      </c>
      <c r="P13">
        <f t="shared" si="19"/>
        <v>2</v>
      </c>
      <c r="Q13">
        <f t="shared" si="20"/>
        <v>2</v>
      </c>
      <c r="R13">
        <f t="shared" si="21"/>
        <v>0</v>
      </c>
    </row>
    <row r="14" spans="1:19" x14ac:dyDescent="0.25">
      <c r="A14">
        <f t="shared" si="22"/>
        <v>6</v>
      </c>
      <c r="B14">
        <f t="shared" ref="B14" si="47">B13</f>
        <v>1</v>
      </c>
      <c r="C14" s="4">
        <f t="shared" ref="C14" si="48">C13</f>
        <v>42224</v>
      </c>
      <c r="D14">
        <v>1</v>
      </c>
      <c r="E14" t="str">
        <f t="shared" ref="E14" si="49">F13</f>
        <v>Уотфорд</v>
      </c>
      <c r="F14" t="str">
        <f t="shared" ref="F14" si="50">E13</f>
        <v>Эвертон</v>
      </c>
      <c r="G14">
        <f t="shared" ref="G14" si="51">H13</f>
        <v>2</v>
      </c>
      <c r="H14">
        <f t="shared" ref="H14" si="52">G13</f>
        <v>2</v>
      </c>
      <c r="I14">
        <f t="shared" ref="I14" si="53">J13</f>
        <v>1</v>
      </c>
      <c r="J14">
        <f t="shared" ref="J14" si="54">I13</f>
        <v>0</v>
      </c>
      <c r="K14">
        <v>1</v>
      </c>
      <c r="L14">
        <f t="shared" si="15"/>
        <v>0</v>
      </c>
      <c r="M14">
        <f t="shared" si="16"/>
        <v>1</v>
      </c>
      <c r="N14">
        <f t="shared" si="17"/>
        <v>0</v>
      </c>
      <c r="O14">
        <f t="shared" si="18"/>
        <v>1</v>
      </c>
      <c r="P14">
        <f t="shared" si="19"/>
        <v>2</v>
      </c>
      <c r="Q14">
        <f t="shared" si="20"/>
        <v>2</v>
      </c>
      <c r="R14">
        <f t="shared" si="21"/>
        <v>0</v>
      </c>
    </row>
    <row r="15" spans="1:19" x14ac:dyDescent="0.25">
      <c r="A15">
        <f t="shared" si="22"/>
        <v>7</v>
      </c>
      <c r="B15">
        <f>INDEX(Результаты!$B$3:$B$2000,A15)</f>
        <v>1</v>
      </c>
      <c r="C15" s="4">
        <f>INDEX(Результаты!$C$3:$C$2000,A15)</f>
        <v>42225</v>
      </c>
      <c r="D15">
        <v>0</v>
      </c>
      <c r="E15" t="str">
        <f>INDEX(Результаты!$D$3:$D$2000,A15)</f>
        <v>Арсенал</v>
      </c>
      <c r="F15" t="str">
        <f>INDEX(Результаты!$E$3:$E$2000,A15)</f>
        <v>Вест Хэм</v>
      </c>
      <c r="G15">
        <f>INDEX(Результаты!$I$3:$I$2000,A15)</f>
        <v>0</v>
      </c>
      <c r="H15">
        <f>INDEX(Результаты!$J$3:$J$2000,A15)</f>
        <v>2</v>
      </c>
      <c r="I15">
        <f>INDEX(Результаты!$K$3:$K$2000,A15)</f>
        <v>0</v>
      </c>
      <c r="J15">
        <f>INDEX(Результаты!$L$3:$L$2000,A15)</f>
        <v>1</v>
      </c>
      <c r="K15">
        <v>1</v>
      </c>
      <c r="L15">
        <f t="shared" si="15"/>
        <v>0</v>
      </c>
      <c r="M15">
        <f t="shared" si="16"/>
        <v>0</v>
      </c>
      <c r="N15">
        <f t="shared" si="17"/>
        <v>1</v>
      </c>
      <c r="O15">
        <f t="shared" si="18"/>
        <v>0</v>
      </c>
      <c r="P15">
        <f t="shared" si="19"/>
        <v>0</v>
      </c>
      <c r="Q15">
        <f t="shared" si="20"/>
        <v>2</v>
      </c>
      <c r="R15">
        <f t="shared" si="21"/>
        <v>-2</v>
      </c>
    </row>
    <row r="16" spans="1:19" x14ac:dyDescent="0.25">
      <c r="A16">
        <f t="shared" si="22"/>
        <v>7</v>
      </c>
      <c r="B16">
        <f t="shared" ref="B16" si="55">B15</f>
        <v>1</v>
      </c>
      <c r="C16" s="4">
        <f t="shared" ref="C16" si="56">C15</f>
        <v>42225</v>
      </c>
      <c r="D16">
        <v>1</v>
      </c>
      <c r="E16" t="str">
        <f t="shared" ref="E16" si="57">F15</f>
        <v>Вест Хэм</v>
      </c>
      <c r="F16" t="str">
        <f t="shared" ref="F16" si="58">E15</f>
        <v>Арсенал</v>
      </c>
      <c r="G16">
        <f t="shared" ref="G16" si="59">H15</f>
        <v>2</v>
      </c>
      <c r="H16">
        <f t="shared" ref="H16" si="60">G15</f>
        <v>0</v>
      </c>
      <c r="I16">
        <f t="shared" ref="I16" si="61">J15</f>
        <v>1</v>
      </c>
      <c r="J16">
        <f t="shared" ref="J16" si="62">I15</f>
        <v>0</v>
      </c>
      <c r="K16">
        <v>1</v>
      </c>
      <c r="L16">
        <f t="shared" si="15"/>
        <v>1</v>
      </c>
      <c r="M16">
        <f t="shared" si="16"/>
        <v>0</v>
      </c>
      <c r="N16">
        <f t="shared" si="17"/>
        <v>0</v>
      </c>
      <c r="O16">
        <f t="shared" si="18"/>
        <v>3</v>
      </c>
      <c r="P16">
        <f t="shared" si="19"/>
        <v>2</v>
      </c>
      <c r="Q16">
        <f t="shared" si="20"/>
        <v>0</v>
      </c>
      <c r="R16">
        <f t="shared" si="21"/>
        <v>2</v>
      </c>
    </row>
    <row r="17" spans="1:18" x14ac:dyDescent="0.25">
      <c r="A17">
        <f t="shared" si="22"/>
        <v>8</v>
      </c>
      <c r="B17">
        <f>INDEX(Результаты!$B$3:$B$2000,A17)</f>
        <v>1</v>
      </c>
      <c r="C17" s="4">
        <f>INDEX(Результаты!$C$3:$C$2000,A17)</f>
        <v>42225</v>
      </c>
      <c r="D17">
        <v>0</v>
      </c>
      <c r="E17" t="str">
        <f>INDEX(Результаты!$D$3:$D$2000,A17)</f>
        <v>Ньюкасл Юнайтед</v>
      </c>
      <c r="F17" t="str">
        <f>INDEX(Результаты!$E$3:$E$2000,A17)</f>
        <v>Саутгемптон</v>
      </c>
      <c r="G17">
        <f>INDEX(Результаты!$I$3:$I$2000,A17)</f>
        <v>2</v>
      </c>
      <c r="H17">
        <f>INDEX(Результаты!$J$3:$J$2000,A17)</f>
        <v>2</v>
      </c>
      <c r="I17">
        <f>INDEX(Результаты!$K$3:$K$2000,A17)</f>
        <v>1</v>
      </c>
      <c r="J17">
        <f>INDEX(Результаты!$L$3:$L$2000,A17)</f>
        <v>1</v>
      </c>
      <c r="K17">
        <v>1</v>
      </c>
      <c r="L17">
        <f t="shared" si="15"/>
        <v>0</v>
      </c>
      <c r="M17">
        <f t="shared" si="16"/>
        <v>1</v>
      </c>
      <c r="N17">
        <f t="shared" si="17"/>
        <v>0</v>
      </c>
      <c r="O17">
        <f t="shared" si="18"/>
        <v>1</v>
      </c>
      <c r="P17">
        <f t="shared" si="19"/>
        <v>2</v>
      </c>
      <c r="Q17">
        <f t="shared" si="20"/>
        <v>2</v>
      </c>
      <c r="R17">
        <f t="shared" si="21"/>
        <v>0</v>
      </c>
    </row>
    <row r="18" spans="1:18" x14ac:dyDescent="0.25">
      <c r="A18">
        <f t="shared" si="22"/>
        <v>8</v>
      </c>
      <c r="B18">
        <f t="shared" ref="B18" si="63">B17</f>
        <v>1</v>
      </c>
      <c r="C18" s="4">
        <f t="shared" ref="C18" si="64">C17</f>
        <v>42225</v>
      </c>
      <c r="D18">
        <v>1</v>
      </c>
      <c r="E18" t="str">
        <f t="shared" ref="E18" si="65">F17</f>
        <v>Саутгемптон</v>
      </c>
      <c r="F18" t="str">
        <f t="shared" ref="F18" si="66">E17</f>
        <v>Ньюкасл Юнайтед</v>
      </c>
      <c r="G18">
        <f t="shared" ref="G18" si="67">H17</f>
        <v>2</v>
      </c>
      <c r="H18">
        <f t="shared" ref="H18" si="68">G17</f>
        <v>2</v>
      </c>
      <c r="I18">
        <f t="shared" ref="I18" si="69">J17</f>
        <v>1</v>
      </c>
      <c r="J18">
        <f t="shared" ref="J18" si="70">I17</f>
        <v>1</v>
      </c>
      <c r="K18">
        <v>1</v>
      </c>
      <c r="L18">
        <f t="shared" si="15"/>
        <v>0</v>
      </c>
      <c r="M18">
        <f t="shared" si="16"/>
        <v>1</v>
      </c>
      <c r="N18">
        <f t="shared" si="17"/>
        <v>0</v>
      </c>
      <c r="O18">
        <f t="shared" si="18"/>
        <v>1</v>
      </c>
      <c r="P18">
        <f t="shared" si="19"/>
        <v>2</v>
      </c>
      <c r="Q18">
        <f t="shared" si="20"/>
        <v>2</v>
      </c>
      <c r="R18">
        <f t="shared" si="21"/>
        <v>0</v>
      </c>
    </row>
    <row r="19" spans="1:18" x14ac:dyDescent="0.25">
      <c r="A19">
        <f t="shared" si="22"/>
        <v>9</v>
      </c>
      <c r="B19">
        <f>INDEX(Результаты!$B$3:$B$2000,A19)</f>
        <v>1</v>
      </c>
      <c r="C19" s="4">
        <f>INDEX(Результаты!$C$3:$C$2000,A19)</f>
        <v>42225</v>
      </c>
      <c r="D19">
        <v>0</v>
      </c>
      <c r="E19" t="str">
        <f>INDEX(Результаты!$D$3:$D$2000,A19)</f>
        <v>Сток Сити</v>
      </c>
      <c r="F19" t="str">
        <f>INDEX(Результаты!$E$3:$E$2000,A19)</f>
        <v>Ливерпуль</v>
      </c>
      <c r="G19">
        <f>INDEX(Результаты!$I$3:$I$2000,A19)</f>
        <v>0</v>
      </c>
      <c r="H19">
        <f>INDEX(Результаты!$J$3:$J$2000,A19)</f>
        <v>1</v>
      </c>
      <c r="I19">
        <f>INDEX(Результаты!$K$3:$K$2000,A19)</f>
        <v>0</v>
      </c>
      <c r="J19">
        <f>INDEX(Результаты!$L$3:$L$2000,A19)</f>
        <v>0</v>
      </c>
      <c r="K19">
        <v>1</v>
      </c>
      <c r="L19">
        <f t="shared" si="15"/>
        <v>0</v>
      </c>
      <c r="M19">
        <f t="shared" si="16"/>
        <v>0</v>
      </c>
      <c r="N19">
        <f t="shared" si="17"/>
        <v>1</v>
      </c>
      <c r="O19">
        <f t="shared" si="18"/>
        <v>0</v>
      </c>
      <c r="P19">
        <f t="shared" si="19"/>
        <v>0</v>
      </c>
      <c r="Q19">
        <f t="shared" si="20"/>
        <v>1</v>
      </c>
      <c r="R19">
        <f t="shared" si="21"/>
        <v>-1</v>
      </c>
    </row>
    <row r="20" spans="1:18" x14ac:dyDescent="0.25">
      <c r="A20">
        <f t="shared" si="22"/>
        <v>9</v>
      </c>
      <c r="B20">
        <f t="shared" ref="B20" si="71">B19</f>
        <v>1</v>
      </c>
      <c r="C20" s="4">
        <f t="shared" ref="C20" si="72">C19</f>
        <v>42225</v>
      </c>
      <c r="D20">
        <v>1</v>
      </c>
      <c r="E20" t="str">
        <f t="shared" ref="E20" si="73">F19</f>
        <v>Ливерпуль</v>
      </c>
      <c r="F20" t="str">
        <f t="shared" ref="F20" si="74">E19</f>
        <v>Сток Сити</v>
      </c>
      <c r="G20">
        <f t="shared" ref="G20" si="75">H19</f>
        <v>1</v>
      </c>
      <c r="H20">
        <f t="shared" ref="H20" si="76">G19</f>
        <v>0</v>
      </c>
      <c r="I20">
        <f t="shared" ref="I20" si="77">J19</f>
        <v>0</v>
      </c>
      <c r="J20">
        <f t="shared" ref="J20" si="78">I19</f>
        <v>0</v>
      </c>
      <c r="K20">
        <v>1</v>
      </c>
      <c r="L20">
        <f t="shared" si="15"/>
        <v>1</v>
      </c>
      <c r="M20">
        <f t="shared" si="16"/>
        <v>0</v>
      </c>
      <c r="N20">
        <f t="shared" si="17"/>
        <v>0</v>
      </c>
      <c r="O20">
        <f t="shared" si="18"/>
        <v>3</v>
      </c>
      <c r="P20">
        <f t="shared" si="19"/>
        <v>1</v>
      </c>
      <c r="Q20">
        <f t="shared" si="20"/>
        <v>0</v>
      </c>
      <c r="R20">
        <f t="shared" si="21"/>
        <v>1</v>
      </c>
    </row>
    <row r="21" spans="1:18" x14ac:dyDescent="0.25">
      <c r="A21">
        <f t="shared" si="22"/>
        <v>10</v>
      </c>
      <c r="B21">
        <f>INDEX(Результаты!$B$3:$B$2000,A21)</f>
        <v>1</v>
      </c>
      <c r="C21" s="4">
        <f>INDEX(Результаты!$C$3:$C$2000,A21)</f>
        <v>42226</v>
      </c>
      <c r="D21">
        <v>0</v>
      </c>
      <c r="E21" t="str">
        <f>INDEX(Результаты!$D$3:$D$2000,A21)</f>
        <v>Вест Бромвич</v>
      </c>
      <c r="F21" t="str">
        <f>INDEX(Результаты!$E$3:$E$2000,A21)</f>
        <v>Манчестер Сити</v>
      </c>
      <c r="G21">
        <f>INDEX(Результаты!$I$3:$I$2000,A21)</f>
        <v>0</v>
      </c>
      <c r="H21">
        <f>INDEX(Результаты!$J$3:$J$2000,A21)</f>
        <v>3</v>
      </c>
      <c r="I21">
        <f>INDEX(Результаты!$K$3:$K$2000,A21)</f>
        <v>0</v>
      </c>
      <c r="J21">
        <f>INDEX(Результаты!$L$3:$L$2000,A21)</f>
        <v>2</v>
      </c>
      <c r="K21">
        <v>1</v>
      </c>
      <c r="L21">
        <f t="shared" si="15"/>
        <v>0</v>
      </c>
      <c r="M21">
        <f t="shared" si="16"/>
        <v>0</v>
      </c>
      <c r="N21">
        <f t="shared" si="17"/>
        <v>1</v>
      </c>
      <c r="O21">
        <f t="shared" si="18"/>
        <v>0</v>
      </c>
      <c r="P21">
        <f t="shared" si="19"/>
        <v>0</v>
      </c>
      <c r="Q21">
        <f t="shared" si="20"/>
        <v>3</v>
      </c>
      <c r="R21">
        <f t="shared" si="21"/>
        <v>-3</v>
      </c>
    </row>
    <row r="22" spans="1:18" x14ac:dyDescent="0.25">
      <c r="A22">
        <f t="shared" si="22"/>
        <v>10</v>
      </c>
      <c r="B22">
        <f t="shared" ref="B22" si="79">B21</f>
        <v>1</v>
      </c>
      <c r="C22" s="4">
        <f t="shared" ref="C22" si="80">C21</f>
        <v>42226</v>
      </c>
      <c r="D22">
        <v>1</v>
      </c>
      <c r="E22" t="str">
        <f t="shared" ref="E22" si="81">F21</f>
        <v>Манчестер Сити</v>
      </c>
      <c r="F22" t="str">
        <f t="shared" ref="F22" si="82">E21</f>
        <v>Вест Бромвич</v>
      </c>
      <c r="G22">
        <f t="shared" ref="G22" si="83">H21</f>
        <v>3</v>
      </c>
      <c r="H22">
        <f t="shared" ref="H22" si="84">G21</f>
        <v>0</v>
      </c>
      <c r="I22">
        <f t="shared" ref="I22" si="85">J21</f>
        <v>2</v>
      </c>
      <c r="J22">
        <f t="shared" ref="J22" si="86">I21</f>
        <v>0</v>
      </c>
      <c r="K22">
        <v>1</v>
      </c>
      <c r="L22">
        <f t="shared" si="15"/>
        <v>1</v>
      </c>
      <c r="M22">
        <f t="shared" si="16"/>
        <v>0</v>
      </c>
      <c r="N22">
        <f t="shared" si="17"/>
        <v>0</v>
      </c>
      <c r="O22">
        <f t="shared" si="18"/>
        <v>3</v>
      </c>
      <c r="P22">
        <f t="shared" si="19"/>
        <v>3</v>
      </c>
      <c r="Q22">
        <f t="shared" si="20"/>
        <v>0</v>
      </c>
      <c r="R22">
        <f t="shared" si="21"/>
        <v>3</v>
      </c>
    </row>
    <row r="23" spans="1:18" x14ac:dyDescent="0.25">
      <c r="A23">
        <f t="shared" si="22"/>
        <v>11</v>
      </c>
      <c r="B23">
        <f>INDEX(Результаты!$B$3:$B$2000,A23)</f>
        <v>2</v>
      </c>
      <c r="C23" s="4">
        <f>INDEX(Результаты!$C$3:$C$2000,A23)</f>
        <v>42230</v>
      </c>
      <c r="D23">
        <v>0</v>
      </c>
      <c r="E23" t="str">
        <f>INDEX(Результаты!$D$3:$D$2000,A23)</f>
        <v>Астон Вилла</v>
      </c>
      <c r="F23" t="str">
        <f>INDEX(Результаты!$E$3:$E$2000,A23)</f>
        <v>Манчестер Юнайтед</v>
      </c>
      <c r="G23">
        <f>INDEX(Результаты!$I$3:$I$2000,A23)</f>
        <v>0</v>
      </c>
      <c r="H23">
        <f>INDEX(Результаты!$J$3:$J$2000,A23)</f>
        <v>1</v>
      </c>
      <c r="I23">
        <f>INDEX(Результаты!$K$3:$K$2000,A23)</f>
        <v>0</v>
      </c>
      <c r="J23">
        <f>INDEX(Результаты!$L$3:$L$2000,A23)</f>
        <v>1</v>
      </c>
      <c r="K23">
        <v>1</v>
      </c>
      <c r="L23">
        <f t="shared" si="15"/>
        <v>0</v>
      </c>
      <c r="M23">
        <f t="shared" si="16"/>
        <v>0</v>
      </c>
      <c r="N23">
        <f t="shared" si="17"/>
        <v>1</v>
      </c>
      <c r="O23">
        <f t="shared" si="18"/>
        <v>0</v>
      </c>
      <c r="P23">
        <f t="shared" si="19"/>
        <v>0</v>
      </c>
      <c r="Q23">
        <f t="shared" si="20"/>
        <v>1</v>
      </c>
      <c r="R23">
        <f t="shared" si="21"/>
        <v>-1</v>
      </c>
    </row>
    <row r="24" spans="1:18" x14ac:dyDescent="0.25">
      <c r="A24">
        <f t="shared" si="22"/>
        <v>11</v>
      </c>
      <c r="B24">
        <f t="shared" ref="B24" si="87">B23</f>
        <v>2</v>
      </c>
      <c r="C24" s="4">
        <f t="shared" ref="C24" si="88">C23</f>
        <v>42230</v>
      </c>
      <c r="D24">
        <v>1</v>
      </c>
      <c r="E24" t="str">
        <f t="shared" ref="E24" si="89">F23</f>
        <v>Манчестер Юнайтед</v>
      </c>
      <c r="F24" t="str">
        <f t="shared" ref="F24" si="90">E23</f>
        <v>Астон Вилла</v>
      </c>
      <c r="G24">
        <f t="shared" ref="G24" si="91">H23</f>
        <v>1</v>
      </c>
      <c r="H24">
        <f t="shared" ref="H24" si="92">G23</f>
        <v>0</v>
      </c>
      <c r="I24">
        <f t="shared" ref="I24" si="93">J23</f>
        <v>1</v>
      </c>
      <c r="J24">
        <f t="shared" ref="J24" si="94">I23</f>
        <v>0</v>
      </c>
      <c r="K24">
        <v>1</v>
      </c>
      <c r="L24">
        <f t="shared" si="15"/>
        <v>1</v>
      </c>
      <c r="M24">
        <f t="shared" si="16"/>
        <v>0</v>
      </c>
      <c r="N24">
        <f t="shared" si="17"/>
        <v>0</v>
      </c>
      <c r="O24">
        <f t="shared" si="18"/>
        <v>3</v>
      </c>
      <c r="P24">
        <f t="shared" si="19"/>
        <v>1</v>
      </c>
      <c r="Q24">
        <f t="shared" si="20"/>
        <v>0</v>
      </c>
      <c r="R24">
        <f t="shared" si="21"/>
        <v>1</v>
      </c>
    </row>
    <row r="25" spans="1:18" x14ac:dyDescent="0.25">
      <c r="A25">
        <f t="shared" si="22"/>
        <v>12</v>
      </c>
      <c r="B25">
        <f>INDEX(Результаты!$B$3:$B$2000,A25)</f>
        <v>2</v>
      </c>
      <c r="C25" s="4">
        <f>INDEX(Результаты!$C$3:$C$2000,A25)</f>
        <v>42231</v>
      </c>
      <c r="D25">
        <v>0</v>
      </c>
      <c r="E25" t="str">
        <f>INDEX(Результаты!$D$3:$D$2000,A25)</f>
        <v>Вест Хэм</v>
      </c>
      <c r="F25" t="str">
        <f>INDEX(Результаты!$E$3:$E$2000,A25)</f>
        <v>Лестер Сити</v>
      </c>
      <c r="G25">
        <f>INDEX(Результаты!$I$3:$I$2000,A25)</f>
        <v>1</v>
      </c>
      <c r="H25">
        <f>INDEX(Результаты!$J$3:$J$2000,A25)</f>
        <v>2</v>
      </c>
      <c r="I25">
        <f>INDEX(Результаты!$K$3:$K$2000,A25)</f>
        <v>0</v>
      </c>
      <c r="J25">
        <f>INDEX(Результаты!$L$3:$L$2000,A25)</f>
        <v>2</v>
      </c>
      <c r="K25">
        <v>1</v>
      </c>
      <c r="L25">
        <f t="shared" si="15"/>
        <v>0</v>
      </c>
      <c r="M25">
        <f t="shared" si="16"/>
        <v>0</v>
      </c>
      <c r="N25">
        <f t="shared" si="17"/>
        <v>1</v>
      </c>
      <c r="O25">
        <f t="shared" si="18"/>
        <v>0</v>
      </c>
      <c r="P25">
        <f t="shared" si="19"/>
        <v>1</v>
      </c>
      <c r="Q25">
        <f t="shared" si="20"/>
        <v>2</v>
      </c>
      <c r="R25">
        <f t="shared" si="21"/>
        <v>-1</v>
      </c>
    </row>
    <row r="26" spans="1:18" x14ac:dyDescent="0.25">
      <c r="A26">
        <f t="shared" si="22"/>
        <v>12</v>
      </c>
      <c r="B26">
        <f t="shared" ref="B26" si="95">B25</f>
        <v>2</v>
      </c>
      <c r="C26" s="4">
        <f t="shared" ref="C26" si="96">C25</f>
        <v>42231</v>
      </c>
      <c r="D26">
        <v>1</v>
      </c>
      <c r="E26" t="str">
        <f t="shared" ref="E26" si="97">F25</f>
        <v>Лестер Сити</v>
      </c>
      <c r="F26" t="str">
        <f t="shared" ref="F26" si="98">E25</f>
        <v>Вест Хэм</v>
      </c>
      <c r="G26">
        <f t="shared" ref="G26" si="99">H25</f>
        <v>2</v>
      </c>
      <c r="H26">
        <f t="shared" ref="H26" si="100">G25</f>
        <v>1</v>
      </c>
      <c r="I26">
        <f t="shared" ref="I26" si="101">J25</f>
        <v>2</v>
      </c>
      <c r="J26">
        <f t="shared" ref="J26" si="102">I25</f>
        <v>0</v>
      </c>
      <c r="K26">
        <v>1</v>
      </c>
      <c r="L26">
        <f t="shared" si="15"/>
        <v>1</v>
      </c>
      <c r="M26">
        <f t="shared" si="16"/>
        <v>0</v>
      </c>
      <c r="N26">
        <f t="shared" si="17"/>
        <v>0</v>
      </c>
      <c r="O26">
        <f t="shared" si="18"/>
        <v>3</v>
      </c>
      <c r="P26">
        <f t="shared" si="19"/>
        <v>2</v>
      </c>
      <c r="Q26">
        <f t="shared" si="20"/>
        <v>1</v>
      </c>
      <c r="R26">
        <f t="shared" si="21"/>
        <v>1</v>
      </c>
    </row>
    <row r="27" spans="1:18" x14ac:dyDescent="0.25">
      <c r="A27">
        <f t="shared" si="22"/>
        <v>13</v>
      </c>
      <c r="B27">
        <f>INDEX(Результаты!$B$3:$B$2000,A27)</f>
        <v>2</v>
      </c>
      <c r="C27" s="4">
        <f>INDEX(Результаты!$C$3:$C$2000,A27)</f>
        <v>42231</v>
      </c>
      <c r="D27">
        <v>0</v>
      </c>
      <c r="E27" t="str">
        <f>INDEX(Результаты!$D$3:$D$2000,A27)</f>
        <v>Сандерленд</v>
      </c>
      <c r="F27" t="str">
        <f>INDEX(Результаты!$E$3:$E$2000,A27)</f>
        <v>Норвич Сити</v>
      </c>
      <c r="G27">
        <f>INDEX(Результаты!$I$3:$I$2000,A27)</f>
        <v>1</v>
      </c>
      <c r="H27">
        <f>INDEX(Результаты!$J$3:$J$2000,A27)</f>
        <v>3</v>
      </c>
      <c r="I27">
        <f>INDEX(Результаты!$K$3:$K$2000,A27)</f>
        <v>0</v>
      </c>
      <c r="J27">
        <f>INDEX(Результаты!$L$3:$L$2000,A27)</f>
        <v>2</v>
      </c>
      <c r="K27">
        <v>1</v>
      </c>
      <c r="L27">
        <f t="shared" si="15"/>
        <v>0</v>
      </c>
      <c r="M27">
        <f t="shared" si="16"/>
        <v>0</v>
      </c>
      <c r="N27">
        <f t="shared" si="17"/>
        <v>1</v>
      </c>
      <c r="O27">
        <f t="shared" si="18"/>
        <v>0</v>
      </c>
      <c r="P27">
        <f t="shared" si="19"/>
        <v>1</v>
      </c>
      <c r="Q27">
        <f t="shared" si="20"/>
        <v>3</v>
      </c>
      <c r="R27">
        <f t="shared" si="21"/>
        <v>-2</v>
      </c>
    </row>
    <row r="28" spans="1:18" x14ac:dyDescent="0.25">
      <c r="A28">
        <f t="shared" si="22"/>
        <v>13</v>
      </c>
      <c r="B28">
        <f t="shared" ref="B28" si="103">B27</f>
        <v>2</v>
      </c>
      <c r="C28" s="4">
        <f t="shared" ref="C28" si="104">C27</f>
        <v>42231</v>
      </c>
      <c r="D28">
        <v>1</v>
      </c>
      <c r="E28" t="str">
        <f t="shared" ref="E28" si="105">F27</f>
        <v>Норвич Сити</v>
      </c>
      <c r="F28" t="str">
        <f t="shared" ref="F28" si="106">E27</f>
        <v>Сандерленд</v>
      </c>
      <c r="G28">
        <f t="shared" ref="G28" si="107">H27</f>
        <v>3</v>
      </c>
      <c r="H28">
        <f t="shared" ref="H28" si="108">G27</f>
        <v>1</v>
      </c>
      <c r="I28">
        <f t="shared" ref="I28" si="109">J27</f>
        <v>2</v>
      </c>
      <c r="J28">
        <f t="shared" ref="J28" si="110">I27</f>
        <v>0</v>
      </c>
      <c r="K28">
        <v>1</v>
      </c>
      <c r="L28">
        <f t="shared" si="15"/>
        <v>1</v>
      </c>
      <c r="M28">
        <f t="shared" si="16"/>
        <v>0</v>
      </c>
      <c r="N28">
        <f t="shared" si="17"/>
        <v>0</v>
      </c>
      <c r="O28">
        <f t="shared" si="18"/>
        <v>3</v>
      </c>
      <c r="P28">
        <f t="shared" si="19"/>
        <v>3</v>
      </c>
      <c r="Q28">
        <f t="shared" si="20"/>
        <v>1</v>
      </c>
      <c r="R28">
        <f t="shared" si="21"/>
        <v>2</v>
      </c>
    </row>
    <row r="29" spans="1:18" x14ac:dyDescent="0.25">
      <c r="A29">
        <f t="shared" si="22"/>
        <v>14</v>
      </c>
      <c r="B29">
        <f>INDEX(Результаты!$B$3:$B$2000,A29)</f>
        <v>2</v>
      </c>
      <c r="C29" s="4">
        <f>INDEX(Результаты!$C$3:$C$2000,A29)</f>
        <v>42231</v>
      </c>
      <c r="D29">
        <v>0</v>
      </c>
      <c r="E29" t="str">
        <f>INDEX(Результаты!$D$3:$D$2000,A29)</f>
        <v>Саутгемптон</v>
      </c>
      <c r="F29" t="str">
        <f>INDEX(Результаты!$E$3:$E$2000,A29)</f>
        <v>Эвертон</v>
      </c>
      <c r="G29">
        <f>INDEX(Результаты!$I$3:$I$2000,A29)</f>
        <v>0</v>
      </c>
      <c r="H29">
        <f>INDEX(Результаты!$J$3:$J$2000,A29)</f>
        <v>3</v>
      </c>
      <c r="I29">
        <f>INDEX(Результаты!$K$3:$K$2000,A29)</f>
        <v>0</v>
      </c>
      <c r="J29">
        <f>INDEX(Результаты!$L$3:$L$2000,A29)</f>
        <v>2</v>
      </c>
      <c r="K29">
        <v>1</v>
      </c>
      <c r="L29">
        <f t="shared" si="15"/>
        <v>0</v>
      </c>
      <c r="M29">
        <f t="shared" si="16"/>
        <v>0</v>
      </c>
      <c r="N29">
        <f t="shared" si="17"/>
        <v>1</v>
      </c>
      <c r="O29">
        <f t="shared" si="18"/>
        <v>0</v>
      </c>
      <c r="P29">
        <f t="shared" si="19"/>
        <v>0</v>
      </c>
      <c r="Q29">
        <f t="shared" si="20"/>
        <v>3</v>
      </c>
      <c r="R29">
        <f t="shared" si="21"/>
        <v>-3</v>
      </c>
    </row>
    <row r="30" spans="1:18" x14ac:dyDescent="0.25">
      <c r="A30">
        <f t="shared" si="22"/>
        <v>14</v>
      </c>
      <c r="B30">
        <f t="shared" ref="B30" si="111">B29</f>
        <v>2</v>
      </c>
      <c r="C30" s="4">
        <f t="shared" ref="C30" si="112">C29</f>
        <v>42231</v>
      </c>
      <c r="D30">
        <v>1</v>
      </c>
      <c r="E30" t="str">
        <f t="shared" ref="E30" si="113">F29</f>
        <v>Эвертон</v>
      </c>
      <c r="F30" t="str">
        <f t="shared" ref="F30" si="114">E29</f>
        <v>Саутгемптон</v>
      </c>
      <c r="G30">
        <f t="shared" ref="G30" si="115">H29</f>
        <v>3</v>
      </c>
      <c r="H30">
        <f t="shared" ref="H30" si="116">G29</f>
        <v>0</v>
      </c>
      <c r="I30">
        <f t="shared" ref="I30" si="117">J29</f>
        <v>2</v>
      </c>
      <c r="J30">
        <f t="shared" ref="J30" si="118">I29</f>
        <v>0</v>
      </c>
      <c r="K30">
        <v>1</v>
      </c>
      <c r="L30">
        <f t="shared" si="15"/>
        <v>1</v>
      </c>
      <c r="M30">
        <f t="shared" si="16"/>
        <v>0</v>
      </c>
      <c r="N30">
        <f t="shared" si="17"/>
        <v>0</v>
      </c>
      <c r="O30">
        <f t="shared" si="18"/>
        <v>3</v>
      </c>
      <c r="P30">
        <f t="shared" si="19"/>
        <v>3</v>
      </c>
      <c r="Q30">
        <f t="shared" si="20"/>
        <v>0</v>
      </c>
      <c r="R30">
        <f t="shared" si="21"/>
        <v>3</v>
      </c>
    </row>
    <row r="31" spans="1:18" x14ac:dyDescent="0.25">
      <c r="A31">
        <f t="shared" si="22"/>
        <v>15</v>
      </c>
      <c r="B31">
        <f>INDEX(Результаты!$B$3:$B$2000,A31)</f>
        <v>2</v>
      </c>
      <c r="C31" s="4">
        <f>INDEX(Результаты!$C$3:$C$2000,A31)</f>
        <v>42231</v>
      </c>
      <c r="D31">
        <v>0</v>
      </c>
      <c r="E31" t="str">
        <f>INDEX(Результаты!$D$3:$D$2000,A31)</f>
        <v>Суонси Сити</v>
      </c>
      <c r="F31" t="str">
        <f>INDEX(Результаты!$E$3:$E$2000,A31)</f>
        <v>Ньюкасл Юнайтед</v>
      </c>
      <c r="G31">
        <f>INDEX(Результаты!$I$3:$I$2000,A31)</f>
        <v>2</v>
      </c>
      <c r="H31">
        <f>INDEX(Результаты!$J$3:$J$2000,A31)</f>
        <v>0</v>
      </c>
      <c r="I31">
        <f>INDEX(Результаты!$K$3:$K$2000,A31)</f>
        <v>1</v>
      </c>
      <c r="J31">
        <f>INDEX(Результаты!$L$3:$L$2000,A31)</f>
        <v>0</v>
      </c>
      <c r="K31">
        <v>1</v>
      </c>
      <c r="L31">
        <f t="shared" si="15"/>
        <v>1</v>
      </c>
      <c r="M31">
        <f t="shared" si="16"/>
        <v>0</v>
      </c>
      <c r="N31">
        <f t="shared" si="17"/>
        <v>0</v>
      </c>
      <c r="O31">
        <f t="shared" si="18"/>
        <v>3</v>
      </c>
      <c r="P31">
        <f t="shared" si="19"/>
        <v>2</v>
      </c>
      <c r="Q31">
        <f t="shared" si="20"/>
        <v>0</v>
      </c>
      <c r="R31">
        <f t="shared" si="21"/>
        <v>2</v>
      </c>
    </row>
    <row r="32" spans="1:18" x14ac:dyDescent="0.25">
      <c r="A32">
        <f t="shared" si="22"/>
        <v>15</v>
      </c>
      <c r="B32">
        <f t="shared" ref="B32" si="119">B31</f>
        <v>2</v>
      </c>
      <c r="C32" s="4">
        <f t="shared" ref="C32" si="120">C31</f>
        <v>42231</v>
      </c>
      <c r="D32">
        <v>1</v>
      </c>
      <c r="E32" t="str">
        <f t="shared" ref="E32" si="121">F31</f>
        <v>Ньюкасл Юнайтед</v>
      </c>
      <c r="F32" t="str">
        <f t="shared" ref="F32" si="122">E31</f>
        <v>Суонси Сити</v>
      </c>
      <c r="G32">
        <f t="shared" ref="G32" si="123">H31</f>
        <v>0</v>
      </c>
      <c r="H32">
        <f t="shared" ref="H32" si="124">G31</f>
        <v>2</v>
      </c>
      <c r="I32">
        <f t="shared" ref="I32" si="125">J31</f>
        <v>0</v>
      </c>
      <c r="J32">
        <f t="shared" ref="J32" si="126">I31</f>
        <v>1</v>
      </c>
      <c r="K32">
        <v>1</v>
      </c>
      <c r="L32">
        <f t="shared" si="15"/>
        <v>0</v>
      </c>
      <c r="M32">
        <f t="shared" si="16"/>
        <v>0</v>
      </c>
      <c r="N32">
        <f t="shared" si="17"/>
        <v>1</v>
      </c>
      <c r="O32">
        <f t="shared" si="18"/>
        <v>0</v>
      </c>
      <c r="P32">
        <f t="shared" si="19"/>
        <v>0</v>
      </c>
      <c r="Q32">
        <f t="shared" si="20"/>
        <v>2</v>
      </c>
      <c r="R32">
        <f t="shared" si="21"/>
        <v>-2</v>
      </c>
    </row>
    <row r="33" spans="1:18" x14ac:dyDescent="0.25">
      <c r="A33">
        <f t="shared" si="22"/>
        <v>16</v>
      </c>
      <c r="B33">
        <f>INDEX(Результаты!$B$3:$B$2000,A33)</f>
        <v>2</v>
      </c>
      <c r="C33" s="4">
        <f>INDEX(Результаты!$C$3:$C$2000,A33)</f>
        <v>42231</v>
      </c>
      <c r="D33">
        <v>0</v>
      </c>
      <c r="E33" t="str">
        <f>INDEX(Результаты!$D$3:$D$2000,A33)</f>
        <v>Тоттенхэм Хотспурс</v>
      </c>
      <c r="F33" t="str">
        <f>INDEX(Результаты!$E$3:$E$2000,A33)</f>
        <v>Сток Сити</v>
      </c>
      <c r="G33">
        <f>INDEX(Результаты!$I$3:$I$2000,A33)</f>
        <v>2</v>
      </c>
      <c r="H33">
        <f>INDEX(Результаты!$J$3:$J$2000,A33)</f>
        <v>2</v>
      </c>
      <c r="I33">
        <f>INDEX(Результаты!$K$3:$K$2000,A33)</f>
        <v>2</v>
      </c>
      <c r="J33">
        <f>INDEX(Результаты!$L$3:$L$2000,A33)</f>
        <v>0</v>
      </c>
      <c r="K33">
        <v>1</v>
      </c>
      <c r="L33">
        <f t="shared" si="15"/>
        <v>0</v>
      </c>
      <c r="M33">
        <f t="shared" si="16"/>
        <v>1</v>
      </c>
      <c r="N33">
        <f t="shared" si="17"/>
        <v>0</v>
      </c>
      <c r="O33">
        <f t="shared" si="18"/>
        <v>1</v>
      </c>
      <c r="P33">
        <f t="shared" si="19"/>
        <v>2</v>
      </c>
      <c r="Q33">
        <f t="shared" si="20"/>
        <v>2</v>
      </c>
      <c r="R33">
        <f t="shared" si="21"/>
        <v>0</v>
      </c>
    </row>
    <row r="34" spans="1:18" x14ac:dyDescent="0.25">
      <c r="A34">
        <f t="shared" si="22"/>
        <v>16</v>
      </c>
      <c r="B34">
        <f t="shared" ref="B34" si="127">B33</f>
        <v>2</v>
      </c>
      <c r="C34" s="4">
        <f t="shared" ref="C34" si="128">C33</f>
        <v>42231</v>
      </c>
      <c r="D34">
        <v>1</v>
      </c>
      <c r="E34" t="str">
        <f t="shared" ref="E34" si="129">F33</f>
        <v>Сток Сити</v>
      </c>
      <c r="F34" t="str">
        <f t="shared" ref="F34" si="130">E33</f>
        <v>Тоттенхэм Хотспурс</v>
      </c>
      <c r="G34">
        <f t="shared" ref="G34" si="131">H33</f>
        <v>2</v>
      </c>
      <c r="H34">
        <f t="shared" ref="H34" si="132">G33</f>
        <v>2</v>
      </c>
      <c r="I34">
        <f t="shared" ref="I34" si="133">J33</f>
        <v>0</v>
      </c>
      <c r="J34">
        <f t="shared" ref="J34" si="134">I33</f>
        <v>2</v>
      </c>
      <c r="K34">
        <v>1</v>
      </c>
      <c r="L34">
        <f t="shared" si="15"/>
        <v>0</v>
      </c>
      <c r="M34">
        <f t="shared" si="16"/>
        <v>1</v>
      </c>
      <c r="N34">
        <f t="shared" si="17"/>
        <v>0</v>
      </c>
      <c r="O34">
        <f t="shared" si="18"/>
        <v>1</v>
      </c>
      <c r="P34">
        <f t="shared" si="19"/>
        <v>2</v>
      </c>
      <c r="Q34">
        <f t="shared" si="20"/>
        <v>2</v>
      </c>
      <c r="R34">
        <f t="shared" si="21"/>
        <v>0</v>
      </c>
    </row>
    <row r="35" spans="1:18" x14ac:dyDescent="0.25">
      <c r="A35">
        <f t="shared" si="22"/>
        <v>17</v>
      </c>
      <c r="B35">
        <f>INDEX(Результаты!$B$3:$B$2000,A35)</f>
        <v>2</v>
      </c>
      <c r="C35" s="4">
        <f>INDEX(Результаты!$C$3:$C$2000,A35)</f>
        <v>42231</v>
      </c>
      <c r="D35">
        <v>0</v>
      </c>
      <c r="E35" t="str">
        <f>INDEX(Результаты!$D$3:$D$2000,A35)</f>
        <v>Уотфорд</v>
      </c>
      <c r="F35" t="str">
        <f>INDEX(Результаты!$E$3:$E$2000,A35)</f>
        <v>Вест Бромвич</v>
      </c>
      <c r="G35">
        <f>INDEX(Результаты!$I$3:$I$2000,A35)</f>
        <v>0</v>
      </c>
      <c r="H35">
        <f>INDEX(Результаты!$J$3:$J$2000,A35)</f>
        <v>0</v>
      </c>
      <c r="I35">
        <f>INDEX(Результаты!$K$3:$K$2000,A35)</f>
        <v>0</v>
      </c>
      <c r="J35">
        <f>INDEX(Результаты!$L$3:$L$2000,A35)</f>
        <v>0</v>
      </c>
      <c r="K35">
        <v>1</v>
      </c>
      <c r="L35">
        <f t="shared" si="15"/>
        <v>0</v>
      </c>
      <c r="M35">
        <f t="shared" si="16"/>
        <v>1</v>
      </c>
      <c r="N35">
        <f t="shared" si="17"/>
        <v>0</v>
      </c>
      <c r="O35">
        <f t="shared" si="18"/>
        <v>1</v>
      </c>
      <c r="P35">
        <f t="shared" si="19"/>
        <v>0</v>
      </c>
      <c r="Q35">
        <f t="shared" si="20"/>
        <v>0</v>
      </c>
      <c r="R35">
        <f t="shared" si="21"/>
        <v>0</v>
      </c>
    </row>
    <row r="36" spans="1:18" x14ac:dyDescent="0.25">
      <c r="A36">
        <f t="shared" si="22"/>
        <v>17</v>
      </c>
      <c r="B36">
        <f t="shared" ref="B36" si="135">B35</f>
        <v>2</v>
      </c>
      <c r="C36" s="4">
        <f t="shared" ref="C36" si="136">C35</f>
        <v>42231</v>
      </c>
      <c r="D36">
        <v>1</v>
      </c>
      <c r="E36" t="str">
        <f t="shared" ref="E36" si="137">F35</f>
        <v>Вест Бромвич</v>
      </c>
      <c r="F36" t="str">
        <f t="shared" ref="F36" si="138">E35</f>
        <v>Уотфорд</v>
      </c>
      <c r="G36">
        <f t="shared" ref="G36" si="139">H35</f>
        <v>0</v>
      </c>
      <c r="H36">
        <f t="shared" ref="H36" si="140">G35</f>
        <v>0</v>
      </c>
      <c r="I36">
        <f t="shared" ref="I36" si="141">J35</f>
        <v>0</v>
      </c>
      <c r="J36">
        <f t="shared" ref="J36" si="142">I35</f>
        <v>0</v>
      </c>
      <c r="K36">
        <v>1</v>
      </c>
      <c r="L36">
        <f t="shared" si="15"/>
        <v>0</v>
      </c>
      <c r="M36">
        <f t="shared" si="16"/>
        <v>1</v>
      </c>
      <c r="N36">
        <f t="shared" si="17"/>
        <v>0</v>
      </c>
      <c r="O36">
        <f t="shared" si="18"/>
        <v>1</v>
      </c>
      <c r="P36">
        <f t="shared" si="19"/>
        <v>0</v>
      </c>
      <c r="Q36">
        <f t="shared" si="20"/>
        <v>0</v>
      </c>
      <c r="R36">
        <f t="shared" si="21"/>
        <v>0</v>
      </c>
    </row>
    <row r="37" spans="1:18" x14ac:dyDescent="0.25">
      <c r="A37">
        <f t="shared" si="22"/>
        <v>18</v>
      </c>
      <c r="B37">
        <f>INDEX(Результаты!$B$3:$B$2000,A37)</f>
        <v>2</v>
      </c>
      <c r="C37" s="4">
        <f>INDEX(Результаты!$C$3:$C$2000,A37)</f>
        <v>42232</v>
      </c>
      <c r="D37">
        <v>0</v>
      </c>
      <c r="E37" t="str">
        <f>INDEX(Результаты!$D$3:$D$2000,A37)</f>
        <v>Кристал Пэлас</v>
      </c>
      <c r="F37" t="str">
        <f>INDEX(Результаты!$E$3:$E$2000,A37)</f>
        <v>Арсенал</v>
      </c>
      <c r="G37">
        <f>INDEX(Результаты!$I$3:$I$2000,A37)</f>
        <v>1</v>
      </c>
      <c r="H37">
        <f>INDEX(Результаты!$J$3:$J$2000,A37)</f>
        <v>2</v>
      </c>
      <c r="I37">
        <f>INDEX(Результаты!$K$3:$K$2000,A37)</f>
        <v>1</v>
      </c>
      <c r="J37">
        <f>INDEX(Результаты!$L$3:$L$2000,A37)</f>
        <v>1</v>
      </c>
      <c r="K37">
        <v>1</v>
      </c>
      <c r="L37">
        <f t="shared" si="15"/>
        <v>0</v>
      </c>
      <c r="M37">
        <f t="shared" si="16"/>
        <v>0</v>
      </c>
      <c r="N37">
        <f t="shared" si="17"/>
        <v>1</v>
      </c>
      <c r="O37">
        <f t="shared" si="18"/>
        <v>0</v>
      </c>
      <c r="P37">
        <f t="shared" si="19"/>
        <v>1</v>
      </c>
      <c r="Q37">
        <f t="shared" si="20"/>
        <v>2</v>
      </c>
      <c r="R37">
        <f t="shared" si="21"/>
        <v>-1</v>
      </c>
    </row>
    <row r="38" spans="1:18" x14ac:dyDescent="0.25">
      <c r="A38">
        <f t="shared" si="22"/>
        <v>18</v>
      </c>
      <c r="B38">
        <f t="shared" ref="B38" si="143">B37</f>
        <v>2</v>
      </c>
      <c r="C38" s="4">
        <f t="shared" ref="C38" si="144">C37</f>
        <v>42232</v>
      </c>
      <c r="D38">
        <v>1</v>
      </c>
      <c r="E38" t="str">
        <f t="shared" ref="E38" si="145">F37</f>
        <v>Арсенал</v>
      </c>
      <c r="F38" t="str">
        <f t="shared" ref="F38" si="146">E37</f>
        <v>Кристал Пэлас</v>
      </c>
      <c r="G38">
        <f t="shared" ref="G38" si="147">H37</f>
        <v>2</v>
      </c>
      <c r="H38">
        <f t="shared" ref="H38" si="148">G37</f>
        <v>1</v>
      </c>
      <c r="I38">
        <f t="shared" ref="I38" si="149">J37</f>
        <v>1</v>
      </c>
      <c r="J38">
        <f t="shared" ref="J38" si="150">I37</f>
        <v>1</v>
      </c>
      <c r="K38">
        <v>1</v>
      </c>
      <c r="L38">
        <f t="shared" si="15"/>
        <v>1</v>
      </c>
      <c r="M38">
        <f t="shared" si="16"/>
        <v>0</v>
      </c>
      <c r="N38">
        <f t="shared" si="17"/>
        <v>0</v>
      </c>
      <c r="O38">
        <f t="shared" si="18"/>
        <v>3</v>
      </c>
      <c r="P38">
        <f t="shared" si="19"/>
        <v>2</v>
      </c>
      <c r="Q38">
        <f t="shared" si="20"/>
        <v>1</v>
      </c>
      <c r="R38">
        <f t="shared" si="21"/>
        <v>1</v>
      </c>
    </row>
    <row r="39" spans="1:18" x14ac:dyDescent="0.25">
      <c r="A39">
        <f t="shared" si="22"/>
        <v>19</v>
      </c>
      <c r="B39">
        <f>INDEX(Результаты!$B$3:$B$2000,A39)</f>
        <v>2</v>
      </c>
      <c r="C39" s="4">
        <f>INDEX(Результаты!$C$3:$C$2000,A39)</f>
        <v>42232</v>
      </c>
      <c r="D39">
        <v>0</v>
      </c>
      <c r="E39" t="str">
        <f>INDEX(Результаты!$D$3:$D$2000,A39)</f>
        <v>Манчестер Сити</v>
      </c>
      <c r="F39" t="str">
        <f>INDEX(Результаты!$E$3:$E$2000,A39)</f>
        <v>Челси</v>
      </c>
      <c r="G39">
        <f>INDEX(Результаты!$I$3:$I$2000,A39)</f>
        <v>3</v>
      </c>
      <c r="H39">
        <f>INDEX(Результаты!$J$3:$J$2000,A39)</f>
        <v>0</v>
      </c>
      <c r="I39">
        <f>INDEX(Результаты!$K$3:$K$2000,A39)</f>
        <v>1</v>
      </c>
      <c r="J39">
        <f>INDEX(Результаты!$L$3:$L$2000,A39)</f>
        <v>0</v>
      </c>
      <c r="K39">
        <v>1</v>
      </c>
      <c r="L39">
        <f t="shared" si="15"/>
        <v>1</v>
      </c>
      <c r="M39">
        <f t="shared" si="16"/>
        <v>0</v>
      </c>
      <c r="N39">
        <f t="shared" si="17"/>
        <v>0</v>
      </c>
      <c r="O39">
        <f t="shared" si="18"/>
        <v>3</v>
      </c>
      <c r="P39">
        <f t="shared" si="19"/>
        <v>3</v>
      </c>
      <c r="Q39">
        <f t="shared" si="20"/>
        <v>0</v>
      </c>
      <c r="R39">
        <f t="shared" si="21"/>
        <v>3</v>
      </c>
    </row>
    <row r="40" spans="1:18" x14ac:dyDescent="0.25">
      <c r="A40">
        <f t="shared" si="22"/>
        <v>19</v>
      </c>
      <c r="B40">
        <f t="shared" ref="B40" si="151">B39</f>
        <v>2</v>
      </c>
      <c r="C40" s="4">
        <f t="shared" ref="C40" si="152">C39</f>
        <v>42232</v>
      </c>
      <c r="D40">
        <v>1</v>
      </c>
      <c r="E40" t="str">
        <f t="shared" ref="E40" si="153">F39</f>
        <v>Челси</v>
      </c>
      <c r="F40" t="str">
        <f t="shared" ref="F40" si="154">E39</f>
        <v>Манчестер Сити</v>
      </c>
      <c r="G40">
        <f t="shared" ref="G40" si="155">H39</f>
        <v>0</v>
      </c>
      <c r="H40">
        <f t="shared" ref="H40" si="156">G39</f>
        <v>3</v>
      </c>
      <c r="I40">
        <f t="shared" ref="I40" si="157">J39</f>
        <v>0</v>
      </c>
      <c r="J40">
        <f t="shared" ref="J40" si="158">I39</f>
        <v>1</v>
      </c>
      <c r="K40">
        <v>1</v>
      </c>
      <c r="L40">
        <f t="shared" si="15"/>
        <v>0</v>
      </c>
      <c r="M40">
        <f t="shared" si="16"/>
        <v>0</v>
      </c>
      <c r="N40">
        <f t="shared" si="17"/>
        <v>1</v>
      </c>
      <c r="O40">
        <f t="shared" si="18"/>
        <v>0</v>
      </c>
      <c r="P40">
        <f t="shared" si="19"/>
        <v>0</v>
      </c>
      <c r="Q40">
        <f t="shared" si="20"/>
        <v>3</v>
      </c>
      <c r="R40">
        <f t="shared" si="21"/>
        <v>-3</v>
      </c>
    </row>
    <row r="41" spans="1:18" x14ac:dyDescent="0.25">
      <c r="A41">
        <f t="shared" si="22"/>
        <v>20</v>
      </c>
      <c r="B41">
        <f>INDEX(Результаты!$B$3:$B$2000,A41)</f>
        <v>2</v>
      </c>
      <c r="C41" s="4">
        <f>INDEX(Результаты!$C$3:$C$2000,A41)</f>
        <v>42233</v>
      </c>
      <c r="D41">
        <v>0</v>
      </c>
      <c r="E41" t="str">
        <f>INDEX(Результаты!$D$3:$D$2000,A41)</f>
        <v>Ливерпуль</v>
      </c>
      <c r="F41" t="str">
        <f>INDEX(Результаты!$E$3:$E$2000,A41)</f>
        <v>Борнмут</v>
      </c>
      <c r="G41">
        <f>INDEX(Результаты!$I$3:$I$2000,A41)</f>
        <v>1</v>
      </c>
      <c r="H41">
        <f>INDEX(Результаты!$J$3:$J$2000,A41)</f>
        <v>0</v>
      </c>
      <c r="I41">
        <f>INDEX(Результаты!$K$3:$K$2000,A41)</f>
        <v>1</v>
      </c>
      <c r="J41">
        <f>INDEX(Результаты!$L$3:$L$2000,A41)</f>
        <v>0</v>
      </c>
      <c r="K41">
        <v>1</v>
      </c>
      <c r="L41">
        <f t="shared" si="15"/>
        <v>1</v>
      </c>
      <c r="M41">
        <f t="shared" si="16"/>
        <v>0</v>
      </c>
      <c r="N41">
        <f t="shared" si="17"/>
        <v>0</v>
      </c>
      <c r="O41">
        <f t="shared" si="18"/>
        <v>3</v>
      </c>
      <c r="P41">
        <f t="shared" si="19"/>
        <v>1</v>
      </c>
      <c r="Q41">
        <f t="shared" si="20"/>
        <v>0</v>
      </c>
      <c r="R41">
        <f t="shared" si="21"/>
        <v>1</v>
      </c>
    </row>
    <row r="42" spans="1:18" x14ac:dyDescent="0.25">
      <c r="A42">
        <f t="shared" si="22"/>
        <v>20</v>
      </c>
      <c r="B42">
        <f t="shared" ref="B42" si="159">B41</f>
        <v>2</v>
      </c>
      <c r="C42" s="4">
        <f t="shared" ref="C42" si="160">C41</f>
        <v>42233</v>
      </c>
      <c r="D42">
        <v>1</v>
      </c>
      <c r="E42" t="str">
        <f t="shared" ref="E42" si="161">F41</f>
        <v>Борнмут</v>
      </c>
      <c r="F42" t="str">
        <f t="shared" ref="F42" si="162">E41</f>
        <v>Ливерпуль</v>
      </c>
      <c r="G42">
        <f t="shared" ref="G42" si="163">H41</f>
        <v>0</v>
      </c>
      <c r="H42">
        <f t="shared" ref="H42" si="164">G41</f>
        <v>1</v>
      </c>
      <c r="I42">
        <f t="shared" ref="I42" si="165">J41</f>
        <v>0</v>
      </c>
      <c r="J42">
        <f t="shared" ref="J42" si="166">I41</f>
        <v>1</v>
      </c>
      <c r="K42">
        <v>1</v>
      </c>
      <c r="L42">
        <f t="shared" si="15"/>
        <v>0</v>
      </c>
      <c r="M42">
        <f t="shared" si="16"/>
        <v>0</v>
      </c>
      <c r="N42">
        <f t="shared" si="17"/>
        <v>1</v>
      </c>
      <c r="O42">
        <f t="shared" si="18"/>
        <v>0</v>
      </c>
      <c r="P42">
        <f t="shared" si="19"/>
        <v>0</v>
      </c>
      <c r="Q42">
        <f t="shared" si="20"/>
        <v>1</v>
      </c>
      <c r="R42">
        <f t="shared" si="21"/>
        <v>-1</v>
      </c>
    </row>
    <row r="43" spans="1:18" x14ac:dyDescent="0.25">
      <c r="A43">
        <f t="shared" si="22"/>
        <v>21</v>
      </c>
      <c r="B43">
        <f>INDEX(Результаты!$B$3:$B$2000,A43)</f>
        <v>3</v>
      </c>
      <c r="C43" s="4">
        <f>INDEX(Результаты!$C$3:$C$2000,A43)</f>
        <v>42238</v>
      </c>
      <c r="D43">
        <v>0</v>
      </c>
      <c r="E43" t="str">
        <f>INDEX(Результаты!$D$3:$D$2000,A43)</f>
        <v>Вест Хэм</v>
      </c>
      <c r="F43" t="str">
        <f>INDEX(Результаты!$E$3:$E$2000,A43)</f>
        <v>Борнмут</v>
      </c>
      <c r="G43">
        <f>INDEX(Результаты!$I$3:$I$2000,A43)</f>
        <v>3</v>
      </c>
      <c r="H43">
        <f>INDEX(Результаты!$J$3:$J$2000,A43)</f>
        <v>4</v>
      </c>
      <c r="I43">
        <f>INDEX(Результаты!$K$3:$K$2000,A43)</f>
        <v>0</v>
      </c>
      <c r="J43">
        <f>INDEX(Результаты!$L$3:$L$2000,A43)</f>
        <v>2</v>
      </c>
      <c r="K43">
        <v>1</v>
      </c>
      <c r="L43">
        <f t="shared" si="15"/>
        <v>0</v>
      </c>
      <c r="M43">
        <f t="shared" si="16"/>
        <v>0</v>
      </c>
      <c r="N43">
        <f t="shared" si="17"/>
        <v>1</v>
      </c>
      <c r="O43">
        <f t="shared" si="18"/>
        <v>0</v>
      </c>
      <c r="P43">
        <f t="shared" si="19"/>
        <v>3</v>
      </c>
      <c r="Q43">
        <f t="shared" si="20"/>
        <v>4</v>
      </c>
      <c r="R43">
        <f t="shared" si="21"/>
        <v>-1</v>
      </c>
    </row>
    <row r="44" spans="1:18" x14ac:dyDescent="0.25">
      <c r="A44">
        <f t="shared" si="22"/>
        <v>21</v>
      </c>
      <c r="B44">
        <f t="shared" ref="B44" si="167">B43</f>
        <v>3</v>
      </c>
      <c r="C44" s="4">
        <f t="shared" ref="C44" si="168">C43</f>
        <v>42238</v>
      </c>
      <c r="D44">
        <v>1</v>
      </c>
      <c r="E44" t="str">
        <f t="shared" ref="E44" si="169">F43</f>
        <v>Борнмут</v>
      </c>
      <c r="F44" t="str">
        <f t="shared" ref="F44" si="170">E43</f>
        <v>Вест Хэм</v>
      </c>
      <c r="G44">
        <f t="shared" ref="G44" si="171">H43</f>
        <v>4</v>
      </c>
      <c r="H44">
        <f t="shared" ref="H44" si="172">G43</f>
        <v>3</v>
      </c>
      <c r="I44">
        <f t="shared" ref="I44" si="173">J43</f>
        <v>2</v>
      </c>
      <c r="J44">
        <f t="shared" ref="J44" si="174">I43</f>
        <v>0</v>
      </c>
      <c r="K44">
        <v>1</v>
      </c>
      <c r="L44">
        <f t="shared" si="15"/>
        <v>1</v>
      </c>
      <c r="M44">
        <f t="shared" si="16"/>
        <v>0</v>
      </c>
      <c r="N44">
        <f t="shared" si="17"/>
        <v>0</v>
      </c>
      <c r="O44">
        <f t="shared" si="18"/>
        <v>3</v>
      </c>
      <c r="P44">
        <f t="shared" si="19"/>
        <v>4</v>
      </c>
      <c r="Q44">
        <f t="shared" si="20"/>
        <v>3</v>
      </c>
      <c r="R44">
        <f t="shared" si="21"/>
        <v>1</v>
      </c>
    </row>
    <row r="45" spans="1:18" x14ac:dyDescent="0.25">
      <c r="A45">
        <f t="shared" si="22"/>
        <v>22</v>
      </c>
      <c r="B45">
        <f>INDEX(Результаты!$B$3:$B$2000,A45)</f>
        <v>3</v>
      </c>
      <c r="C45" s="4">
        <f>INDEX(Результаты!$C$3:$C$2000,A45)</f>
        <v>42238</v>
      </c>
      <c r="D45">
        <v>0</v>
      </c>
      <c r="E45" t="str">
        <f>INDEX(Результаты!$D$3:$D$2000,A45)</f>
        <v>Кристал Пэлас</v>
      </c>
      <c r="F45" t="str">
        <f>INDEX(Результаты!$E$3:$E$2000,A45)</f>
        <v>Астон Вилла</v>
      </c>
      <c r="G45">
        <f>INDEX(Результаты!$I$3:$I$2000,A45)</f>
        <v>2</v>
      </c>
      <c r="H45">
        <f>INDEX(Результаты!$J$3:$J$2000,A45)</f>
        <v>1</v>
      </c>
      <c r="I45">
        <f>INDEX(Результаты!$K$3:$K$2000,A45)</f>
        <v>0</v>
      </c>
      <c r="J45">
        <f>INDEX(Результаты!$L$3:$L$2000,A45)</f>
        <v>0</v>
      </c>
      <c r="K45">
        <v>1</v>
      </c>
      <c r="L45">
        <f t="shared" si="15"/>
        <v>1</v>
      </c>
      <c r="M45">
        <f t="shared" si="16"/>
        <v>0</v>
      </c>
      <c r="N45">
        <f t="shared" si="17"/>
        <v>0</v>
      </c>
      <c r="O45">
        <f t="shared" si="18"/>
        <v>3</v>
      </c>
      <c r="P45">
        <f t="shared" si="19"/>
        <v>2</v>
      </c>
      <c r="Q45">
        <f t="shared" si="20"/>
        <v>1</v>
      </c>
      <c r="R45">
        <f t="shared" si="21"/>
        <v>1</v>
      </c>
    </row>
    <row r="46" spans="1:18" x14ac:dyDescent="0.25">
      <c r="A46">
        <f t="shared" si="22"/>
        <v>22</v>
      </c>
      <c r="B46">
        <f t="shared" ref="B46" si="175">B45</f>
        <v>3</v>
      </c>
      <c r="C46" s="4">
        <f t="shared" ref="C46" si="176">C45</f>
        <v>42238</v>
      </c>
      <c r="D46">
        <v>1</v>
      </c>
      <c r="E46" t="str">
        <f t="shared" ref="E46" si="177">F45</f>
        <v>Астон Вилла</v>
      </c>
      <c r="F46" t="str">
        <f t="shared" ref="F46" si="178">E45</f>
        <v>Кристал Пэлас</v>
      </c>
      <c r="G46">
        <f t="shared" ref="G46" si="179">H45</f>
        <v>1</v>
      </c>
      <c r="H46">
        <f t="shared" ref="H46" si="180">G45</f>
        <v>2</v>
      </c>
      <c r="I46">
        <f t="shared" ref="I46" si="181">J45</f>
        <v>0</v>
      </c>
      <c r="J46">
        <f t="shared" ref="J46" si="182">I45</f>
        <v>0</v>
      </c>
      <c r="K46">
        <v>1</v>
      </c>
      <c r="L46">
        <f t="shared" si="15"/>
        <v>0</v>
      </c>
      <c r="M46">
        <f t="shared" si="16"/>
        <v>0</v>
      </c>
      <c r="N46">
        <f t="shared" si="17"/>
        <v>1</v>
      </c>
      <c r="O46">
        <f t="shared" si="18"/>
        <v>0</v>
      </c>
      <c r="P46">
        <f t="shared" si="19"/>
        <v>1</v>
      </c>
      <c r="Q46">
        <f t="shared" si="20"/>
        <v>2</v>
      </c>
      <c r="R46">
        <f t="shared" si="21"/>
        <v>-1</v>
      </c>
    </row>
    <row r="47" spans="1:18" x14ac:dyDescent="0.25">
      <c r="A47">
        <f t="shared" si="22"/>
        <v>23</v>
      </c>
      <c r="B47">
        <f>INDEX(Результаты!$B$3:$B$2000,A47)</f>
        <v>3</v>
      </c>
      <c r="C47" s="4">
        <f>INDEX(Результаты!$C$3:$C$2000,A47)</f>
        <v>42238</v>
      </c>
      <c r="D47">
        <v>0</v>
      </c>
      <c r="E47" t="str">
        <f>INDEX(Результаты!$D$3:$D$2000,A47)</f>
        <v>Лестер Сити</v>
      </c>
      <c r="F47" t="str">
        <f>INDEX(Результаты!$E$3:$E$2000,A47)</f>
        <v>Тоттенхэм Хотспурс</v>
      </c>
      <c r="G47">
        <f>INDEX(Результаты!$I$3:$I$2000,A47)</f>
        <v>1</v>
      </c>
      <c r="H47">
        <f>INDEX(Результаты!$J$3:$J$2000,A47)</f>
        <v>1</v>
      </c>
      <c r="I47">
        <f>INDEX(Результаты!$K$3:$K$2000,A47)</f>
        <v>0</v>
      </c>
      <c r="J47">
        <f>INDEX(Результаты!$L$3:$L$2000,A47)</f>
        <v>0</v>
      </c>
      <c r="K47">
        <v>1</v>
      </c>
      <c r="L47">
        <f t="shared" si="15"/>
        <v>0</v>
      </c>
      <c r="M47">
        <f t="shared" si="16"/>
        <v>1</v>
      </c>
      <c r="N47">
        <f t="shared" si="17"/>
        <v>0</v>
      </c>
      <c r="O47">
        <f t="shared" si="18"/>
        <v>1</v>
      </c>
      <c r="P47">
        <f t="shared" si="19"/>
        <v>1</v>
      </c>
      <c r="Q47">
        <f t="shared" si="20"/>
        <v>1</v>
      </c>
      <c r="R47">
        <f t="shared" si="21"/>
        <v>0</v>
      </c>
    </row>
    <row r="48" spans="1:18" x14ac:dyDescent="0.25">
      <c r="A48">
        <f t="shared" si="22"/>
        <v>23</v>
      </c>
      <c r="B48">
        <f t="shared" ref="B48" si="183">B47</f>
        <v>3</v>
      </c>
      <c r="C48" s="4">
        <f t="shared" ref="C48" si="184">C47</f>
        <v>42238</v>
      </c>
      <c r="D48">
        <v>1</v>
      </c>
      <c r="E48" t="str">
        <f t="shared" ref="E48" si="185">F47</f>
        <v>Тоттенхэм Хотспурс</v>
      </c>
      <c r="F48" t="str">
        <f t="shared" ref="F48" si="186">E47</f>
        <v>Лестер Сити</v>
      </c>
      <c r="G48">
        <f t="shared" ref="G48" si="187">H47</f>
        <v>1</v>
      </c>
      <c r="H48">
        <f t="shared" ref="H48" si="188">G47</f>
        <v>1</v>
      </c>
      <c r="I48">
        <f t="shared" ref="I48" si="189">J47</f>
        <v>0</v>
      </c>
      <c r="J48">
        <f t="shared" ref="J48" si="190">I47</f>
        <v>0</v>
      </c>
      <c r="K48">
        <v>1</v>
      </c>
      <c r="L48">
        <f t="shared" si="15"/>
        <v>0</v>
      </c>
      <c r="M48">
        <f t="shared" si="16"/>
        <v>1</v>
      </c>
      <c r="N48">
        <f t="shared" si="17"/>
        <v>0</v>
      </c>
      <c r="O48">
        <f t="shared" si="18"/>
        <v>1</v>
      </c>
      <c r="P48">
        <f t="shared" si="19"/>
        <v>1</v>
      </c>
      <c r="Q48">
        <f t="shared" si="20"/>
        <v>1</v>
      </c>
      <c r="R48">
        <f t="shared" si="21"/>
        <v>0</v>
      </c>
    </row>
    <row r="49" spans="1:18" x14ac:dyDescent="0.25">
      <c r="A49">
        <f t="shared" si="22"/>
        <v>24</v>
      </c>
      <c r="B49">
        <f>INDEX(Результаты!$B$3:$B$2000,A49)</f>
        <v>3</v>
      </c>
      <c r="C49" s="4">
        <f>INDEX(Результаты!$C$3:$C$2000,A49)</f>
        <v>42238</v>
      </c>
      <c r="D49">
        <v>0</v>
      </c>
      <c r="E49" t="str">
        <f>INDEX(Результаты!$D$3:$D$2000,A49)</f>
        <v>Манчестер Юнайтед</v>
      </c>
      <c r="F49" t="str">
        <f>INDEX(Результаты!$E$3:$E$2000,A49)</f>
        <v>Ньюкасл Юнайтед</v>
      </c>
      <c r="G49">
        <f>INDEX(Результаты!$I$3:$I$2000,A49)</f>
        <v>0</v>
      </c>
      <c r="H49">
        <f>INDEX(Результаты!$J$3:$J$2000,A49)</f>
        <v>0</v>
      </c>
      <c r="I49">
        <f>INDEX(Результаты!$K$3:$K$2000,A49)</f>
        <v>0</v>
      </c>
      <c r="J49">
        <f>INDEX(Результаты!$L$3:$L$2000,A49)</f>
        <v>0</v>
      </c>
      <c r="K49">
        <v>1</v>
      </c>
      <c r="L49">
        <f t="shared" si="15"/>
        <v>0</v>
      </c>
      <c r="M49">
        <f t="shared" si="16"/>
        <v>1</v>
      </c>
      <c r="N49">
        <f t="shared" si="17"/>
        <v>0</v>
      </c>
      <c r="O49">
        <f t="shared" si="18"/>
        <v>1</v>
      </c>
      <c r="P49">
        <f t="shared" si="19"/>
        <v>0</v>
      </c>
      <c r="Q49">
        <f t="shared" si="20"/>
        <v>0</v>
      </c>
      <c r="R49">
        <f t="shared" si="21"/>
        <v>0</v>
      </c>
    </row>
    <row r="50" spans="1:18" x14ac:dyDescent="0.25">
      <c r="A50">
        <f t="shared" si="22"/>
        <v>24</v>
      </c>
      <c r="B50">
        <f t="shared" ref="B50" si="191">B49</f>
        <v>3</v>
      </c>
      <c r="C50" s="4">
        <f t="shared" ref="C50" si="192">C49</f>
        <v>42238</v>
      </c>
      <c r="D50">
        <v>1</v>
      </c>
      <c r="E50" t="str">
        <f t="shared" ref="E50" si="193">F49</f>
        <v>Ньюкасл Юнайтед</v>
      </c>
      <c r="F50" t="str">
        <f t="shared" ref="F50" si="194">E49</f>
        <v>Манчестер Юнайтед</v>
      </c>
      <c r="G50">
        <f t="shared" ref="G50" si="195">H49</f>
        <v>0</v>
      </c>
      <c r="H50">
        <f t="shared" ref="H50" si="196">G49</f>
        <v>0</v>
      </c>
      <c r="I50">
        <f t="shared" ref="I50" si="197">J49</f>
        <v>0</v>
      </c>
      <c r="J50">
        <f t="shared" ref="J50" si="198">I49</f>
        <v>0</v>
      </c>
      <c r="K50">
        <v>1</v>
      </c>
      <c r="L50">
        <f t="shared" si="15"/>
        <v>0</v>
      </c>
      <c r="M50">
        <f t="shared" si="16"/>
        <v>1</v>
      </c>
      <c r="N50">
        <f t="shared" si="17"/>
        <v>0</v>
      </c>
      <c r="O50">
        <f t="shared" si="18"/>
        <v>1</v>
      </c>
      <c r="P50">
        <f t="shared" si="19"/>
        <v>0</v>
      </c>
      <c r="Q50">
        <f t="shared" si="20"/>
        <v>0</v>
      </c>
      <c r="R50">
        <f t="shared" si="21"/>
        <v>0</v>
      </c>
    </row>
    <row r="51" spans="1:18" x14ac:dyDescent="0.25">
      <c r="A51">
        <f t="shared" si="22"/>
        <v>25</v>
      </c>
      <c r="B51">
        <f>INDEX(Результаты!$B$3:$B$2000,A51)</f>
        <v>3</v>
      </c>
      <c r="C51" s="4">
        <f>INDEX(Результаты!$C$3:$C$2000,A51)</f>
        <v>42238</v>
      </c>
      <c r="D51">
        <v>0</v>
      </c>
      <c r="E51" t="str">
        <f>INDEX(Результаты!$D$3:$D$2000,A51)</f>
        <v>Норвич Сити</v>
      </c>
      <c r="F51" t="str">
        <f>INDEX(Результаты!$E$3:$E$2000,A51)</f>
        <v>Сток Сити</v>
      </c>
      <c r="G51">
        <f>INDEX(Результаты!$I$3:$I$2000,A51)</f>
        <v>1</v>
      </c>
      <c r="H51">
        <f>INDEX(Результаты!$J$3:$J$2000,A51)</f>
        <v>1</v>
      </c>
      <c r="I51">
        <f>INDEX(Результаты!$K$3:$K$2000,A51)</f>
        <v>1</v>
      </c>
      <c r="J51">
        <f>INDEX(Результаты!$L$3:$L$2000,A51)</f>
        <v>1</v>
      </c>
      <c r="K51">
        <v>1</v>
      </c>
      <c r="L51">
        <f t="shared" si="15"/>
        <v>0</v>
      </c>
      <c r="M51">
        <f t="shared" si="16"/>
        <v>1</v>
      </c>
      <c r="N51">
        <f t="shared" si="17"/>
        <v>0</v>
      </c>
      <c r="O51">
        <f t="shared" si="18"/>
        <v>1</v>
      </c>
      <c r="P51">
        <f t="shared" si="19"/>
        <v>1</v>
      </c>
      <c r="Q51">
        <f t="shared" si="20"/>
        <v>1</v>
      </c>
      <c r="R51">
        <f t="shared" si="21"/>
        <v>0</v>
      </c>
    </row>
    <row r="52" spans="1:18" x14ac:dyDescent="0.25">
      <c r="A52">
        <f t="shared" si="22"/>
        <v>25</v>
      </c>
      <c r="B52">
        <f t="shared" ref="B52" si="199">B51</f>
        <v>3</v>
      </c>
      <c r="C52" s="4">
        <f t="shared" ref="C52" si="200">C51</f>
        <v>42238</v>
      </c>
      <c r="D52">
        <v>1</v>
      </c>
      <c r="E52" t="str">
        <f t="shared" ref="E52" si="201">F51</f>
        <v>Сток Сити</v>
      </c>
      <c r="F52" t="str">
        <f t="shared" ref="F52" si="202">E51</f>
        <v>Норвич Сити</v>
      </c>
      <c r="G52">
        <f t="shared" ref="G52" si="203">H51</f>
        <v>1</v>
      </c>
      <c r="H52">
        <f t="shared" ref="H52" si="204">G51</f>
        <v>1</v>
      </c>
      <c r="I52">
        <f t="shared" ref="I52" si="205">J51</f>
        <v>1</v>
      </c>
      <c r="J52">
        <f t="shared" ref="J52" si="206">I51</f>
        <v>1</v>
      </c>
      <c r="K52">
        <v>1</v>
      </c>
      <c r="L52">
        <f t="shared" si="15"/>
        <v>0</v>
      </c>
      <c r="M52">
        <f t="shared" si="16"/>
        <v>1</v>
      </c>
      <c r="N52">
        <f t="shared" si="17"/>
        <v>0</v>
      </c>
      <c r="O52">
        <f t="shared" si="18"/>
        <v>1</v>
      </c>
      <c r="P52">
        <f t="shared" si="19"/>
        <v>1</v>
      </c>
      <c r="Q52">
        <f t="shared" si="20"/>
        <v>1</v>
      </c>
      <c r="R52">
        <f t="shared" si="21"/>
        <v>0</v>
      </c>
    </row>
    <row r="53" spans="1:18" x14ac:dyDescent="0.25">
      <c r="A53">
        <f t="shared" si="22"/>
        <v>26</v>
      </c>
      <c r="B53">
        <f>INDEX(Результаты!$B$3:$B$2000,A53)</f>
        <v>3</v>
      </c>
      <c r="C53" s="4">
        <f>INDEX(Результаты!$C$3:$C$2000,A53)</f>
        <v>42238</v>
      </c>
      <c r="D53">
        <v>0</v>
      </c>
      <c r="E53" t="str">
        <f>INDEX(Результаты!$D$3:$D$2000,A53)</f>
        <v>Сандерленд</v>
      </c>
      <c r="F53" t="str">
        <f>INDEX(Результаты!$E$3:$E$2000,A53)</f>
        <v>Суонси Сити</v>
      </c>
      <c r="G53">
        <f>INDEX(Результаты!$I$3:$I$2000,A53)</f>
        <v>1</v>
      </c>
      <c r="H53">
        <f>INDEX(Результаты!$J$3:$J$2000,A53)</f>
        <v>1</v>
      </c>
      <c r="I53">
        <f>INDEX(Результаты!$K$3:$K$2000,A53)</f>
        <v>0</v>
      </c>
      <c r="J53">
        <f>INDEX(Результаты!$L$3:$L$2000,A53)</f>
        <v>1</v>
      </c>
      <c r="K53">
        <v>1</v>
      </c>
      <c r="L53">
        <f t="shared" si="15"/>
        <v>0</v>
      </c>
      <c r="M53">
        <f t="shared" si="16"/>
        <v>1</v>
      </c>
      <c r="N53">
        <f t="shared" si="17"/>
        <v>0</v>
      </c>
      <c r="O53">
        <f t="shared" si="18"/>
        <v>1</v>
      </c>
      <c r="P53">
        <f t="shared" si="19"/>
        <v>1</v>
      </c>
      <c r="Q53">
        <f t="shared" si="20"/>
        <v>1</v>
      </c>
      <c r="R53">
        <f t="shared" si="21"/>
        <v>0</v>
      </c>
    </row>
    <row r="54" spans="1:18" x14ac:dyDescent="0.25">
      <c r="A54">
        <f t="shared" si="22"/>
        <v>26</v>
      </c>
      <c r="B54">
        <f t="shared" ref="B54" si="207">B53</f>
        <v>3</v>
      </c>
      <c r="C54" s="4">
        <f t="shared" ref="C54" si="208">C53</f>
        <v>42238</v>
      </c>
      <c r="D54">
        <v>1</v>
      </c>
      <c r="E54" t="str">
        <f t="shared" ref="E54" si="209">F53</f>
        <v>Суонси Сити</v>
      </c>
      <c r="F54" t="str">
        <f t="shared" ref="F54" si="210">E53</f>
        <v>Сандерленд</v>
      </c>
      <c r="G54">
        <f t="shared" ref="G54" si="211">H53</f>
        <v>1</v>
      </c>
      <c r="H54">
        <f t="shared" ref="H54" si="212">G53</f>
        <v>1</v>
      </c>
      <c r="I54">
        <f t="shared" ref="I54" si="213">J53</f>
        <v>1</v>
      </c>
      <c r="J54">
        <f t="shared" ref="J54" si="214">I53</f>
        <v>0</v>
      </c>
      <c r="K54">
        <v>1</v>
      </c>
      <c r="L54">
        <f t="shared" si="15"/>
        <v>0</v>
      </c>
      <c r="M54">
        <f t="shared" si="16"/>
        <v>1</v>
      </c>
      <c r="N54">
        <f t="shared" si="17"/>
        <v>0</v>
      </c>
      <c r="O54">
        <f t="shared" si="18"/>
        <v>1</v>
      </c>
      <c r="P54">
        <f t="shared" si="19"/>
        <v>1</v>
      </c>
      <c r="Q54">
        <f t="shared" si="20"/>
        <v>1</v>
      </c>
      <c r="R54">
        <f t="shared" si="21"/>
        <v>0</v>
      </c>
    </row>
    <row r="55" spans="1:18" x14ac:dyDescent="0.25">
      <c r="A55">
        <f t="shared" si="22"/>
        <v>27</v>
      </c>
      <c r="B55">
        <f>INDEX(Результаты!$B$3:$B$2000,A55)</f>
        <v>3</v>
      </c>
      <c r="C55" s="4">
        <f>INDEX(Результаты!$C$3:$C$2000,A55)</f>
        <v>42239</v>
      </c>
      <c r="D55">
        <v>0</v>
      </c>
      <c r="E55" t="str">
        <f>INDEX(Результаты!$D$3:$D$2000,A55)</f>
        <v>Вест Бромвич</v>
      </c>
      <c r="F55" t="str">
        <f>INDEX(Результаты!$E$3:$E$2000,A55)</f>
        <v>Челси</v>
      </c>
      <c r="G55">
        <f>INDEX(Результаты!$I$3:$I$2000,A55)</f>
        <v>2</v>
      </c>
      <c r="H55">
        <f>INDEX(Результаты!$J$3:$J$2000,A55)</f>
        <v>3</v>
      </c>
      <c r="I55">
        <f>INDEX(Результаты!$K$3:$K$2000,A55)</f>
        <v>1</v>
      </c>
      <c r="J55">
        <f>INDEX(Результаты!$L$3:$L$2000,A55)</f>
        <v>3</v>
      </c>
      <c r="K55">
        <v>1</v>
      </c>
      <c r="L55">
        <f t="shared" si="15"/>
        <v>0</v>
      </c>
      <c r="M55">
        <f t="shared" si="16"/>
        <v>0</v>
      </c>
      <c r="N55">
        <f t="shared" si="17"/>
        <v>1</v>
      </c>
      <c r="O55">
        <f t="shared" si="18"/>
        <v>0</v>
      </c>
      <c r="P55">
        <f t="shared" si="19"/>
        <v>2</v>
      </c>
      <c r="Q55">
        <f t="shared" si="20"/>
        <v>3</v>
      </c>
      <c r="R55">
        <f t="shared" si="21"/>
        <v>-1</v>
      </c>
    </row>
    <row r="56" spans="1:18" x14ac:dyDescent="0.25">
      <c r="A56">
        <f t="shared" si="22"/>
        <v>27</v>
      </c>
      <c r="B56">
        <f t="shared" ref="B56" si="215">B55</f>
        <v>3</v>
      </c>
      <c r="C56" s="4">
        <f t="shared" ref="C56" si="216">C55</f>
        <v>42239</v>
      </c>
      <c r="D56">
        <v>1</v>
      </c>
      <c r="E56" t="str">
        <f t="shared" ref="E56" si="217">F55</f>
        <v>Челси</v>
      </c>
      <c r="F56" t="str">
        <f t="shared" ref="F56" si="218">E55</f>
        <v>Вест Бромвич</v>
      </c>
      <c r="G56">
        <f t="shared" ref="G56" si="219">H55</f>
        <v>3</v>
      </c>
      <c r="H56">
        <f t="shared" ref="H56" si="220">G55</f>
        <v>2</v>
      </c>
      <c r="I56">
        <f t="shared" ref="I56" si="221">J55</f>
        <v>3</v>
      </c>
      <c r="J56">
        <f t="shared" ref="J56" si="222">I55</f>
        <v>1</v>
      </c>
      <c r="K56">
        <v>1</v>
      </c>
      <c r="L56">
        <f t="shared" si="15"/>
        <v>1</v>
      </c>
      <c r="M56">
        <f t="shared" si="16"/>
        <v>0</v>
      </c>
      <c r="N56">
        <f t="shared" si="17"/>
        <v>0</v>
      </c>
      <c r="O56">
        <f t="shared" si="18"/>
        <v>3</v>
      </c>
      <c r="P56">
        <f t="shared" si="19"/>
        <v>3</v>
      </c>
      <c r="Q56">
        <f t="shared" si="20"/>
        <v>2</v>
      </c>
      <c r="R56">
        <f t="shared" si="21"/>
        <v>1</v>
      </c>
    </row>
    <row r="57" spans="1:18" x14ac:dyDescent="0.25">
      <c r="A57">
        <f t="shared" si="22"/>
        <v>28</v>
      </c>
      <c r="B57">
        <f>INDEX(Результаты!$B$3:$B$2000,A57)</f>
        <v>3</v>
      </c>
      <c r="C57" s="4">
        <f>INDEX(Результаты!$C$3:$C$2000,A57)</f>
        <v>42239</v>
      </c>
      <c r="D57">
        <v>0</v>
      </c>
      <c r="E57" t="str">
        <f>INDEX(Результаты!$D$3:$D$2000,A57)</f>
        <v>Уотфорд</v>
      </c>
      <c r="F57" t="str">
        <f>INDEX(Результаты!$E$3:$E$2000,A57)</f>
        <v>Саутгемптон</v>
      </c>
      <c r="G57">
        <f>INDEX(Результаты!$I$3:$I$2000,A57)</f>
        <v>0</v>
      </c>
      <c r="H57">
        <f>INDEX(Результаты!$J$3:$J$2000,A57)</f>
        <v>0</v>
      </c>
      <c r="I57">
        <f>INDEX(Результаты!$K$3:$K$2000,A57)</f>
        <v>0</v>
      </c>
      <c r="J57">
        <f>INDEX(Результаты!$L$3:$L$2000,A57)</f>
        <v>0</v>
      </c>
      <c r="K57">
        <v>1</v>
      </c>
      <c r="L57">
        <f t="shared" si="15"/>
        <v>0</v>
      </c>
      <c r="M57">
        <f t="shared" si="16"/>
        <v>1</v>
      </c>
      <c r="N57">
        <f t="shared" si="17"/>
        <v>0</v>
      </c>
      <c r="O57">
        <f t="shared" si="18"/>
        <v>1</v>
      </c>
      <c r="P57">
        <f t="shared" si="19"/>
        <v>0</v>
      </c>
      <c r="Q57">
        <f t="shared" si="20"/>
        <v>0</v>
      </c>
      <c r="R57">
        <f t="shared" si="21"/>
        <v>0</v>
      </c>
    </row>
    <row r="58" spans="1:18" x14ac:dyDescent="0.25">
      <c r="A58">
        <f t="shared" si="22"/>
        <v>28</v>
      </c>
      <c r="B58">
        <f t="shared" ref="B58" si="223">B57</f>
        <v>3</v>
      </c>
      <c r="C58" s="4">
        <f t="shared" ref="C58" si="224">C57</f>
        <v>42239</v>
      </c>
      <c r="D58">
        <v>1</v>
      </c>
      <c r="E58" t="str">
        <f t="shared" ref="E58" si="225">F57</f>
        <v>Саутгемптон</v>
      </c>
      <c r="F58" t="str">
        <f t="shared" ref="F58" si="226">E57</f>
        <v>Уотфорд</v>
      </c>
      <c r="G58">
        <f t="shared" ref="G58" si="227">H57</f>
        <v>0</v>
      </c>
      <c r="H58">
        <f t="shared" ref="H58" si="228">G57</f>
        <v>0</v>
      </c>
      <c r="I58">
        <f t="shared" ref="I58" si="229">J57</f>
        <v>0</v>
      </c>
      <c r="J58">
        <f t="shared" ref="J58" si="230">I57</f>
        <v>0</v>
      </c>
      <c r="K58">
        <v>1</v>
      </c>
      <c r="L58">
        <f t="shared" si="15"/>
        <v>0</v>
      </c>
      <c r="M58">
        <f t="shared" si="16"/>
        <v>1</v>
      </c>
      <c r="N58">
        <f t="shared" si="17"/>
        <v>0</v>
      </c>
      <c r="O58">
        <f t="shared" si="18"/>
        <v>1</v>
      </c>
      <c r="P58">
        <f t="shared" si="19"/>
        <v>0</v>
      </c>
      <c r="Q58">
        <f t="shared" si="20"/>
        <v>0</v>
      </c>
      <c r="R58">
        <f t="shared" si="21"/>
        <v>0</v>
      </c>
    </row>
    <row r="59" spans="1:18" x14ac:dyDescent="0.25">
      <c r="A59">
        <f t="shared" si="22"/>
        <v>29</v>
      </c>
      <c r="B59">
        <f>INDEX(Результаты!$B$3:$B$2000,A59)</f>
        <v>3</v>
      </c>
      <c r="C59" s="4">
        <f>INDEX(Результаты!$C$3:$C$2000,A59)</f>
        <v>42239</v>
      </c>
      <c r="D59">
        <v>0</v>
      </c>
      <c r="E59" t="str">
        <f>INDEX(Результаты!$D$3:$D$2000,A59)</f>
        <v>Эвертон</v>
      </c>
      <c r="F59" t="str">
        <f>INDEX(Результаты!$E$3:$E$2000,A59)</f>
        <v>Манчестер Сити</v>
      </c>
      <c r="G59">
        <f>INDEX(Результаты!$I$3:$I$2000,A59)</f>
        <v>0</v>
      </c>
      <c r="H59">
        <f>INDEX(Результаты!$J$3:$J$2000,A59)</f>
        <v>2</v>
      </c>
      <c r="I59">
        <f>INDEX(Результаты!$K$3:$K$2000,A59)</f>
        <v>0</v>
      </c>
      <c r="J59">
        <f>INDEX(Результаты!$L$3:$L$2000,A59)</f>
        <v>0</v>
      </c>
      <c r="K59">
        <v>1</v>
      </c>
      <c r="L59">
        <f t="shared" si="15"/>
        <v>0</v>
      </c>
      <c r="M59">
        <f t="shared" si="16"/>
        <v>0</v>
      </c>
      <c r="N59">
        <f t="shared" si="17"/>
        <v>1</v>
      </c>
      <c r="O59">
        <f t="shared" si="18"/>
        <v>0</v>
      </c>
      <c r="P59">
        <f t="shared" si="19"/>
        <v>0</v>
      </c>
      <c r="Q59">
        <f t="shared" si="20"/>
        <v>2</v>
      </c>
      <c r="R59">
        <f t="shared" si="21"/>
        <v>-2</v>
      </c>
    </row>
    <row r="60" spans="1:18" x14ac:dyDescent="0.25">
      <c r="A60">
        <f t="shared" si="22"/>
        <v>29</v>
      </c>
      <c r="B60">
        <f t="shared" ref="B60" si="231">B59</f>
        <v>3</v>
      </c>
      <c r="C60" s="4">
        <f t="shared" ref="C60" si="232">C59</f>
        <v>42239</v>
      </c>
      <c r="D60">
        <v>1</v>
      </c>
      <c r="E60" t="str">
        <f t="shared" ref="E60" si="233">F59</f>
        <v>Манчестер Сити</v>
      </c>
      <c r="F60" t="str">
        <f t="shared" ref="F60" si="234">E59</f>
        <v>Эвертон</v>
      </c>
      <c r="G60">
        <f t="shared" ref="G60" si="235">H59</f>
        <v>2</v>
      </c>
      <c r="H60">
        <f t="shared" ref="H60" si="236">G59</f>
        <v>0</v>
      </c>
      <c r="I60">
        <f t="shared" ref="I60" si="237">J59</f>
        <v>0</v>
      </c>
      <c r="J60">
        <f t="shared" ref="J60" si="238">I59</f>
        <v>0</v>
      </c>
      <c r="K60">
        <v>1</v>
      </c>
      <c r="L60">
        <f t="shared" si="15"/>
        <v>1</v>
      </c>
      <c r="M60">
        <f t="shared" si="16"/>
        <v>0</v>
      </c>
      <c r="N60">
        <f t="shared" si="17"/>
        <v>0</v>
      </c>
      <c r="O60">
        <f t="shared" si="18"/>
        <v>3</v>
      </c>
      <c r="P60">
        <f t="shared" si="19"/>
        <v>2</v>
      </c>
      <c r="Q60">
        <f t="shared" si="20"/>
        <v>0</v>
      </c>
      <c r="R60">
        <f t="shared" si="21"/>
        <v>2</v>
      </c>
    </row>
    <row r="61" spans="1:18" x14ac:dyDescent="0.25">
      <c r="A61">
        <f t="shared" si="22"/>
        <v>30</v>
      </c>
      <c r="B61">
        <f>INDEX(Результаты!$B$3:$B$2000,A61)</f>
        <v>3</v>
      </c>
      <c r="C61" s="4">
        <f>INDEX(Результаты!$C$3:$C$2000,A61)</f>
        <v>42240</v>
      </c>
      <c r="D61">
        <v>0</v>
      </c>
      <c r="E61" t="str">
        <f>INDEX(Результаты!$D$3:$D$2000,A61)</f>
        <v>Арсенал</v>
      </c>
      <c r="F61" t="str">
        <f>INDEX(Результаты!$E$3:$E$2000,A61)</f>
        <v>Ливерпуль</v>
      </c>
      <c r="G61">
        <f>INDEX(Результаты!$I$3:$I$2000,A61)</f>
        <v>0</v>
      </c>
      <c r="H61">
        <f>INDEX(Результаты!$J$3:$J$2000,A61)</f>
        <v>0</v>
      </c>
      <c r="I61">
        <f>INDEX(Результаты!$K$3:$K$2000,A61)</f>
        <v>0</v>
      </c>
      <c r="J61">
        <f>INDEX(Результаты!$L$3:$L$2000,A61)</f>
        <v>0</v>
      </c>
      <c r="K61">
        <v>1</v>
      </c>
      <c r="L61">
        <f t="shared" si="15"/>
        <v>0</v>
      </c>
      <c r="M61">
        <f t="shared" si="16"/>
        <v>1</v>
      </c>
      <c r="N61">
        <f t="shared" si="17"/>
        <v>0</v>
      </c>
      <c r="O61">
        <f t="shared" si="18"/>
        <v>1</v>
      </c>
      <c r="P61">
        <f t="shared" si="19"/>
        <v>0</v>
      </c>
      <c r="Q61">
        <f t="shared" si="20"/>
        <v>0</v>
      </c>
      <c r="R61">
        <f t="shared" si="21"/>
        <v>0</v>
      </c>
    </row>
    <row r="62" spans="1:18" x14ac:dyDescent="0.25">
      <c r="A62">
        <f t="shared" si="22"/>
        <v>30</v>
      </c>
      <c r="B62">
        <f t="shared" ref="B62" si="239">B61</f>
        <v>3</v>
      </c>
      <c r="C62" s="4">
        <f t="shared" ref="C62" si="240">C61</f>
        <v>42240</v>
      </c>
      <c r="D62">
        <v>1</v>
      </c>
      <c r="E62" t="str">
        <f t="shared" ref="E62" si="241">F61</f>
        <v>Ливерпуль</v>
      </c>
      <c r="F62" t="str">
        <f t="shared" ref="F62" si="242">E61</f>
        <v>Арсенал</v>
      </c>
      <c r="G62">
        <f t="shared" ref="G62" si="243">H61</f>
        <v>0</v>
      </c>
      <c r="H62">
        <f t="shared" ref="H62" si="244">G61</f>
        <v>0</v>
      </c>
      <c r="I62">
        <f t="shared" ref="I62" si="245">J61</f>
        <v>0</v>
      </c>
      <c r="J62">
        <f t="shared" ref="J62" si="246">I61</f>
        <v>0</v>
      </c>
      <c r="K62">
        <v>1</v>
      </c>
      <c r="L62">
        <f t="shared" si="15"/>
        <v>0</v>
      </c>
      <c r="M62">
        <f t="shared" si="16"/>
        <v>1</v>
      </c>
      <c r="N62">
        <f t="shared" si="17"/>
        <v>0</v>
      </c>
      <c r="O62">
        <f t="shared" si="18"/>
        <v>1</v>
      </c>
      <c r="P62">
        <f t="shared" si="19"/>
        <v>0</v>
      </c>
      <c r="Q62">
        <f t="shared" si="20"/>
        <v>0</v>
      </c>
      <c r="R62">
        <f t="shared" si="21"/>
        <v>0</v>
      </c>
    </row>
    <row r="63" spans="1:18" x14ac:dyDescent="0.25">
      <c r="A63">
        <f t="shared" si="22"/>
        <v>31</v>
      </c>
      <c r="B63">
        <f>INDEX(Результаты!$B$3:$B$2000,A63)</f>
        <v>4</v>
      </c>
      <c r="C63" s="4">
        <f>INDEX(Результаты!$C$3:$C$2000,A63)</f>
        <v>42245</v>
      </c>
      <c r="D63">
        <v>0</v>
      </c>
      <c r="E63" t="str">
        <f>INDEX(Результаты!$D$3:$D$2000,A63)</f>
        <v>Астон Вилла</v>
      </c>
      <c r="F63" t="str">
        <f>INDEX(Результаты!$E$3:$E$2000,A63)</f>
        <v>Сандерленд</v>
      </c>
      <c r="G63">
        <f>INDEX(Результаты!$I$3:$I$2000,A63)</f>
        <v>2</v>
      </c>
      <c r="H63">
        <f>INDEX(Результаты!$J$3:$J$2000,A63)</f>
        <v>2</v>
      </c>
      <c r="I63">
        <f>INDEX(Результаты!$K$3:$K$2000,A63)</f>
        <v>2</v>
      </c>
      <c r="J63">
        <f>INDEX(Результаты!$L$3:$L$2000,A63)</f>
        <v>1</v>
      </c>
      <c r="K63">
        <v>1</v>
      </c>
      <c r="L63">
        <f t="shared" si="15"/>
        <v>0</v>
      </c>
      <c r="M63">
        <f t="shared" si="16"/>
        <v>1</v>
      </c>
      <c r="N63">
        <f t="shared" si="17"/>
        <v>0</v>
      </c>
      <c r="O63">
        <f t="shared" si="18"/>
        <v>1</v>
      </c>
      <c r="P63">
        <f t="shared" si="19"/>
        <v>2</v>
      </c>
      <c r="Q63">
        <f t="shared" si="20"/>
        <v>2</v>
      </c>
      <c r="R63">
        <f t="shared" si="21"/>
        <v>0</v>
      </c>
    </row>
    <row r="64" spans="1:18" x14ac:dyDescent="0.25">
      <c r="A64">
        <f t="shared" si="22"/>
        <v>31</v>
      </c>
      <c r="B64">
        <f t="shared" ref="B64" si="247">B63</f>
        <v>4</v>
      </c>
      <c r="C64" s="4">
        <f t="shared" ref="C64" si="248">C63</f>
        <v>42245</v>
      </c>
      <c r="D64">
        <v>1</v>
      </c>
      <c r="E64" t="str">
        <f t="shared" ref="E64" si="249">F63</f>
        <v>Сандерленд</v>
      </c>
      <c r="F64" t="str">
        <f t="shared" ref="F64" si="250">E63</f>
        <v>Астон Вилла</v>
      </c>
      <c r="G64">
        <f t="shared" ref="G64" si="251">H63</f>
        <v>2</v>
      </c>
      <c r="H64">
        <f t="shared" ref="H64" si="252">G63</f>
        <v>2</v>
      </c>
      <c r="I64">
        <f t="shared" ref="I64" si="253">J63</f>
        <v>1</v>
      </c>
      <c r="J64">
        <f t="shared" ref="J64" si="254">I63</f>
        <v>2</v>
      </c>
      <c r="K64">
        <v>1</v>
      </c>
      <c r="L64">
        <f t="shared" si="15"/>
        <v>0</v>
      </c>
      <c r="M64">
        <f t="shared" si="16"/>
        <v>1</v>
      </c>
      <c r="N64">
        <f t="shared" si="17"/>
        <v>0</v>
      </c>
      <c r="O64">
        <f t="shared" si="18"/>
        <v>1</v>
      </c>
      <c r="P64">
        <f t="shared" si="19"/>
        <v>2</v>
      </c>
      <c r="Q64">
        <f t="shared" si="20"/>
        <v>2</v>
      </c>
      <c r="R64">
        <f t="shared" si="21"/>
        <v>0</v>
      </c>
    </row>
    <row r="65" spans="1:18" x14ac:dyDescent="0.25">
      <c r="A65">
        <f t="shared" si="22"/>
        <v>32</v>
      </c>
      <c r="B65">
        <f>INDEX(Результаты!$B$3:$B$2000,A65)</f>
        <v>4</v>
      </c>
      <c r="C65" s="4">
        <f>INDEX(Результаты!$C$3:$C$2000,A65)</f>
        <v>42245</v>
      </c>
      <c r="D65">
        <v>0</v>
      </c>
      <c r="E65" t="str">
        <f>INDEX(Результаты!$D$3:$D$2000,A65)</f>
        <v>Борнмут</v>
      </c>
      <c r="F65" t="str">
        <f>INDEX(Результаты!$E$3:$E$2000,A65)</f>
        <v>Лестер Сити</v>
      </c>
      <c r="G65">
        <f>INDEX(Результаты!$I$3:$I$2000,A65)</f>
        <v>1</v>
      </c>
      <c r="H65">
        <f>INDEX(Результаты!$J$3:$J$2000,A65)</f>
        <v>1</v>
      </c>
      <c r="I65">
        <f>INDEX(Результаты!$K$3:$K$2000,A65)</f>
        <v>1</v>
      </c>
      <c r="J65">
        <f>INDEX(Результаты!$L$3:$L$2000,A65)</f>
        <v>0</v>
      </c>
      <c r="K65">
        <v>1</v>
      </c>
      <c r="L65">
        <f t="shared" si="15"/>
        <v>0</v>
      </c>
      <c r="M65">
        <f t="shared" si="16"/>
        <v>1</v>
      </c>
      <c r="N65">
        <f t="shared" si="17"/>
        <v>0</v>
      </c>
      <c r="O65">
        <f t="shared" si="18"/>
        <v>1</v>
      </c>
      <c r="P65">
        <f t="shared" si="19"/>
        <v>1</v>
      </c>
      <c r="Q65">
        <f t="shared" si="20"/>
        <v>1</v>
      </c>
      <c r="R65">
        <f t="shared" si="21"/>
        <v>0</v>
      </c>
    </row>
    <row r="66" spans="1:18" x14ac:dyDescent="0.25">
      <c r="A66">
        <f t="shared" si="22"/>
        <v>32</v>
      </c>
      <c r="B66">
        <f t="shared" ref="B66" si="255">B65</f>
        <v>4</v>
      </c>
      <c r="C66" s="4">
        <f t="shared" ref="C66" si="256">C65</f>
        <v>42245</v>
      </c>
      <c r="D66">
        <v>1</v>
      </c>
      <c r="E66" t="str">
        <f t="shared" ref="E66" si="257">F65</f>
        <v>Лестер Сити</v>
      </c>
      <c r="F66" t="str">
        <f t="shared" ref="F66" si="258">E65</f>
        <v>Борнмут</v>
      </c>
      <c r="G66">
        <f t="shared" ref="G66" si="259">H65</f>
        <v>1</v>
      </c>
      <c r="H66">
        <f t="shared" ref="H66" si="260">G65</f>
        <v>1</v>
      </c>
      <c r="I66">
        <f t="shared" ref="I66" si="261">J65</f>
        <v>0</v>
      </c>
      <c r="J66">
        <f t="shared" ref="J66" si="262">I65</f>
        <v>1</v>
      </c>
      <c r="K66">
        <v>1</v>
      </c>
      <c r="L66">
        <f t="shared" si="15"/>
        <v>0</v>
      </c>
      <c r="M66">
        <f t="shared" si="16"/>
        <v>1</v>
      </c>
      <c r="N66">
        <f t="shared" si="17"/>
        <v>0</v>
      </c>
      <c r="O66">
        <f t="shared" si="18"/>
        <v>1</v>
      </c>
      <c r="P66">
        <f t="shared" si="19"/>
        <v>1</v>
      </c>
      <c r="Q66">
        <f t="shared" si="20"/>
        <v>1</v>
      </c>
      <c r="R66">
        <f t="shared" si="21"/>
        <v>0</v>
      </c>
    </row>
    <row r="67" spans="1:18" x14ac:dyDescent="0.25">
      <c r="A67">
        <f t="shared" si="22"/>
        <v>33</v>
      </c>
      <c r="B67">
        <f>INDEX(Результаты!$B$3:$B$2000,A67)</f>
        <v>4</v>
      </c>
      <c r="C67" s="4">
        <f>INDEX(Результаты!$C$3:$C$2000,A67)</f>
        <v>42245</v>
      </c>
      <c r="D67">
        <v>0</v>
      </c>
      <c r="E67" t="str">
        <f>INDEX(Результаты!$D$3:$D$2000,A67)</f>
        <v>Ливерпуль</v>
      </c>
      <c r="F67" t="str">
        <f>INDEX(Результаты!$E$3:$E$2000,A67)</f>
        <v>Вест Хэм</v>
      </c>
      <c r="G67">
        <f>INDEX(Результаты!$I$3:$I$2000,A67)</f>
        <v>0</v>
      </c>
      <c r="H67">
        <f>INDEX(Результаты!$J$3:$J$2000,A67)</f>
        <v>3</v>
      </c>
      <c r="I67">
        <f>INDEX(Результаты!$K$3:$K$2000,A67)</f>
        <v>0</v>
      </c>
      <c r="J67">
        <f>INDEX(Результаты!$L$3:$L$2000,A67)</f>
        <v>2</v>
      </c>
      <c r="K67">
        <v>1</v>
      </c>
      <c r="L67">
        <f t="shared" si="15"/>
        <v>0</v>
      </c>
      <c r="M67">
        <f t="shared" si="16"/>
        <v>0</v>
      </c>
      <c r="N67">
        <f t="shared" si="17"/>
        <v>1</v>
      </c>
      <c r="O67">
        <f t="shared" si="18"/>
        <v>0</v>
      </c>
      <c r="P67">
        <f t="shared" si="19"/>
        <v>0</v>
      </c>
      <c r="Q67">
        <f t="shared" si="20"/>
        <v>3</v>
      </c>
      <c r="R67">
        <f t="shared" si="21"/>
        <v>-3</v>
      </c>
    </row>
    <row r="68" spans="1:18" x14ac:dyDescent="0.25">
      <c r="A68">
        <f t="shared" si="22"/>
        <v>33</v>
      </c>
      <c r="B68">
        <f t="shared" ref="B68" si="263">B67</f>
        <v>4</v>
      </c>
      <c r="C68" s="4">
        <f t="shared" ref="C68" si="264">C67</f>
        <v>42245</v>
      </c>
      <c r="D68">
        <v>1</v>
      </c>
      <c r="E68" t="str">
        <f t="shared" ref="E68" si="265">F67</f>
        <v>Вест Хэм</v>
      </c>
      <c r="F68" t="str">
        <f t="shared" ref="F68" si="266">E67</f>
        <v>Ливерпуль</v>
      </c>
      <c r="G68">
        <f t="shared" ref="G68" si="267">H67</f>
        <v>3</v>
      </c>
      <c r="H68">
        <f t="shared" ref="H68" si="268">G67</f>
        <v>0</v>
      </c>
      <c r="I68">
        <f t="shared" ref="I68" si="269">J67</f>
        <v>2</v>
      </c>
      <c r="J68">
        <f t="shared" ref="J68" si="270">I67</f>
        <v>0</v>
      </c>
      <c r="K68">
        <v>1</v>
      </c>
      <c r="L68">
        <f t="shared" si="15"/>
        <v>1</v>
      </c>
      <c r="M68">
        <f t="shared" si="16"/>
        <v>0</v>
      </c>
      <c r="N68">
        <f t="shared" si="17"/>
        <v>0</v>
      </c>
      <c r="O68">
        <f t="shared" si="18"/>
        <v>3</v>
      </c>
      <c r="P68">
        <f t="shared" si="19"/>
        <v>3</v>
      </c>
      <c r="Q68">
        <f t="shared" si="20"/>
        <v>0</v>
      </c>
      <c r="R68">
        <f t="shared" si="21"/>
        <v>3</v>
      </c>
    </row>
    <row r="69" spans="1:18" x14ac:dyDescent="0.25">
      <c r="A69">
        <f t="shared" si="22"/>
        <v>34</v>
      </c>
      <c r="B69">
        <f>INDEX(Результаты!$B$3:$B$2000,A69)</f>
        <v>4</v>
      </c>
      <c r="C69" s="4">
        <f>INDEX(Результаты!$C$3:$C$2000,A69)</f>
        <v>42245</v>
      </c>
      <c r="D69">
        <v>0</v>
      </c>
      <c r="E69" t="str">
        <f>INDEX(Результаты!$D$3:$D$2000,A69)</f>
        <v>Манчестер Сити</v>
      </c>
      <c r="F69" t="str">
        <f>INDEX(Результаты!$E$3:$E$2000,A69)</f>
        <v>Уотфорд</v>
      </c>
      <c r="G69">
        <f>INDEX(Результаты!$I$3:$I$2000,A69)</f>
        <v>2</v>
      </c>
      <c r="H69">
        <f>INDEX(Результаты!$J$3:$J$2000,A69)</f>
        <v>0</v>
      </c>
      <c r="I69">
        <f>INDEX(Результаты!$K$3:$K$2000,A69)</f>
        <v>0</v>
      </c>
      <c r="J69">
        <f>INDEX(Результаты!$L$3:$L$2000,A69)</f>
        <v>0</v>
      </c>
      <c r="K69">
        <v>1</v>
      </c>
      <c r="L69">
        <f t="shared" si="15"/>
        <v>1</v>
      </c>
      <c r="M69">
        <f t="shared" si="16"/>
        <v>0</v>
      </c>
      <c r="N69">
        <f t="shared" si="17"/>
        <v>0</v>
      </c>
      <c r="O69">
        <f t="shared" si="18"/>
        <v>3</v>
      </c>
      <c r="P69">
        <f t="shared" si="19"/>
        <v>2</v>
      </c>
      <c r="Q69">
        <f t="shared" si="20"/>
        <v>0</v>
      </c>
      <c r="R69">
        <f t="shared" si="21"/>
        <v>2</v>
      </c>
    </row>
    <row r="70" spans="1:18" x14ac:dyDescent="0.25">
      <c r="A70">
        <f t="shared" si="22"/>
        <v>34</v>
      </c>
      <c r="B70">
        <f t="shared" ref="B70" si="271">B69</f>
        <v>4</v>
      </c>
      <c r="C70" s="4">
        <f t="shared" ref="C70" si="272">C69</f>
        <v>42245</v>
      </c>
      <c r="D70">
        <v>1</v>
      </c>
      <c r="E70" t="str">
        <f t="shared" ref="E70" si="273">F69</f>
        <v>Уотфорд</v>
      </c>
      <c r="F70" t="str">
        <f t="shared" ref="F70" si="274">E69</f>
        <v>Манчестер Сити</v>
      </c>
      <c r="G70">
        <f t="shared" ref="G70" si="275">H69</f>
        <v>0</v>
      </c>
      <c r="H70">
        <f t="shared" ref="H70" si="276">G69</f>
        <v>2</v>
      </c>
      <c r="I70">
        <f t="shared" ref="I70" si="277">J69</f>
        <v>0</v>
      </c>
      <c r="J70">
        <f t="shared" ref="J70" si="278">I69</f>
        <v>0</v>
      </c>
      <c r="K70">
        <v>1</v>
      </c>
      <c r="L70">
        <f t="shared" ref="L70:L133" si="279">--(G70&gt;H70)</f>
        <v>0</v>
      </c>
      <c r="M70">
        <f t="shared" ref="M70:M133" si="280">--(G70=H70)</f>
        <v>0</v>
      </c>
      <c r="N70">
        <f t="shared" ref="N70:N133" si="281">--(G70&lt;H70)</f>
        <v>1</v>
      </c>
      <c r="O70">
        <f t="shared" ref="O70:O133" si="282">L70*3+M70*1</f>
        <v>0</v>
      </c>
      <c r="P70">
        <f t="shared" ref="P70:P133" si="283">G70</f>
        <v>0</v>
      </c>
      <c r="Q70">
        <f t="shared" ref="Q70:Q133" si="284">H70</f>
        <v>2</v>
      </c>
      <c r="R70">
        <f t="shared" ref="R70:R133" si="285">P70-Q70</f>
        <v>-2</v>
      </c>
    </row>
    <row r="71" spans="1:18" x14ac:dyDescent="0.25">
      <c r="A71">
        <f t="shared" si="22"/>
        <v>35</v>
      </c>
      <c r="B71">
        <f>INDEX(Результаты!$B$3:$B$2000,A71)</f>
        <v>4</v>
      </c>
      <c r="C71" s="4">
        <f>INDEX(Результаты!$C$3:$C$2000,A71)</f>
        <v>42245</v>
      </c>
      <c r="D71">
        <v>0</v>
      </c>
      <c r="E71" t="str">
        <f>INDEX(Результаты!$D$3:$D$2000,A71)</f>
        <v>Ньюкасл Юнайтед</v>
      </c>
      <c r="F71" t="str">
        <f>INDEX(Результаты!$E$3:$E$2000,A71)</f>
        <v>Арсенал</v>
      </c>
      <c r="G71">
        <f>INDEX(Результаты!$I$3:$I$2000,A71)</f>
        <v>0</v>
      </c>
      <c r="H71">
        <f>INDEX(Результаты!$J$3:$J$2000,A71)</f>
        <v>1</v>
      </c>
      <c r="I71">
        <f>INDEX(Результаты!$K$3:$K$2000,A71)</f>
        <v>0</v>
      </c>
      <c r="J71">
        <f>INDEX(Результаты!$L$3:$L$2000,A71)</f>
        <v>0</v>
      </c>
      <c r="K71">
        <v>1</v>
      </c>
      <c r="L71">
        <f t="shared" si="279"/>
        <v>0</v>
      </c>
      <c r="M71">
        <f t="shared" si="280"/>
        <v>0</v>
      </c>
      <c r="N71">
        <f t="shared" si="281"/>
        <v>1</v>
      </c>
      <c r="O71">
        <f t="shared" si="282"/>
        <v>0</v>
      </c>
      <c r="P71">
        <f t="shared" si="283"/>
        <v>0</v>
      </c>
      <c r="Q71">
        <f t="shared" si="284"/>
        <v>1</v>
      </c>
      <c r="R71">
        <f t="shared" si="285"/>
        <v>-1</v>
      </c>
    </row>
    <row r="72" spans="1:18" x14ac:dyDescent="0.25">
      <c r="A72">
        <f t="shared" ref="A72:A135" si="286">A70+1</f>
        <v>35</v>
      </c>
      <c r="B72">
        <f t="shared" ref="B72" si="287">B71</f>
        <v>4</v>
      </c>
      <c r="C72" s="4">
        <f t="shared" ref="C72" si="288">C71</f>
        <v>42245</v>
      </c>
      <c r="D72">
        <v>1</v>
      </c>
      <c r="E72" t="str">
        <f t="shared" ref="E72" si="289">F71</f>
        <v>Арсенал</v>
      </c>
      <c r="F72" t="str">
        <f t="shared" ref="F72" si="290">E71</f>
        <v>Ньюкасл Юнайтед</v>
      </c>
      <c r="G72">
        <f t="shared" ref="G72" si="291">H71</f>
        <v>1</v>
      </c>
      <c r="H72">
        <f t="shared" ref="H72" si="292">G71</f>
        <v>0</v>
      </c>
      <c r="I72">
        <f t="shared" ref="I72" si="293">J71</f>
        <v>0</v>
      </c>
      <c r="J72">
        <f t="shared" ref="J72" si="294">I71</f>
        <v>0</v>
      </c>
      <c r="K72">
        <v>1</v>
      </c>
      <c r="L72">
        <f t="shared" si="279"/>
        <v>1</v>
      </c>
      <c r="M72">
        <f t="shared" si="280"/>
        <v>0</v>
      </c>
      <c r="N72">
        <f t="shared" si="281"/>
        <v>0</v>
      </c>
      <c r="O72">
        <f t="shared" si="282"/>
        <v>3</v>
      </c>
      <c r="P72">
        <f t="shared" si="283"/>
        <v>1</v>
      </c>
      <c r="Q72">
        <f t="shared" si="284"/>
        <v>0</v>
      </c>
      <c r="R72">
        <f t="shared" si="285"/>
        <v>1</v>
      </c>
    </row>
    <row r="73" spans="1:18" x14ac:dyDescent="0.25">
      <c r="A73">
        <f t="shared" si="286"/>
        <v>36</v>
      </c>
      <c r="B73">
        <f>INDEX(Результаты!$B$3:$B$2000,A73)</f>
        <v>4</v>
      </c>
      <c r="C73" s="4">
        <f>INDEX(Результаты!$C$3:$C$2000,A73)</f>
        <v>42245</v>
      </c>
      <c r="D73">
        <v>0</v>
      </c>
      <c r="E73" t="str">
        <f>INDEX(Результаты!$D$3:$D$2000,A73)</f>
        <v>Сток Сити</v>
      </c>
      <c r="F73" t="str">
        <f>INDEX(Результаты!$E$3:$E$2000,A73)</f>
        <v>Вест Бромвич</v>
      </c>
      <c r="G73">
        <f>INDEX(Результаты!$I$3:$I$2000,A73)</f>
        <v>0</v>
      </c>
      <c r="H73">
        <f>INDEX(Результаты!$J$3:$J$2000,A73)</f>
        <v>1</v>
      </c>
      <c r="I73">
        <f>INDEX(Результаты!$K$3:$K$2000,A73)</f>
        <v>0</v>
      </c>
      <c r="J73">
        <f>INDEX(Результаты!$L$3:$L$2000,A73)</f>
        <v>1</v>
      </c>
      <c r="K73">
        <v>1</v>
      </c>
      <c r="L73">
        <f t="shared" si="279"/>
        <v>0</v>
      </c>
      <c r="M73">
        <f t="shared" si="280"/>
        <v>0</v>
      </c>
      <c r="N73">
        <f t="shared" si="281"/>
        <v>1</v>
      </c>
      <c r="O73">
        <f t="shared" si="282"/>
        <v>0</v>
      </c>
      <c r="P73">
        <f t="shared" si="283"/>
        <v>0</v>
      </c>
      <c r="Q73">
        <f t="shared" si="284"/>
        <v>1</v>
      </c>
      <c r="R73">
        <f t="shared" si="285"/>
        <v>-1</v>
      </c>
    </row>
    <row r="74" spans="1:18" x14ac:dyDescent="0.25">
      <c r="A74">
        <f t="shared" si="286"/>
        <v>36</v>
      </c>
      <c r="B74">
        <f t="shared" ref="B74" si="295">B73</f>
        <v>4</v>
      </c>
      <c r="C74" s="4">
        <f t="shared" ref="C74" si="296">C73</f>
        <v>42245</v>
      </c>
      <c r="D74">
        <v>1</v>
      </c>
      <c r="E74" t="str">
        <f t="shared" ref="E74" si="297">F73</f>
        <v>Вест Бромвич</v>
      </c>
      <c r="F74" t="str">
        <f t="shared" ref="F74" si="298">E73</f>
        <v>Сток Сити</v>
      </c>
      <c r="G74">
        <f t="shared" ref="G74" si="299">H73</f>
        <v>1</v>
      </c>
      <c r="H74">
        <f t="shared" ref="H74" si="300">G73</f>
        <v>0</v>
      </c>
      <c r="I74">
        <f t="shared" ref="I74" si="301">J73</f>
        <v>1</v>
      </c>
      <c r="J74">
        <f t="shared" ref="J74" si="302">I73</f>
        <v>0</v>
      </c>
      <c r="K74">
        <v>1</v>
      </c>
      <c r="L74">
        <f t="shared" si="279"/>
        <v>1</v>
      </c>
      <c r="M74">
        <f t="shared" si="280"/>
        <v>0</v>
      </c>
      <c r="N74">
        <f t="shared" si="281"/>
        <v>0</v>
      </c>
      <c r="O74">
        <f t="shared" si="282"/>
        <v>3</v>
      </c>
      <c r="P74">
        <f t="shared" si="283"/>
        <v>1</v>
      </c>
      <c r="Q74">
        <f t="shared" si="284"/>
        <v>0</v>
      </c>
      <c r="R74">
        <f t="shared" si="285"/>
        <v>1</v>
      </c>
    </row>
    <row r="75" spans="1:18" x14ac:dyDescent="0.25">
      <c r="A75">
        <f t="shared" si="286"/>
        <v>37</v>
      </c>
      <c r="B75">
        <f>INDEX(Результаты!$B$3:$B$2000,A75)</f>
        <v>4</v>
      </c>
      <c r="C75" s="4">
        <f>INDEX(Результаты!$C$3:$C$2000,A75)</f>
        <v>42245</v>
      </c>
      <c r="D75">
        <v>0</v>
      </c>
      <c r="E75" t="str">
        <f>INDEX(Результаты!$D$3:$D$2000,A75)</f>
        <v>Тоттенхэм Хотспурс</v>
      </c>
      <c r="F75" t="str">
        <f>INDEX(Результаты!$E$3:$E$2000,A75)</f>
        <v>Эвертон</v>
      </c>
      <c r="G75">
        <f>INDEX(Результаты!$I$3:$I$2000,A75)</f>
        <v>0</v>
      </c>
      <c r="H75">
        <f>INDEX(Результаты!$J$3:$J$2000,A75)</f>
        <v>0</v>
      </c>
      <c r="I75">
        <f>INDEX(Результаты!$K$3:$K$2000,A75)</f>
        <v>0</v>
      </c>
      <c r="J75">
        <f>INDEX(Результаты!$L$3:$L$2000,A75)</f>
        <v>0</v>
      </c>
      <c r="K75">
        <v>1</v>
      </c>
      <c r="L75">
        <f t="shared" si="279"/>
        <v>0</v>
      </c>
      <c r="M75">
        <f t="shared" si="280"/>
        <v>1</v>
      </c>
      <c r="N75">
        <f t="shared" si="281"/>
        <v>0</v>
      </c>
      <c r="O75">
        <f t="shared" si="282"/>
        <v>1</v>
      </c>
      <c r="P75">
        <f t="shared" si="283"/>
        <v>0</v>
      </c>
      <c r="Q75">
        <f t="shared" si="284"/>
        <v>0</v>
      </c>
      <c r="R75">
        <f t="shared" si="285"/>
        <v>0</v>
      </c>
    </row>
    <row r="76" spans="1:18" x14ac:dyDescent="0.25">
      <c r="A76">
        <f t="shared" si="286"/>
        <v>37</v>
      </c>
      <c r="B76">
        <f t="shared" ref="B76" si="303">B75</f>
        <v>4</v>
      </c>
      <c r="C76" s="4">
        <f t="shared" ref="C76" si="304">C75</f>
        <v>42245</v>
      </c>
      <c r="D76">
        <v>1</v>
      </c>
      <c r="E76" t="str">
        <f t="shared" ref="E76" si="305">F75</f>
        <v>Эвертон</v>
      </c>
      <c r="F76" t="str">
        <f t="shared" ref="F76" si="306">E75</f>
        <v>Тоттенхэм Хотспурс</v>
      </c>
      <c r="G76">
        <f t="shared" ref="G76" si="307">H75</f>
        <v>0</v>
      </c>
      <c r="H76">
        <f t="shared" ref="H76" si="308">G75</f>
        <v>0</v>
      </c>
      <c r="I76">
        <f t="shared" ref="I76" si="309">J75</f>
        <v>0</v>
      </c>
      <c r="J76">
        <f t="shared" ref="J76" si="310">I75</f>
        <v>0</v>
      </c>
      <c r="K76">
        <v>1</v>
      </c>
      <c r="L76">
        <f t="shared" si="279"/>
        <v>0</v>
      </c>
      <c r="M76">
        <f t="shared" si="280"/>
        <v>1</v>
      </c>
      <c r="N76">
        <f t="shared" si="281"/>
        <v>0</v>
      </c>
      <c r="O76">
        <f t="shared" si="282"/>
        <v>1</v>
      </c>
      <c r="P76">
        <f t="shared" si="283"/>
        <v>0</v>
      </c>
      <c r="Q76">
        <f t="shared" si="284"/>
        <v>0</v>
      </c>
      <c r="R76">
        <f t="shared" si="285"/>
        <v>0</v>
      </c>
    </row>
    <row r="77" spans="1:18" x14ac:dyDescent="0.25">
      <c r="A77">
        <f t="shared" si="286"/>
        <v>38</v>
      </c>
      <c r="B77">
        <f>INDEX(Результаты!$B$3:$B$2000,A77)</f>
        <v>4</v>
      </c>
      <c r="C77" s="4">
        <f>INDEX(Результаты!$C$3:$C$2000,A77)</f>
        <v>42245</v>
      </c>
      <c r="D77">
        <v>0</v>
      </c>
      <c r="E77" t="str">
        <f>INDEX(Результаты!$D$3:$D$2000,A77)</f>
        <v>Челси</v>
      </c>
      <c r="F77" t="str">
        <f>INDEX(Результаты!$E$3:$E$2000,A77)</f>
        <v>Кристал Пэлас</v>
      </c>
      <c r="G77">
        <f>INDEX(Результаты!$I$3:$I$2000,A77)</f>
        <v>1</v>
      </c>
      <c r="H77">
        <f>INDEX(Результаты!$J$3:$J$2000,A77)</f>
        <v>2</v>
      </c>
      <c r="I77">
        <f>INDEX(Результаты!$K$3:$K$2000,A77)</f>
        <v>0</v>
      </c>
      <c r="J77">
        <f>INDEX(Результаты!$L$3:$L$2000,A77)</f>
        <v>0</v>
      </c>
      <c r="K77">
        <v>1</v>
      </c>
      <c r="L77">
        <f t="shared" si="279"/>
        <v>0</v>
      </c>
      <c r="M77">
        <f t="shared" si="280"/>
        <v>0</v>
      </c>
      <c r="N77">
        <f t="shared" si="281"/>
        <v>1</v>
      </c>
      <c r="O77">
        <f t="shared" si="282"/>
        <v>0</v>
      </c>
      <c r="P77">
        <f t="shared" si="283"/>
        <v>1</v>
      </c>
      <c r="Q77">
        <f t="shared" si="284"/>
        <v>2</v>
      </c>
      <c r="R77">
        <f t="shared" si="285"/>
        <v>-1</v>
      </c>
    </row>
    <row r="78" spans="1:18" x14ac:dyDescent="0.25">
      <c r="A78">
        <f t="shared" si="286"/>
        <v>38</v>
      </c>
      <c r="B78">
        <f t="shared" ref="B78" si="311">B77</f>
        <v>4</v>
      </c>
      <c r="C78" s="4">
        <f t="shared" ref="C78" si="312">C77</f>
        <v>42245</v>
      </c>
      <c r="D78">
        <v>1</v>
      </c>
      <c r="E78" t="str">
        <f t="shared" ref="E78" si="313">F77</f>
        <v>Кристал Пэлас</v>
      </c>
      <c r="F78" t="str">
        <f t="shared" ref="F78" si="314">E77</f>
        <v>Челси</v>
      </c>
      <c r="G78">
        <f t="shared" ref="G78" si="315">H77</f>
        <v>2</v>
      </c>
      <c r="H78">
        <f t="shared" ref="H78" si="316">G77</f>
        <v>1</v>
      </c>
      <c r="I78">
        <f t="shared" ref="I78" si="317">J77</f>
        <v>0</v>
      </c>
      <c r="J78">
        <f t="shared" ref="J78" si="318">I77</f>
        <v>0</v>
      </c>
      <c r="K78">
        <v>1</v>
      </c>
      <c r="L78">
        <f t="shared" si="279"/>
        <v>1</v>
      </c>
      <c r="M78">
        <f t="shared" si="280"/>
        <v>0</v>
      </c>
      <c r="N78">
        <f t="shared" si="281"/>
        <v>0</v>
      </c>
      <c r="O78">
        <f t="shared" si="282"/>
        <v>3</v>
      </c>
      <c r="P78">
        <f t="shared" si="283"/>
        <v>2</v>
      </c>
      <c r="Q78">
        <f t="shared" si="284"/>
        <v>1</v>
      </c>
      <c r="R78">
        <f t="shared" si="285"/>
        <v>1</v>
      </c>
    </row>
    <row r="79" spans="1:18" x14ac:dyDescent="0.25">
      <c r="A79">
        <f t="shared" si="286"/>
        <v>39</v>
      </c>
      <c r="B79">
        <f>INDEX(Результаты!$B$3:$B$2000,A79)</f>
        <v>4</v>
      </c>
      <c r="C79" s="4">
        <f>INDEX(Результаты!$C$3:$C$2000,A79)</f>
        <v>42246</v>
      </c>
      <c r="D79">
        <v>0</v>
      </c>
      <c r="E79" t="str">
        <f>INDEX(Результаты!$D$3:$D$2000,A79)</f>
        <v>Саутгемптон</v>
      </c>
      <c r="F79" t="str">
        <f>INDEX(Результаты!$E$3:$E$2000,A79)</f>
        <v>Норвич Сити</v>
      </c>
      <c r="G79">
        <f>INDEX(Результаты!$I$3:$I$2000,A79)</f>
        <v>3</v>
      </c>
      <c r="H79">
        <f>INDEX(Результаты!$J$3:$J$2000,A79)</f>
        <v>0</v>
      </c>
      <c r="I79">
        <f>INDEX(Результаты!$K$3:$K$2000,A79)</f>
        <v>1</v>
      </c>
      <c r="J79">
        <f>INDEX(Результаты!$L$3:$L$2000,A79)</f>
        <v>0</v>
      </c>
      <c r="K79">
        <v>1</v>
      </c>
      <c r="L79">
        <f t="shared" si="279"/>
        <v>1</v>
      </c>
      <c r="M79">
        <f t="shared" si="280"/>
        <v>0</v>
      </c>
      <c r="N79">
        <f t="shared" si="281"/>
        <v>0</v>
      </c>
      <c r="O79">
        <f t="shared" si="282"/>
        <v>3</v>
      </c>
      <c r="P79">
        <f t="shared" si="283"/>
        <v>3</v>
      </c>
      <c r="Q79">
        <f t="shared" si="284"/>
        <v>0</v>
      </c>
      <c r="R79">
        <f t="shared" si="285"/>
        <v>3</v>
      </c>
    </row>
    <row r="80" spans="1:18" x14ac:dyDescent="0.25">
      <c r="A80">
        <f t="shared" si="286"/>
        <v>39</v>
      </c>
      <c r="B80">
        <f t="shared" ref="B80" si="319">B79</f>
        <v>4</v>
      </c>
      <c r="C80" s="4">
        <f t="shared" ref="C80" si="320">C79</f>
        <v>42246</v>
      </c>
      <c r="D80">
        <v>1</v>
      </c>
      <c r="E80" t="str">
        <f t="shared" ref="E80" si="321">F79</f>
        <v>Норвич Сити</v>
      </c>
      <c r="F80" t="str">
        <f t="shared" ref="F80" si="322">E79</f>
        <v>Саутгемптон</v>
      </c>
      <c r="G80">
        <f t="shared" ref="G80" si="323">H79</f>
        <v>0</v>
      </c>
      <c r="H80">
        <f t="shared" ref="H80" si="324">G79</f>
        <v>3</v>
      </c>
      <c r="I80">
        <f t="shared" ref="I80" si="325">J79</f>
        <v>0</v>
      </c>
      <c r="J80">
        <f t="shared" ref="J80" si="326">I79</f>
        <v>1</v>
      </c>
      <c r="K80">
        <v>1</v>
      </c>
      <c r="L80">
        <f t="shared" si="279"/>
        <v>0</v>
      </c>
      <c r="M80">
        <f t="shared" si="280"/>
        <v>0</v>
      </c>
      <c r="N80">
        <f t="shared" si="281"/>
        <v>1</v>
      </c>
      <c r="O80">
        <f t="shared" si="282"/>
        <v>0</v>
      </c>
      <c r="P80">
        <f t="shared" si="283"/>
        <v>0</v>
      </c>
      <c r="Q80">
        <f t="shared" si="284"/>
        <v>3</v>
      </c>
      <c r="R80">
        <f t="shared" si="285"/>
        <v>-3</v>
      </c>
    </row>
    <row r="81" spans="1:18" x14ac:dyDescent="0.25">
      <c r="A81">
        <f t="shared" si="286"/>
        <v>40</v>
      </c>
      <c r="B81">
        <f>INDEX(Результаты!$B$3:$B$2000,A81)</f>
        <v>4</v>
      </c>
      <c r="C81" s="4">
        <f>INDEX(Результаты!$C$3:$C$2000,A81)</f>
        <v>42246</v>
      </c>
      <c r="D81">
        <v>0</v>
      </c>
      <c r="E81" t="str">
        <f>INDEX(Результаты!$D$3:$D$2000,A81)</f>
        <v>Суонси Сити</v>
      </c>
      <c r="F81" t="str">
        <f>INDEX(Результаты!$E$3:$E$2000,A81)</f>
        <v>Манчестер Юнайтед</v>
      </c>
      <c r="G81">
        <f>INDEX(Результаты!$I$3:$I$2000,A81)</f>
        <v>2</v>
      </c>
      <c r="H81">
        <f>INDEX(Результаты!$J$3:$J$2000,A81)</f>
        <v>1</v>
      </c>
      <c r="I81">
        <f>INDEX(Результаты!$K$3:$K$2000,A81)</f>
        <v>0</v>
      </c>
      <c r="J81">
        <f>INDEX(Результаты!$L$3:$L$2000,A81)</f>
        <v>0</v>
      </c>
      <c r="K81">
        <v>1</v>
      </c>
      <c r="L81">
        <f t="shared" si="279"/>
        <v>1</v>
      </c>
      <c r="M81">
        <f t="shared" si="280"/>
        <v>0</v>
      </c>
      <c r="N81">
        <f t="shared" si="281"/>
        <v>0</v>
      </c>
      <c r="O81">
        <f t="shared" si="282"/>
        <v>3</v>
      </c>
      <c r="P81">
        <f t="shared" si="283"/>
        <v>2</v>
      </c>
      <c r="Q81">
        <f t="shared" si="284"/>
        <v>1</v>
      </c>
      <c r="R81">
        <f t="shared" si="285"/>
        <v>1</v>
      </c>
    </row>
    <row r="82" spans="1:18" x14ac:dyDescent="0.25">
      <c r="A82">
        <f t="shared" si="286"/>
        <v>40</v>
      </c>
      <c r="B82">
        <f t="shared" ref="B82" si="327">B81</f>
        <v>4</v>
      </c>
      <c r="C82" s="4">
        <f t="shared" ref="C82" si="328">C81</f>
        <v>42246</v>
      </c>
      <c r="D82">
        <v>1</v>
      </c>
      <c r="E82" t="str">
        <f t="shared" ref="E82" si="329">F81</f>
        <v>Манчестер Юнайтед</v>
      </c>
      <c r="F82" t="str">
        <f t="shared" ref="F82" si="330">E81</f>
        <v>Суонси Сити</v>
      </c>
      <c r="G82">
        <f t="shared" ref="G82" si="331">H81</f>
        <v>1</v>
      </c>
      <c r="H82">
        <f t="shared" ref="H82" si="332">G81</f>
        <v>2</v>
      </c>
      <c r="I82">
        <f t="shared" ref="I82" si="333">J81</f>
        <v>0</v>
      </c>
      <c r="J82">
        <f t="shared" ref="J82" si="334">I81</f>
        <v>0</v>
      </c>
      <c r="K82">
        <v>1</v>
      </c>
      <c r="L82">
        <f t="shared" si="279"/>
        <v>0</v>
      </c>
      <c r="M82">
        <f t="shared" si="280"/>
        <v>0</v>
      </c>
      <c r="N82">
        <f t="shared" si="281"/>
        <v>1</v>
      </c>
      <c r="O82">
        <f t="shared" si="282"/>
        <v>0</v>
      </c>
      <c r="P82">
        <f t="shared" si="283"/>
        <v>1</v>
      </c>
      <c r="Q82">
        <f t="shared" si="284"/>
        <v>2</v>
      </c>
      <c r="R82">
        <f t="shared" si="285"/>
        <v>-1</v>
      </c>
    </row>
    <row r="83" spans="1:18" x14ac:dyDescent="0.25">
      <c r="A83">
        <f t="shared" si="286"/>
        <v>41</v>
      </c>
      <c r="B83">
        <f>INDEX(Результаты!$B$3:$B$2000,A83)</f>
        <v>5</v>
      </c>
      <c r="C83" s="4">
        <f>INDEX(Результаты!$C$3:$C$2000,A83)</f>
        <v>42259</v>
      </c>
      <c r="D83">
        <v>0</v>
      </c>
      <c r="E83" t="str">
        <f>INDEX(Результаты!$D$3:$D$2000,A83)</f>
        <v>Арсенал</v>
      </c>
      <c r="F83" t="str">
        <f>INDEX(Результаты!$E$3:$E$2000,A83)</f>
        <v>Сток Сити</v>
      </c>
      <c r="G83">
        <f>INDEX(Результаты!$I$3:$I$2000,A83)</f>
        <v>2</v>
      </c>
      <c r="H83">
        <f>INDEX(Результаты!$J$3:$J$2000,A83)</f>
        <v>0</v>
      </c>
      <c r="I83">
        <f>INDEX(Результаты!$K$3:$K$2000,A83)</f>
        <v>1</v>
      </c>
      <c r="J83">
        <f>INDEX(Результаты!$L$3:$L$2000,A83)</f>
        <v>0</v>
      </c>
      <c r="K83">
        <v>1</v>
      </c>
      <c r="L83">
        <f t="shared" si="279"/>
        <v>1</v>
      </c>
      <c r="M83">
        <f t="shared" si="280"/>
        <v>0</v>
      </c>
      <c r="N83">
        <f t="shared" si="281"/>
        <v>0</v>
      </c>
      <c r="O83">
        <f t="shared" si="282"/>
        <v>3</v>
      </c>
      <c r="P83">
        <f t="shared" si="283"/>
        <v>2</v>
      </c>
      <c r="Q83">
        <f t="shared" si="284"/>
        <v>0</v>
      </c>
      <c r="R83">
        <f t="shared" si="285"/>
        <v>2</v>
      </c>
    </row>
    <row r="84" spans="1:18" x14ac:dyDescent="0.25">
      <c r="A84">
        <f t="shared" si="286"/>
        <v>41</v>
      </c>
      <c r="B84">
        <f t="shared" ref="B84" si="335">B83</f>
        <v>5</v>
      </c>
      <c r="C84" s="4">
        <f t="shared" ref="C84" si="336">C83</f>
        <v>42259</v>
      </c>
      <c r="D84">
        <v>1</v>
      </c>
      <c r="E84" t="str">
        <f t="shared" ref="E84" si="337">F83</f>
        <v>Сток Сити</v>
      </c>
      <c r="F84" t="str">
        <f t="shared" ref="F84" si="338">E83</f>
        <v>Арсенал</v>
      </c>
      <c r="G84">
        <f t="shared" ref="G84" si="339">H83</f>
        <v>0</v>
      </c>
      <c r="H84">
        <f t="shared" ref="H84" si="340">G83</f>
        <v>2</v>
      </c>
      <c r="I84">
        <f t="shared" ref="I84" si="341">J83</f>
        <v>0</v>
      </c>
      <c r="J84">
        <f t="shared" ref="J84" si="342">I83</f>
        <v>1</v>
      </c>
      <c r="K84">
        <v>1</v>
      </c>
      <c r="L84">
        <f t="shared" si="279"/>
        <v>0</v>
      </c>
      <c r="M84">
        <f t="shared" si="280"/>
        <v>0</v>
      </c>
      <c r="N84">
        <f t="shared" si="281"/>
        <v>1</v>
      </c>
      <c r="O84">
        <f t="shared" si="282"/>
        <v>0</v>
      </c>
      <c r="P84">
        <f t="shared" si="283"/>
        <v>0</v>
      </c>
      <c r="Q84">
        <f t="shared" si="284"/>
        <v>2</v>
      </c>
      <c r="R84">
        <f t="shared" si="285"/>
        <v>-2</v>
      </c>
    </row>
    <row r="85" spans="1:18" x14ac:dyDescent="0.25">
      <c r="A85">
        <f t="shared" si="286"/>
        <v>42</v>
      </c>
      <c r="B85">
        <f>INDEX(Результаты!$B$3:$B$2000,A85)</f>
        <v>5</v>
      </c>
      <c r="C85" s="4">
        <f>INDEX(Результаты!$C$3:$C$2000,A85)</f>
        <v>42259</v>
      </c>
      <c r="D85">
        <v>0</v>
      </c>
      <c r="E85" t="str">
        <f>INDEX(Результаты!$D$3:$D$2000,A85)</f>
        <v>Вест Бромвич</v>
      </c>
      <c r="F85" t="str">
        <f>INDEX(Результаты!$E$3:$E$2000,A85)</f>
        <v>Саутгемптон</v>
      </c>
      <c r="G85">
        <f>INDEX(Результаты!$I$3:$I$2000,A85)</f>
        <v>0</v>
      </c>
      <c r="H85">
        <f>INDEX(Результаты!$J$3:$J$2000,A85)</f>
        <v>0</v>
      </c>
      <c r="I85">
        <f>INDEX(Результаты!$K$3:$K$2000,A85)</f>
        <v>0</v>
      </c>
      <c r="J85">
        <f>INDEX(Результаты!$L$3:$L$2000,A85)</f>
        <v>0</v>
      </c>
      <c r="K85">
        <v>1</v>
      </c>
      <c r="L85">
        <f t="shared" si="279"/>
        <v>0</v>
      </c>
      <c r="M85">
        <f t="shared" si="280"/>
        <v>1</v>
      </c>
      <c r="N85">
        <f t="shared" si="281"/>
        <v>0</v>
      </c>
      <c r="O85">
        <f t="shared" si="282"/>
        <v>1</v>
      </c>
      <c r="P85">
        <f t="shared" si="283"/>
        <v>0</v>
      </c>
      <c r="Q85">
        <f t="shared" si="284"/>
        <v>0</v>
      </c>
      <c r="R85">
        <f t="shared" si="285"/>
        <v>0</v>
      </c>
    </row>
    <row r="86" spans="1:18" x14ac:dyDescent="0.25">
      <c r="A86">
        <f t="shared" si="286"/>
        <v>42</v>
      </c>
      <c r="B86">
        <f t="shared" ref="B86" si="343">B85</f>
        <v>5</v>
      </c>
      <c r="C86" s="4">
        <f t="shared" ref="C86" si="344">C85</f>
        <v>42259</v>
      </c>
      <c r="D86">
        <v>1</v>
      </c>
      <c r="E86" t="str">
        <f t="shared" ref="E86" si="345">F85</f>
        <v>Саутгемптон</v>
      </c>
      <c r="F86" t="str">
        <f t="shared" ref="F86" si="346">E85</f>
        <v>Вест Бромвич</v>
      </c>
      <c r="G86">
        <f t="shared" ref="G86" si="347">H85</f>
        <v>0</v>
      </c>
      <c r="H86">
        <f t="shared" ref="H86" si="348">G85</f>
        <v>0</v>
      </c>
      <c r="I86">
        <f t="shared" ref="I86" si="349">J85</f>
        <v>0</v>
      </c>
      <c r="J86">
        <f t="shared" ref="J86" si="350">I85</f>
        <v>0</v>
      </c>
      <c r="K86">
        <v>1</v>
      </c>
      <c r="L86">
        <f t="shared" si="279"/>
        <v>0</v>
      </c>
      <c r="M86">
        <f t="shared" si="280"/>
        <v>1</v>
      </c>
      <c r="N86">
        <f t="shared" si="281"/>
        <v>0</v>
      </c>
      <c r="O86">
        <f t="shared" si="282"/>
        <v>1</v>
      </c>
      <c r="P86">
        <f t="shared" si="283"/>
        <v>0</v>
      </c>
      <c r="Q86">
        <f t="shared" si="284"/>
        <v>0</v>
      </c>
      <c r="R86">
        <f t="shared" si="285"/>
        <v>0</v>
      </c>
    </row>
    <row r="87" spans="1:18" x14ac:dyDescent="0.25">
      <c r="A87">
        <f t="shared" si="286"/>
        <v>43</v>
      </c>
      <c r="B87">
        <f>INDEX(Результаты!$B$3:$B$2000,A87)</f>
        <v>5</v>
      </c>
      <c r="C87" s="4">
        <f>INDEX(Результаты!$C$3:$C$2000,A87)</f>
        <v>42259</v>
      </c>
      <c r="D87">
        <v>0</v>
      </c>
      <c r="E87" t="str">
        <f>INDEX(Результаты!$D$3:$D$2000,A87)</f>
        <v>Кристал Пэлас</v>
      </c>
      <c r="F87" t="str">
        <f>INDEX(Результаты!$E$3:$E$2000,A87)</f>
        <v>Манчестер Сити</v>
      </c>
      <c r="G87">
        <f>INDEX(Результаты!$I$3:$I$2000,A87)</f>
        <v>0</v>
      </c>
      <c r="H87">
        <f>INDEX(Результаты!$J$3:$J$2000,A87)</f>
        <v>1</v>
      </c>
      <c r="I87">
        <f>INDEX(Результаты!$K$3:$K$2000,A87)</f>
        <v>0</v>
      </c>
      <c r="J87">
        <f>INDEX(Результаты!$L$3:$L$2000,A87)</f>
        <v>0</v>
      </c>
      <c r="K87">
        <v>1</v>
      </c>
      <c r="L87">
        <f t="shared" si="279"/>
        <v>0</v>
      </c>
      <c r="M87">
        <f t="shared" si="280"/>
        <v>0</v>
      </c>
      <c r="N87">
        <f t="shared" si="281"/>
        <v>1</v>
      </c>
      <c r="O87">
        <f t="shared" si="282"/>
        <v>0</v>
      </c>
      <c r="P87">
        <f t="shared" si="283"/>
        <v>0</v>
      </c>
      <c r="Q87">
        <f t="shared" si="284"/>
        <v>1</v>
      </c>
      <c r="R87">
        <f t="shared" si="285"/>
        <v>-1</v>
      </c>
    </row>
    <row r="88" spans="1:18" x14ac:dyDescent="0.25">
      <c r="A88">
        <f t="shared" si="286"/>
        <v>43</v>
      </c>
      <c r="B88">
        <f t="shared" ref="B88" si="351">B87</f>
        <v>5</v>
      </c>
      <c r="C88" s="4">
        <f t="shared" ref="C88" si="352">C87</f>
        <v>42259</v>
      </c>
      <c r="D88">
        <v>1</v>
      </c>
      <c r="E88" t="str">
        <f t="shared" ref="E88" si="353">F87</f>
        <v>Манчестер Сити</v>
      </c>
      <c r="F88" t="str">
        <f t="shared" ref="F88" si="354">E87</f>
        <v>Кристал Пэлас</v>
      </c>
      <c r="G88">
        <f t="shared" ref="G88" si="355">H87</f>
        <v>1</v>
      </c>
      <c r="H88">
        <f t="shared" ref="H88" si="356">G87</f>
        <v>0</v>
      </c>
      <c r="I88">
        <f t="shared" ref="I88" si="357">J87</f>
        <v>0</v>
      </c>
      <c r="J88">
        <f t="shared" ref="J88" si="358">I87</f>
        <v>0</v>
      </c>
      <c r="K88">
        <v>1</v>
      </c>
      <c r="L88">
        <f t="shared" si="279"/>
        <v>1</v>
      </c>
      <c r="M88">
        <f t="shared" si="280"/>
        <v>0</v>
      </c>
      <c r="N88">
        <f t="shared" si="281"/>
        <v>0</v>
      </c>
      <c r="O88">
        <f t="shared" si="282"/>
        <v>3</v>
      </c>
      <c r="P88">
        <f t="shared" si="283"/>
        <v>1</v>
      </c>
      <c r="Q88">
        <f t="shared" si="284"/>
        <v>0</v>
      </c>
      <c r="R88">
        <f t="shared" si="285"/>
        <v>1</v>
      </c>
    </row>
    <row r="89" spans="1:18" x14ac:dyDescent="0.25">
      <c r="A89">
        <f t="shared" si="286"/>
        <v>44</v>
      </c>
      <c r="B89">
        <f>INDEX(Результаты!$B$3:$B$2000,A89)</f>
        <v>5</v>
      </c>
      <c r="C89" s="4">
        <f>INDEX(Результаты!$C$3:$C$2000,A89)</f>
        <v>42259</v>
      </c>
      <c r="D89">
        <v>0</v>
      </c>
      <c r="E89" t="str">
        <f>INDEX(Результаты!$D$3:$D$2000,A89)</f>
        <v>Манчестер Юнайтед</v>
      </c>
      <c r="F89" t="str">
        <f>INDEX(Результаты!$E$3:$E$2000,A89)</f>
        <v>Ливерпуль</v>
      </c>
      <c r="G89">
        <f>INDEX(Результаты!$I$3:$I$2000,A89)</f>
        <v>3</v>
      </c>
      <c r="H89">
        <f>INDEX(Результаты!$J$3:$J$2000,A89)</f>
        <v>1</v>
      </c>
      <c r="I89">
        <f>INDEX(Результаты!$K$3:$K$2000,A89)</f>
        <v>0</v>
      </c>
      <c r="J89">
        <f>INDEX(Результаты!$L$3:$L$2000,A89)</f>
        <v>0</v>
      </c>
      <c r="K89">
        <v>1</v>
      </c>
      <c r="L89">
        <f t="shared" si="279"/>
        <v>1</v>
      </c>
      <c r="M89">
        <f t="shared" si="280"/>
        <v>0</v>
      </c>
      <c r="N89">
        <f t="shared" si="281"/>
        <v>0</v>
      </c>
      <c r="O89">
        <f t="shared" si="282"/>
        <v>3</v>
      </c>
      <c r="P89">
        <f t="shared" si="283"/>
        <v>3</v>
      </c>
      <c r="Q89">
        <f t="shared" si="284"/>
        <v>1</v>
      </c>
      <c r="R89">
        <f t="shared" si="285"/>
        <v>2</v>
      </c>
    </row>
    <row r="90" spans="1:18" x14ac:dyDescent="0.25">
      <c r="A90">
        <f t="shared" si="286"/>
        <v>44</v>
      </c>
      <c r="B90">
        <f t="shared" ref="B90" si="359">B89</f>
        <v>5</v>
      </c>
      <c r="C90" s="4">
        <f t="shared" ref="C90" si="360">C89</f>
        <v>42259</v>
      </c>
      <c r="D90">
        <v>1</v>
      </c>
      <c r="E90" t="str">
        <f t="shared" ref="E90" si="361">F89</f>
        <v>Ливерпуль</v>
      </c>
      <c r="F90" t="str">
        <f t="shared" ref="F90" si="362">E89</f>
        <v>Манчестер Юнайтед</v>
      </c>
      <c r="G90">
        <f t="shared" ref="G90" si="363">H89</f>
        <v>1</v>
      </c>
      <c r="H90">
        <f t="shared" ref="H90" si="364">G89</f>
        <v>3</v>
      </c>
      <c r="I90">
        <f t="shared" ref="I90" si="365">J89</f>
        <v>0</v>
      </c>
      <c r="J90">
        <f t="shared" ref="J90" si="366">I89</f>
        <v>0</v>
      </c>
      <c r="K90">
        <v>1</v>
      </c>
      <c r="L90">
        <f t="shared" si="279"/>
        <v>0</v>
      </c>
      <c r="M90">
        <f t="shared" si="280"/>
        <v>0</v>
      </c>
      <c r="N90">
        <f t="shared" si="281"/>
        <v>1</v>
      </c>
      <c r="O90">
        <f t="shared" si="282"/>
        <v>0</v>
      </c>
      <c r="P90">
        <f t="shared" si="283"/>
        <v>1</v>
      </c>
      <c r="Q90">
        <f t="shared" si="284"/>
        <v>3</v>
      </c>
      <c r="R90">
        <f t="shared" si="285"/>
        <v>-2</v>
      </c>
    </row>
    <row r="91" spans="1:18" x14ac:dyDescent="0.25">
      <c r="A91">
        <f t="shared" si="286"/>
        <v>45</v>
      </c>
      <c r="B91">
        <f>INDEX(Результаты!$B$3:$B$2000,A91)</f>
        <v>5</v>
      </c>
      <c r="C91" s="4">
        <f>INDEX(Результаты!$C$3:$C$2000,A91)</f>
        <v>42259</v>
      </c>
      <c r="D91">
        <v>0</v>
      </c>
      <c r="E91" t="str">
        <f>INDEX(Результаты!$D$3:$D$2000,A91)</f>
        <v>Норвич Сити</v>
      </c>
      <c r="F91" t="str">
        <f>INDEX(Результаты!$E$3:$E$2000,A91)</f>
        <v>Борнмут</v>
      </c>
      <c r="G91">
        <f>INDEX(Результаты!$I$3:$I$2000,A91)</f>
        <v>3</v>
      </c>
      <c r="H91">
        <f>INDEX(Результаты!$J$3:$J$2000,A91)</f>
        <v>1</v>
      </c>
      <c r="I91">
        <f>INDEX(Результаты!$K$3:$K$2000,A91)</f>
        <v>1</v>
      </c>
      <c r="J91">
        <f>INDEX(Результаты!$L$3:$L$2000,A91)</f>
        <v>0</v>
      </c>
      <c r="K91">
        <v>1</v>
      </c>
      <c r="L91">
        <f t="shared" si="279"/>
        <v>1</v>
      </c>
      <c r="M91">
        <f t="shared" si="280"/>
        <v>0</v>
      </c>
      <c r="N91">
        <f t="shared" si="281"/>
        <v>0</v>
      </c>
      <c r="O91">
        <f t="shared" si="282"/>
        <v>3</v>
      </c>
      <c r="P91">
        <f t="shared" si="283"/>
        <v>3</v>
      </c>
      <c r="Q91">
        <f t="shared" si="284"/>
        <v>1</v>
      </c>
      <c r="R91">
        <f t="shared" si="285"/>
        <v>2</v>
      </c>
    </row>
    <row r="92" spans="1:18" x14ac:dyDescent="0.25">
      <c r="A92">
        <f t="shared" si="286"/>
        <v>45</v>
      </c>
      <c r="B92">
        <f t="shared" ref="B92" si="367">B91</f>
        <v>5</v>
      </c>
      <c r="C92" s="4">
        <f t="shared" ref="C92" si="368">C91</f>
        <v>42259</v>
      </c>
      <c r="D92">
        <v>1</v>
      </c>
      <c r="E92" t="str">
        <f t="shared" ref="E92" si="369">F91</f>
        <v>Борнмут</v>
      </c>
      <c r="F92" t="str">
        <f t="shared" ref="F92" si="370">E91</f>
        <v>Норвич Сити</v>
      </c>
      <c r="G92">
        <f t="shared" ref="G92" si="371">H91</f>
        <v>1</v>
      </c>
      <c r="H92">
        <f t="shared" ref="H92" si="372">G91</f>
        <v>3</v>
      </c>
      <c r="I92">
        <f t="shared" ref="I92" si="373">J91</f>
        <v>0</v>
      </c>
      <c r="J92">
        <f t="shared" ref="J92" si="374">I91</f>
        <v>1</v>
      </c>
      <c r="K92">
        <v>1</v>
      </c>
      <c r="L92">
        <f t="shared" si="279"/>
        <v>0</v>
      </c>
      <c r="M92">
        <f t="shared" si="280"/>
        <v>0</v>
      </c>
      <c r="N92">
        <f t="shared" si="281"/>
        <v>1</v>
      </c>
      <c r="O92">
        <f t="shared" si="282"/>
        <v>0</v>
      </c>
      <c r="P92">
        <f t="shared" si="283"/>
        <v>1</v>
      </c>
      <c r="Q92">
        <f t="shared" si="284"/>
        <v>3</v>
      </c>
      <c r="R92">
        <f t="shared" si="285"/>
        <v>-2</v>
      </c>
    </row>
    <row r="93" spans="1:18" x14ac:dyDescent="0.25">
      <c r="A93">
        <f t="shared" si="286"/>
        <v>46</v>
      </c>
      <c r="B93">
        <f>INDEX(Результаты!$B$3:$B$2000,A93)</f>
        <v>5</v>
      </c>
      <c r="C93" s="4">
        <f>INDEX(Результаты!$C$3:$C$2000,A93)</f>
        <v>42259</v>
      </c>
      <c r="D93">
        <v>0</v>
      </c>
      <c r="E93" t="str">
        <f>INDEX(Результаты!$D$3:$D$2000,A93)</f>
        <v>Уотфорд</v>
      </c>
      <c r="F93" t="str">
        <f>INDEX(Результаты!$E$3:$E$2000,A93)</f>
        <v>Суонси Сити</v>
      </c>
      <c r="G93">
        <f>INDEX(Результаты!$I$3:$I$2000,A93)</f>
        <v>1</v>
      </c>
      <c r="H93">
        <f>INDEX(Результаты!$J$3:$J$2000,A93)</f>
        <v>0</v>
      </c>
      <c r="I93">
        <f>INDEX(Результаты!$K$3:$K$2000,A93)</f>
        <v>0</v>
      </c>
      <c r="J93">
        <f>INDEX(Результаты!$L$3:$L$2000,A93)</f>
        <v>0</v>
      </c>
      <c r="K93">
        <v>1</v>
      </c>
      <c r="L93">
        <f t="shared" si="279"/>
        <v>1</v>
      </c>
      <c r="M93">
        <f t="shared" si="280"/>
        <v>0</v>
      </c>
      <c r="N93">
        <f t="shared" si="281"/>
        <v>0</v>
      </c>
      <c r="O93">
        <f t="shared" si="282"/>
        <v>3</v>
      </c>
      <c r="P93">
        <f t="shared" si="283"/>
        <v>1</v>
      </c>
      <c r="Q93">
        <f t="shared" si="284"/>
        <v>0</v>
      </c>
      <c r="R93">
        <f t="shared" si="285"/>
        <v>1</v>
      </c>
    </row>
    <row r="94" spans="1:18" x14ac:dyDescent="0.25">
      <c r="A94">
        <f t="shared" si="286"/>
        <v>46</v>
      </c>
      <c r="B94">
        <f t="shared" ref="B94" si="375">B93</f>
        <v>5</v>
      </c>
      <c r="C94" s="4">
        <f t="shared" ref="C94" si="376">C93</f>
        <v>42259</v>
      </c>
      <c r="D94">
        <v>1</v>
      </c>
      <c r="E94" t="str">
        <f t="shared" ref="E94" si="377">F93</f>
        <v>Суонси Сити</v>
      </c>
      <c r="F94" t="str">
        <f t="shared" ref="F94" si="378">E93</f>
        <v>Уотфорд</v>
      </c>
      <c r="G94">
        <f t="shared" ref="G94" si="379">H93</f>
        <v>0</v>
      </c>
      <c r="H94">
        <f t="shared" ref="H94" si="380">G93</f>
        <v>1</v>
      </c>
      <c r="I94">
        <f t="shared" ref="I94" si="381">J93</f>
        <v>0</v>
      </c>
      <c r="J94">
        <f t="shared" ref="J94" si="382">I93</f>
        <v>0</v>
      </c>
      <c r="K94">
        <v>1</v>
      </c>
      <c r="L94">
        <f t="shared" si="279"/>
        <v>0</v>
      </c>
      <c r="M94">
        <f t="shared" si="280"/>
        <v>0</v>
      </c>
      <c r="N94">
        <f t="shared" si="281"/>
        <v>1</v>
      </c>
      <c r="O94">
        <f t="shared" si="282"/>
        <v>0</v>
      </c>
      <c r="P94">
        <f t="shared" si="283"/>
        <v>0</v>
      </c>
      <c r="Q94">
        <f t="shared" si="284"/>
        <v>1</v>
      </c>
      <c r="R94">
        <f t="shared" si="285"/>
        <v>-1</v>
      </c>
    </row>
    <row r="95" spans="1:18" x14ac:dyDescent="0.25">
      <c r="A95">
        <f t="shared" si="286"/>
        <v>47</v>
      </c>
      <c r="B95">
        <f>INDEX(Результаты!$B$3:$B$2000,A95)</f>
        <v>5</v>
      </c>
      <c r="C95" s="4">
        <f>INDEX(Результаты!$C$3:$C$2000,A95)</f>
        <v>42259</v>
      </c>
      <c r="D95">
        <v>0</v>
      </c>
      <c r="E95" t="str">
        <f>INDEX(Результаты!$D$3:$D$2000,A95)</f>
        <v>Эвертон</v>
      </c>
      <c r="F95" t="str">
        <f>INDEX(Результаты!$E$3:$E$2000,A95)</f>
        <v>Челси</v>
      </c>
      <c r="G95">
        <f>INDEX(Результаты!$I$3:$I$2000,A95)</f>
        <v>3</v>
      </c>
      <c r="H95">
        <f>INDEX(Результаты!$J$3:$J$2000,A95)</f>
        <v>1</v>
      </c>
      <c r="I95">
        <f>INDEX(Результаты!$K$3:$K$2000,A95)</f>
        <v>2</v>
      </c>
      <c r="J95">
        <f>INDEX(Результаты!$L$3:$L$2000,A95)</f>
        <v>1</v>
      </c>
      <c r="K95">
        <v>1</v>
      </c>
      <c r="L95">
        <f t="shared" si="279"/>
        <v>1</v>
      </c>
      <c r="M95">
        <f t="shared" si="280"/>
        <v>0</v>
      </c>
      <c r="N95">
        <f t="shared" si="281"/>
        <v>0</v>
      </c>
      <c r="O95">
        <f t="shared" si="282"/>
        <v>3</v>
      </c>
      <c r="P95">
        <f t="shared" si="283"/>
        <v>3</v>
      </c>
      <c r="Q95">
        <f t="shared" si="284"/>
        <v>1</v>
      </c>
      <c r="R95">
        <f t="shared" si="285"/>
        <v>2</v>
      </c>
    </row>
    <row r="96" spans="1:18" x14ac:dyDescent="0.25">
      <c r="A96">
        <f t="shared" si="286"/>
        <v>47</v>
      </c>
      <c r="B96">
        <f t="shared" ref="B96" si="383">B95</f>
        <v>5</v>
      </c>
      <c r="C96" s="4">
        <f t="shared" ref="C96" si="384">C95</f>
        <v>42259</v>
      </c>
      <c r="D96">
        <v>1</v>
      </c>
      <c r="E96" t="str">
        <f t="shared" ref="E96" si="385">F95</f>
        <v>Челси</v>
      </c>
      <c r="F96" t="str">
        <f t="shared" ref="F96" si="386">E95</f>
        <v>Эвертон</v>
      </c>
      <c r="G96">
        <f t="shared" ref="G96" si="387">H95</f>
        <v>1</v>
      </c>
      <c r="H96">
        <f t="shared" ref="H96" si="388">G95</f>
        <v>3</v>
      </c>
      <c r="I96">
        <f t="shared" ref="I96" si="389">J95</f>
        <v>1</v>
      </c>
      <c r="J96">
        <f t="shared" ref="J96" si="390">I95</f>
        <v>2</v>
      </c>
      <c r="K96">
        <v>1</v>
      </c>
      <c r="L96">
        <f t="shared" si="279"/>
        <v>0</v>
      </c>
      <c r="M96">
        <f t="shared" si="280"/>
        <v>0</v>
      </c>
      <c r="N96">
        <f t="shared" si="281"/>
        <v>1</v>
      </c>
      <c r="O96">
        <f t="shared" si="282"/>
        <v>0</v>
      </c>
      <c r="P96">
        <f t="shared" si="283"/>
        <v>1</v>
      </c>
      <c r="Q96">
        <f t="shared" si="284"/>
        <v>3</v>
      </c>
      <c r="R96">
        <f t="shared" si="285"/>
        <v>-2</v>
      </c>
    </row>
    <row r="97" spans="1:18" x14ac:dyDescent="0.25">
      <c r="A97">
        <f t="shared" si="286"/>
        <v>48</v>
      </c>
      <c r="B97">
        <f>INDEX(Результаты!$B$3:$B$2000,A97)</f>
        <v>5</v>
      </c>
      <c r="C97" s="4">
        <f>INDEX(Результаты!$C$3:$C$2000,A97)</f>
        <v>42260</v>
      </c>
      <c r="D97">
        <v>0</v>
      </c>
      <c r="E97" t="str">
        <f>INDEX(Результаты!$D$3:$D$2000,A97)</f>
        <v>Лестер Сити</v>
      </c>
      <c r="F97" t="str">
        <f>INDEX(Результаты!$E$3:$E$2000,A97)</f>
        <v>Астон Вилла</v>
      </c>
      <c r="G97">
        <f>INDEX(Результаты!$I$3:$I$2000,A97)</f>
        <v>3</v>
      </c>
      <c r="H97">
        <f>INDEX(Результаты!$J$3:$J$2000,A97)</f>
        <v>2</v>
      </c>
      <c r="I97">
        <f>INDEX(Результаты!$K$3:$K$2000,A97)</f>
        <v>0</v>
      </c>
      <c r="J97">
        <f>INDEX(Результаты!$L$3:$L$2000,A97)</f>
        <v>1</v>
      </c>
      <c r="K97">
        <v>1</v>
      </c>
      <c r="L97">
        <f t="shared" si="279"/>
        <v>1</v>
      </c>
      <c r="M97">
        <f t="shared" si="280"/>
        <v>0</v>
      </c>
      <c r="N97">
        <f t="shared" si="281"/>
        <v>0</v>
      </c>
      <c r="O97">
        <f t="shared" si="282"/>
        <v>3</v>
      </c>
      <c r="P97">
        <f t="shared" si="283"/>
        <v>3</v>
      </c>
      <c r="Q97">
        <f t="shared" si="284"/>
        <v>2</v>
      </c>
      <c r="R97">
        <f t="shared" si="285"/>
        <v>1</v>
      </c>
    </row>
    <row r="98" spans="1:18" x14ac:dyDescent="0.25">
      <c r="A98">
        <f t="shared" si="286"/>
        <v>48</v>
      </c>
      <c r="B98">
        <f t="shared" ref="B98" si="391">B97</f>
        <v>5</v>
      </c>
      <c r="C98" s="4">
        <f t="shared" ref="C98" si="392">C97</f>
        <v>42260</v>
      </c>
      <c r="D98">
        <v>1</v>
      </c>
      <c r="E98" t="str">
        <f t="shared" ref="E98" si="393">F97</f>
        <v>Астон Вилла</v>
      </c>
      <c r="F98" t="str">
        <f t="shared" ref="F98" si="394">E97</f>
        <v>Лестер Сити</v>
      </c>
      <c r="G98">
        <f t="shared" ref="G98" si="395">H97</f>
        <v>2</v>
      </c>
      <c r="H98">
        <f t="shared" ref="H98" si="396">G97</f>
        <v>3</v>
      </c>
      <c r="I98">
        <f t="shared" ref="I98" si="397">J97</f>
        <v>1</v>
      </c>
      <c r="J98">
        <f t="shared" ref="J98" si="398">I97</f>
        <v>0</v>
      </c>
      <c r="K98">
        <v>1</v>
      </c>
      <c r="L98">
        <f t="shared" si="279"/>
        <v>0</v>
      </c>
      <c r="M98">
        <f t="shared" si="280"/>
        <v>0</v>
      </c>
      <c r="N98">
        <f t="shared" si="281"/>
        <v>1</v>
      </c>
      <c r="O98">
        <f t="shared" si="282"/>
        <v>0</v>
      </c>
      <c r="P98">
        <f t="shared" si="283"/>
        <v>2</v>
      </c>
      <c r="Q98">
        <f t="shared" si="284"/>
        <v>3</v>
      </c>
      <c r="R98">
        <f t="shared" si="285"/>
        <v>-1</v>
      </c>
    </row>
    <row r="99" spans="1:18" x14ac:dyDescent="0.25">
      <c r="A99">
        <f t="shared" si="286"/>
        <v>49</v>
      </c>
      <c r="B99">
        <f>INDEX(Результаты!$B$3:$B$2000,A99)</f>
        <v>5</v>
      </c>
      <c r="C99" s="4">
        <f>INDEX(Результаты!$C$3:$C$2000,A99)</f>
        <v>42260</v>
      </c>
      <c r="D99">
        <v>0</v>
      </c>
      <c r="E99" t="str">
        <f>INDEX(Результаты!$D$3:$D$2000,A99)</f>
        <v>Сандерленд</v>
      </c>
      <c r="F99" t="str">
        <f>INDEX(Результаты!$E$3:$E$2000,A99)</f>
        <v>Тоттенхэм Хотспурс</v>
      </c>
      <c r="G99">
        <f>INDEX(Результаты!$I$3:$I$2000,A99)</f>
        <v>0</v>
      </c>
      <c r="H99">
        <f>INDEX(Результаты!$J$3:$J$2000,A99)</f>
        <v>1</v>
      </c>
      <c r="I99">
        <f>INDEX(Результаты!$K$3:$K$2000,A99)</f>
        <v>0</v>
      </c>
      <c r="J99">
        <f>INDEX(Результаты!$L$3:$L$2000,A99)</f>
        <v>0</v>
      </c>
      <c r="K99">
        <v>1</v>
      </c>
      <c r="L99">
        <f t="shared" si="279"/>
        <v>0</v>
      </c>
      <c r="M99">
        <f t="shared" si="280"/>
        <v>0</v>
      </c>
      <c r="N99">
        <f t="shared" si="281"/>
        <v>1</v>
      </c>
      <c r="O99">
        <f t="shared" si="282"/>
        <v>0</v>
      </c>
      <c r="P99">
        <f t="shared" si="283"/>
        <v>0</v>
      </c>
      <c r="Q99">
        <f t="shared" si="284"/>
        <v>1</v>
      </c>
      <c r="R99">
        <f t="shared" si="285"/>
        <v>-1</v>
      </c>
    </row>
    <row r="100" spans="1:18" x14ac:dyDescent="0.25">
      <c r="A100">
        <f t="shared" si="286"/>
        <v>49</v>
      </c>
      <c r="B100">
        <f t="shared" ref="B100" si="399">B99</f>
        <v>5</v>
      </c>
      <c r="C100" s="4">
        <f t="shared" ref="C100" si="400">C99</f>
        <v>42260</v>
      </c>
      <c r="D100">
        <v>1</v>
      </c>
      <c r="E100" t="str">
        <f t="shared" ref="E100" si="401">F99</f>
        <v>Тоттенхэм Хотспурс</v>
      </c>
      <c r="F100" t="str">
        <f t="shared" ref="F100" si="402">E99</f>
        <v>Сандерленд</v>
      </c>
      <c r="G100">
        <f t="shared" ref="G100" si="403">H99</f>
        <v>1</v>
      </c>
      <c r="H100">
        <f t="shared" ref="H100" si="404">G99</f>
        <v>0</v>
      </c>
      <c r="I100">
        <f t="shared" ref="I100" si="405">J99</f>
        <v>0</v>
      </c>
      <c r="J100">
        <f t="shared" ref="J100" si="406">I99</f>
        <v>0</v>
      </c>
      <c r="K100">
        <v>1</v>
      </c>
      <c r="L100">
        <f t="shared" si="279"/>
        <v>1</v>
      </c>
      <c r="M100">
        <f t="shared" si="280"/>
        <v>0</v>
      </c>
      <c r="N100">
        <f t="shared" si="281"/>
        <v>0</v>
      </c>
      <c r="O100">
        <f t="shared" si="282"/>
        <v>3</v>
      </c>
      <c r="P100">
        <f t="shared" si="283"/>
        <v>1</v>
      </c>
      <c r="Q100">
        <f t="shared" si="284"/>
        <v>0</v>
      </c>
      <c r="R100">
        <f t="shared" si="285"/>
        <v>1</v>
      </c>
    </row>
    <row r="101" spans="1:18" x14ac:dyDescent="0.25">
      <c r="A101">
        <f t="shared" si="286"/>
        <v>50</v>
      </c>
      <c r="B101">
        <f>INDEX(Результаты!$B$3:$B$2000,A101)</f>
        <v>5</v>
      </c>
      <c r="C101" s="4">
        <f>INDEX(Результаты!$C$3:$C$2000,A101)</f>
        <v>42261</v>
      </c>
      <c r="D101">
        <v>0</v>
      </c>
      <c r="E101" t="str">
        <f>INDEX(Результаты!$D$3:$D$2000,A101)</f>
        <v>Вест Хэм</v>
      </c>
      <c r="F101" t="str">
        <f>INDEX(Результаты!$E$3:$E$2000,A101)</f>
        <v>Ньюкасл Юнайтед</v>
      </c>
      <c r="G101">
        <f>INDEX(Результаты!$I$3:$I$2000,A101)</f>
        <v>2</v>
      </c>
      <c r="H101">
        <f>INDEX(Результаты!$J$3:$J$2000,A101)</f>
        <v>0</v>
      </c>
      <c r="I101">
        <f>INDEX(Результаты!$K$3:$K$2000,A101)</f>
        <v>1</v>
      </c>
      <c r="J101">
        <f>INDEX(Результаты!$L$3:$L$2000,A101)</f>
        <v>0</v>
      </c>
      <c r="K101">
        <v>1</v>
      </c>
      <c r="L101">
        <f t="shared" si="279"/>
        <v>1</v>
      </c>
      <c r="M101">
        <f t="shared" si="280"/>
        <v>0</v>
      </c>
      <c r="N101">
        <f t="shared" si="281"/>
        <v>0</v>
      </c>
      <c r="O101">
        <f t="shared" si="282"/>
        <v>3</v>
      </c>
      <c r="P101">
        <f t="shared" si="283"/>
        <v>2</v>
      </c>
      <c r="Q101">
        <f t="shared" si="284"/>
        <v>0</v>
      </c>
      <c r="R101">
        <f t="shared" si="285"/>
        <v>2</v>
      </c>
    </row>
    <row r="102" spans="1:18" x14ac:dyDescent="0.25">
      <c r="A102">
        <f t="shared" si="286"/>
        <v>50</v>
      </c>
      <c r="B102">
        <f t="shared" ref="B102" si="407">B101</f>
        <v>5</v>
      </c>
      <c r="C102" s="4">
        <f t="shared" ref="C102" si="408">C101</f>
        <v>42261</v>
      </c>
      <c r="D102">
        <v>1</v>
      </c>
      <c r="E102" t="str">
        <f t="shared" ref="E102" si="409">F101</f>
        <v>Ньюкасл Юнайтед</v>
      </c>
      <c r="F102" t="str">
        <f t="shared" ref="F102" si="410">E101</f>
        <v>Вест Хэм</v>
      </c>
      <c r="G102">
        <f t="shared" ref="G102" si="411">H101</f>
        <v>0</v>
      </c>
      <c r="H102">
        <f t="shared" ref="H102" si="412">G101</f>
        <v>2</v>
      </c>
      <c r="I102">
        <f t="shared" ref="I102" si="413">J101</f>
        <v>0</v>
      </c>
      <c r="J102">
        <f t="shared" ref="J102" si="414">I101</f>
        <v>1</v>
      </c>
      <c r="K102">
        <v>1</v>
      </c>
      <c r="L102">
        <f t="shared" si="279"/>
        <v>0</v>
      </c>
      <c r="M102">
        <f t="shared" si="280"/>
        <v>0</v>
      </c>
      <c r="N102">
        <f t="shared" si="281"/>
        <v>1</v>
      </c>
      <c r="O102">
        <f t="shared" si="282"/>
        <v>0</v>
      </c>
      <c r="P102">
        <f t="shared" si="283"/>
        <v>0</v>
      </c>
      <c r="Q102">
        <f t="shared" si="284"/>
        <v>2</v>
      </c>
      <c r="R102">
        <f t="shared" si="285"/>
        <v>-2</v>
      </c>
    </row>
    <row r="103" spans="1:18" x14ac:dyDescent="0.25">
      <c r="A103">
        <f t="shared" si="286"/>
        <v>51</v>
      </c>
      <c r="B103">
        <f>INDEX(Результаты!$B$3:$B$2000,A103)</f>
        <v>6</v>
      </c>
      <c r="C103" s="4">
        <f>INDEX(Результаты!$C$3:$C$2000,A103)</f>
        <v>42266</v>
      </c>
      <c r="D103">
        <v>0</v>
      </c>
      <c r="E103" t="str">
        <f>INDEX(Результаты!$D$3:$D$2000,A103)</f>
        <v>Астон Вилла</v>
      </c>
      <c r="F103" t="str">
        <f>INDEX(Результаты!$E$3:$E$2000,A103)</f>
        <v>Вест Бромвич</v>
      </c>
      <c r="G103">
        <f>INDEX(Результаты!$I$3:$I$2000,A103)</f>
        <v>0</v>
      </c>
      <c r="H103">
        <f>INDEX(Результаты!$J$3:$J$2000,A103)</f>
        <v>1</v>
      </c>
      <c r="I103">
        <f>INDEX(Результаты!$K$3:$K$2000,A103)</f>
        <v>0</v>
      </c>
      <c r="J103">
        <f>INDEX(Результаты!$L$3:$L$2000,A103)</f>
        <v>1</v>
      </c>
      <c r="K103">
        <v>1</v>
      </c>
      <c r="L103">
        <f t="shared" si="279"/>
        <v>0</v>
      </c>
      <c r="M103">
        <f t="shared" si="280"/>
        <v>0</v>
      </c>
      <c r="N103">
        <f t="shared" si="281"/>
        <v>1</v>
      </c>
      <c r="O103">
        <f t="shared" si="282"/>
        <v>0</v>
      </c>
      <c r="P103">
        <f t="shared" si="283"/>
        <v>0</v>
      </c>
      <c r="Q103">
        <f t="shared" si="284"/>
        <v>1</v>
      </c>
      <c r="R103">
        <f t="shared" si="285"/>
        <v>-1</v>
      </c>
    </row>
    <row r="104" spans="1:18" x14ac:dyDescent="0.25">
      <c r="A104">
        <f t="shared" si="286"/>
        <v>51</v>
      </c>
      <c r="B104">
        <f t="shared" ref="B104" si="415">B103</f>
        <v>6</v>
      </c>
      <c r="C104" s="4">
        <f t="shared" ref="C104" si="416">C103</f>
        <v>42266</v>
      </c>
      <c r="D104">
        <v>1</v>
      </c>
      <c r="E104" t="str">
        <f t="shared" ref="E104" si="417">F103</f>
        <v>Вест Бромвич</v>
      </c>
      <c r="F104" t="str">
        <f t="shared" ref="F104" si="418">E103</f>
        <v>Астон Вилла</v>
      </c>
      <c r="G104">
        <f t="shared" ref="G104" si="419">H103</f>
        <v>1</v>
      </c>
      <c r="H104">
        <f t="shared" ref="H104" si="420">G103</f>
        <v>0</v>
      </c>
      <c r="I104">
        <f t="shared" ref="I104" si="421">J103</f>
        <v>1</v>
      </c>
      <c r="J104">
        <f t="shared" ref="J104" si="422">I103</f>
        <v>0</v>
      </c>
      <c r="K104">
        <v>1</v>
      </c>
      <c r="L104">
        <f t="shared" si="279"/>
        <v>1</v>
      </c>
      <c r="M104">
        <f t="shared" si="280"/>
        <v>0</v>
      </c>
      <c r="N104">
        <f t="shared" si="281"/>
        <v>0</v>
      </c>
      <c r="O104">
        <f t="shared" si="282"/>
        <v>3</v>
      </c>
      <c r="P104">
        <f t="shared" si="283"/>
        <v>1</v>
      </c>
      <c r="Q104">
        <f t="shared" si="284"/>
        <v>0</v>
      </c>
      <c r="R104">
        <f t="shared" si="285"/>
        <v>1</v>
      </c>
    </row>
    <row r="105" spans="1:18" x14ac:dyDescent="0.25">
      <c r="A105">
        <f t="shared" si="286"/>
        <v>52</v>
      </c>
      <c r="B105">
        <f>INDEX(Результаты!$B$3:$B$2000,A105)</f>
        <v>6</v>
      </c>
      <c r="C105" s="4">
        <f>INDEX(Результаты!$C$3:$C$2000,A105)</f>
        <v>42266</v>
      </c>
      <c r="D105">
        <v>0</v>
      </c>
      <c r="E105" t="str">
        <f>INDEX(Результаты!$D$3:$D$2000,A105)</f>
        <v>Борнмут</v>
      </c>
      <c r="F105" t="str">
        <f>INDEX(Результаты!$E$3:$E$2000,A105)</f>
        <v>Сандерленд</v>
      </c>
      <c r="G105">
        <f>INDEX(Результаты!$I$3:$I$2000,A105)</f>
        <v>2</v>
      </c>
      <c r="H105">
        <f>INDEX(Результаты!$J$3:$J$2000,A105)</f>
        <v>0</v>
      </c>
      <c r="I105">
        <f>INDEX(Результаты!$K$3:$K$2000,A105)</f>
        <v>2</v>
      </c>
      <c r="J105">
        <f>INDEX(Результаты!$L$3:$L$2000,A105)</f>
        <v>0</v>
      </c>
      <c r="K105">
        <v>1</v>
      </c>
      <c r="L105">
        <f t="shared" si="279"/>
        <v>1</v>
      </c>
      <c r="M105">
        <f t="shared" si="280"/>
        <v>0</v>
      </c>
      <c r="N105">
        <f t="shared" si="281"/>
        <v>0</v>
      </c>
      <c r="O105">
        <f t="shared" si="282"/>
        <v>3</v>
      </c>
      <c r="P105">
        <f t="shared" si="283"/>
        <v>2</v>
      </c>
      <c r="Q105">
        <f t="shared" si="284"/>
        <v>0</v>
      </c>
      <c r="R105">
        <f t="shared" si="285"/>
        <v>2</v>
      </c>
    </row>
    <row r="106" spans="1:18" x14ac:dyDescent="0.25">
      <c r="A106">
        <f t="shared" si="286"/>
        <v>52</v>
      </c>
      <c r="B106">
        <f t="shared" ref="B106" si="423">B105</f>
        <v>6</v>
      </c>
      <c r="C106" s="4">
        <f t="shared" ref="C106" si="424">C105</f>
        <v>42266</v>
      </c>
      <c r="D106">
        <v>1</v>
      </c>
      <c r="E106" t="str">
        <f t="shared" ref="E106" si="425">F105</f>
        <v>Сандерленд</v>
      </c>
      <c r="F106" t="str">
        <f t="shared" ref="F106" si="426">E105</f>
        <v>Борнмут</v>
      </c>
      <c r="G106">
        <f t="shared" ref="G106" si="427">H105</f>
        <v>0</v>
      </c>
      <c r="H106">
        <f t="shared" ref="H106" si="428">G105</f>
        <v>2</v>
      </c>
      <c r="I106">
        <f t="shared" ref="I106" si="429">J105</f>
        <v>0</v>
      </c>
      <c r="J106">
        <f t="shared" ref="J106" si="430">I105</f>
        <v>2</v>
      </c>
      <c r="K106">
        <v>1</v>
      </c>
      <c r="L106">
        <f t="shared" si="279"/>
        <v>0</v>
      </c>
      <c r="M106">
        <f t="shared" si="280"/>
        <v>0</v>
      </c>
      <c r="N106">
        <f t="shared" si="281"/>
        <v>1</v>
      </c>
      <c r="O106">
        <f t="shared" si="282"/>
        <v>0</v>
      </c>
      <c r="P106">
        <f t="shared" si="283"/>
        <v>0</v>
      </c>
      <c r="Q106">
        <f t="shared" si="284"/>
        <v>2</v>
      </c>
      <c r="R106">
        <f t="shared" si="285"/>
        <v>-2</v>
      </c>
    </row>
    <row r="107" spans="1:18" x14ac:dyDescent="0.25">
      <c r="A107">
        <f t="shared" si="286"/>
        <v>53</v>
      </c>
      <c r="B107">
        <f>INDEX(Результаты!$B$3:$B$2000,A107)</f>
        <v>6</v>
      </c>
      <c r="C107" s="4">
        <f>INDEX(Результаты!$C$3:$C$2000,A107)</f>
        <v>42266</v>
      </c>
      <c r="D107">
        <v>0</v>
      </c>
      <c r="E107" t="str">
        <f>INDEX(Результаты!$D$3:$D$2000,A107)</f>
        <v>Манчестер Сити</v>
      </c>
      <c r="F107" t="str">
        <f>INDEX(Результаты!$E$3:$E$2000,A107)</f>
        <v>Вест Хэм</v>
      </c>
      <c r="G107">
        <f>INDEX(Результаты!$I$3:$I$2000,A107)</f>
        <v>1</v>
      </c>
      <c r="H107">
        <f>INDEX(Результаты!$J$3:$J$2000,A107)</f>
        <v>2</v>
      </c>
      <c r="I107">
        <f>INDEX(Результаты!$K$3:$K$2000,A107)</f>
        <v>1</v>
      </c>
      <c r="J107">
        <f>INDEX(Результаты!$L$3:$L$2000,A107)</f>
        <v>2</v>
      </c>
      <c r="K107">
        <v>1</v>
      </c>
      <c r="L107">
        <f t="shared" si="279"/>
        <v>0</v>
      </c>
      <c r="M107">
        <f t="shared" si="280"/>
        <v>0</v>
      </c>
      <c r="N107">
        <f t="shared" si="281"/>
        <v>1</v>
      </c>
      <c r="O107">
        <f t="shared" si="282"/>
        <v>0</v>
      </c>
      <c r="P107">
        <f t="shared" si="283"/>
        <v>1</v>
      </c>
      <c r="Q107">
        <f t="shared" si="284"/>
        <v>2</v>
      </c>
      <c r="R107">
        <f t="shared" si="285"/>
        <v>-1</v>
      </c>
    </row>
    <row r="108" spans="1:18" x14ac:dyDescent="0.25">
      <c r="A108">
        <f t="shared" si="286"/>
        <v>53</v>
      </c>
      <c r="B108">
        <f t="shared" ref="B108" si="431">B107</f>
        <v>6</v>
      </c>
      <c r="C108" s="4">
        <f t="shared" ref="C108" si="432">C107</f>
        <v>42266</v>
      </c>
      <c r="D108">
        <v>1</v>
      </c>
      <c r="E108" t="str">
        <f t="shared" ref="E108" si="433">F107</f>
        <v>Вест Хэм</v>
      </c>
      <c r="F108" t="str">
        <f t="shared" ref="F108" si="434">E107</f>
        <v>Манчестер Сити</v>
      </c>
      <c r="G108">
        <f t="shared" ref="G108" si="435">H107</f>
        <v>2</v>
      </c>
      <c r="H108">
        <f t="shared" ref="H108" si="436">G107</f>
        <v>1</v>
      </c>
      <c r="I108">
        <f t="shared" ref="I108" si="437">J107</f>
        <v>2</v>
      </c>
      <c r="J108">
        <f t="shared" ref="J108" si="438">I107</f>
        <v>1</v>
      </c>
      <c r="K108">
        <v>1</v>
      </c>
      <c r="L108">
        <f t="shared" si="279"/>
        <v>1</v>
      </c>
      <c r="M108">
        <f t="shared" si="280"/>
        <v>0</v>
      </c>
      <c r="N108">
        <f t="shared" si="281"/>
        <v>0</v>
      </c>
      <c r="O108">
        <f t="shared" si="282"/>
        <v>3</v>
      </c>
      <c r="P108">
        <f t="shared" si="283"/>
        <v>2</v>
      </c>
      <c r="Q108">
        <f t="shared" si="284"/>
        <v>1</v>
      </c>
      <c r="R108">
        <f t="shared" si="285"/>
        <v>1</v>
      </c>
    </row>
    <row r="109" spans="1:18" x14ac:dyDescent="0.25">
      <c r="A109">
        <f t="shared" si="286"/>
        <v>54</v>
      </c>
      <c r="B109">
        <f>INDEX(Результаты!$B$3:$B$2000,A109)</f>
        <v>6</v>
      </c>
      <c r="C109" s="4">
        <f>INDEX(Результаты!$C$3:$C$2000,A109)</f>
        <v>42266</v>
      </c>
      <c r="D109">
        <v>0</v>
      </c>
      <c r="E109" t="str">
        <f>INDEX(Результаты!$D$3:$D$2000,A109)</f>
        <v>Ньюкасл Юнайтед</v>
      </c>
      <c r="F109" t="str">
        <f>INDEX(Результаты!$E$3:$E$2000,A109)</f>
        <v>Уотфорд</v>
      </c>
      <c r="G109">
        <f>INDEX(Результаты!$I$3:$I$2000,A109)</f>
        <v>1</v>
      </c>
      <c r="H109">
        <f>INDEX(Результаты!$J$3:$J$2000,A109)</f>
        <v>2</v>
      </c>
      <c r="I109">
        <f>INDEX(Результаты!$K$3:$K$2000,A109)</f>
        <v>0</v>
      </c>
      <c r="J109">
        <f>INDEX(Результаты!$L$3:$L$2000,A109)</f>
        <v>2</v>
      </c>
      <c r="K109">
        <v>1</v>
      </c>
      <c r="L109">
        <f t="shared" si="279"/>
        <v>0</v>
      </c>
      <c r="M109">
        <f t="shared" si="280"/>
        <v>0</v>
      </c>
      <c r="N109">
        <f t="shared" si="281"/>
        <v>1</v>
      </c>
      <c r="O109">
        <f t="shared" si="282"/>
        <v>0</v>
      </c>
      <c r="P109">
        <f t="shared" si="283"/>
        <v>1</v>
      </c>
      <c r="Q109">
        <f t="shared" si="284"/>
        <v>2</v>
      </c>
      <c r="R109">
        <f t="shared" si="285"/>
        <v>-1</v>
      </c>
    </row>
    <row r="110" spans="1:18" x14ac:dyDescent="0.25">
      <c r="A110">
        <f t="shared" si="286"/>
        <v>54</v>
      </c>
      <c r="B110">
        <f t="shared" ref="B110" si="439">B109</f>
        <v>6</v>
      </c>
      <c r="C110" s="4">
        <f t="shared" ref="C110" si="440">C109</f>
        <v>42266</v>
      </c>
      <c r="D110">
        <v>1</v>
      </c>
      <c r="E110" t="str">
        <f t="shared" ref="E110" si="441">F109</f>
        <v>Уотфорд</v>
      </c>
      <c r="F110" t="str">
        <f t="shared" ref="F110" si="442">E109</f>
        <v>Ньюкасл Юнайтед</v>
      </c>
      <c r="G110">
        <f t="shared" ref="G110" si="443">H109</f>
        <v>2</v>
      </c>
      <c r="H110">
        <f t="shared" ref="H110" si="444">G109</f>
        <v>1</v>
      </c>
      <c r="I110">
        <f t="shared" ref="I110" si="445">J109</f>
        <v>2</v>
      </c>
      <c r="J110">
        <f t="shared" ref="J110" si="446">I109</f>
        <v>0</v>
      </c>
      <c r="K110">
        <v>1</v>
      </c>
      <c r="L110">
        <f t="shared" si="279"/>
        <v>1</v>
      </c>
      <c r="M110">
        <f t="shared" si="280"/>
        <v>0</v>
      </c>
      <c r="N110">
        <f t="shared" si="281"/>
        <v>0</v>
      </c>
      <c r="O110">
        <f t="shared" si="282"/>
        <v>3</v>
      </c>
      <c r="P110">
        <f t="shared" si="283"/>
        <v>2</v>
      </c>
      <c r="Q110">
        <f t="shared" si="284"/>
        <v>1</v>
      </c>
      <c r="R110">
        <f t="shared" si="285"/>
        <v>1</v>
      </c>
    </row>
    <row r="111" spans="1:18" x14ac:dyDescent="0.25">
      <c r="A111">
        <f t="shared" si="286"/>
        <v>55</v>
      </c>
      <c r="B111">
        <f>INDEX(Результаты!$B$3:$B$2000,A111)</f>
        <v>6</v>
      </c>
      <c r="C111" s="4">
        <f>INDEX(Результаты!$C$3:$C$2000,A111)</f>
        <v>42266</v>
      </c>
      <c r="D111">
        <v>0</v>
      </c>
      <c r="E111" t="str">
        <f>INDEX(Результаты!$D$3:$D$2000,A111)</f>
        <v>Сток Сити</v>
      </c>
      <c r="F111" t="str">
        <f>INDEX(Результаты!$E$3:$E$2000,A111)</f>
        <v>Лестер Сити</v>
      </c>
      <c r="G111">
        <f>INDEX(Результаты!$I$3:$I$2000,A111)</f>
        <v>2</v>
      </c>
      <c r="H111">
        <f>INDEX(Результаты!$J$3:$J$2000,A111)</f>
        <v>2</v>
      </c>
      <c r="I111">
        <f>INDEX(Результаты!$K$3:$K$2000,A111)</f>
        <v>2</v>
      </c>
      <c r="J111">
        <f>INDEX(Результаты!$L$3:$L$2000,A111)</f>
        <v>0</v>
      </c>
      <c r="K111">
        <v>1</v>
      </c>
      <c r="L111">
        <f t="shared" si="279"/>
        <v>0</v>
      </c>
      <c r="M111">
        <f t="shared" si="280"/>
        <v>1</v>
      </c>
      <c r="N111">
        <f t="shared" si="281"/>
        <v>0</v>
      </c>
      <c r="O111">
        <f t="shared" si="282"/>
        <v>1</v>
      </c>
      <c r="P111">
        <f t="shared" si="283"/>
        <v>2</v>
      </c>
      <c r="Q111">
        <f t="shared" si="284"/>
        <v>2</v>
      </c>
      <c r="R111">
        <f t="shared" si="285"/>
        <v>0</v>
      </c>
    </row>
    <row r="112" spans="1:18" x14ac:dyDescent="0.25">
      <c r="A112">
        <f t="shared" si="286"/>
        <v>55</v>
      </c>
      <c r="B112">
        <f t="shared" ref="B112" si="447">B111</f>
        <v>6</v>
      </c>
      <c r="C112" s="4">
        <f t="shared" ref="C112" si="448">C111</f>
        <v>42266</v>
      </c>
      <c r="D112">
        <v>1</v>
      </c>
      <c r="E112" t="str">
        <f t="shared" ref="E112" si="449">F111</f>
        <v>Лестер Сити</v>
      </c>
      <c r="F112" t="str">
        <f t="shared" ref="F112" si="450">E111</f>
        <v>Сток Сити</v>
      </c>
      <c r="G112">
        <f t="shared" ref="G112" si="451">H111</f>
        <v>2</v>
      </c>
      <c r="H112">
        <f t="shared" ref="H112" si="452">G111</f>
        <v>2</v>
      </c>
      <c r="I112">
        <f t="shared" ref="I112" si="453">J111</f>
        <v>0</v>
      </c>
      <c r="J112">
        <f t="shared" ref="J112" si="454">I111</f>
        <v>2</v>
      </c>
      <c r="K112">
        <v>1</v>
      </c>
      <c r="L112">
        <f t="shared" si="279"/>
        <v>0</v>
      </c>
      <c r="M112">
        <f t="shared" si="280"/>
        <v>1</v>
      </c>
      <c r="N112">
        <f t="shared" si="281"/>
        <v>0</v>
      </c>
      <c r="O112">
        <f t="shared" si="282"/>
        <v>1</v>
      </c>
      <c r="P112">
        <f t="shared" si="283"/>
        <v>2</v>
      </c>
      <c r="Q112">
        <f t="shared" si="284"/>
        <v>2</v>
      </c>
      <c r="R112">
        <f t="shared" si="285"/>
        <v>0</v>
      </c>
    </row>
    <row r="113" spans="1:18" x14ac:dyDescent="0.25">
      <c r="A113">
        <f t="shared" si="286"/>
        <v>56</v>
      </c>
      <c r="B113">
        <f>INDEX(Результаты!$B$3:$B$2000,A113)</f>
        <v>6</v>
      </c>
      <c r="C113" s="4">
        <f>INDEX(Результаты!$C$3:$C$2000,A113)</f>
        <v>42266</v>
      </c>
      <c r="D113">
        <v>0</v>
      </c>
      <c r="E113" t="str">
        <f>INDEX(Результаты!$D$3:$D$2000,A113)</f>
        <v>Суонси Сити</v>
      </c>
      <c r="F113" t="str">
        <f>INDEX(Результаты!$E$3:$E$2000,A113)</f>
        <v>Эвертон</v>
      </c>
      <c r="G113">
        <f>INDEX(Результаты!$I$3:$I$2000,A113)</f>
        <v>0</v>
      </c>
      <c r="H113">
        <f>INDEX(Результаты!$J$3:$J$2000,A113)</f>
        <v>0</v>
      </c>
      <c r="I113">
        <f>INDEX(Результаты!$K$3:$K$2000,A113)</f>
        <v>0</v>
      </c>
      <c r="J113">
        <f>INDEX(Результаты!$L$3:$L$2000,A113)</f>
        <v>0</v>
      </c>
      <c r="K113">
        <v>1</v>
      </c>
      <c r="L113">
        <f t="shared" si="279"/>
        <v>0</v>
      </c>
      <c r="M113">
        <f t="shared" si="280"/>
        <v>1</v>
      </c>
      <c r="N113">
        <f t="shared" si="281"/>
        <v>0</v>
      </c>
      <c r="O113">
        <f t="shared" si="282"/>
        <v>1</v>
      </c>
      <c r="P113">
        <f t="shared" si="283"/>
        <v>0</v>
      </c>
      <c r="Q113">
        <f t="shared" si="284"/>
        <v>0</v>
      </c>
      <c r="R113">
        <f t="shared" si="285"/>
        <v>0</v>
      </c>
    </row>
    <row r="114" spans="1:18" x14ac:dyDescent="0.25">
      <c r="A114">
        <f t="shared" si="286"/>
        <v>56</v>
      </c>
      <c r="B114">
        <f t="shared" ref="B114" si="455">B113</f>
        <v>6</v>
      </c>
      <c r="C114" s="4">
        <f t="shared" ref="C114" si="456">C113</f>
        <v>42266</v>
      </c>
      <c r="D114">
        <v>1</v>
      </c>
      <c r="E114" t="str">
        <f t="shared" ref="E114" si="457">F113</f>
        <v>Эвертон</v>
      </c>
      <c r="F114" t="str">
        <f t="shared" ref="F114" si="458">E113</f>
        <v>Суонси Сити</v>
      </c>
      <c r="G114">
        <f t="shared" ref="G114" si="459">H113</f>
        <v>0</v>
      </c>
      <c r="H114">
        <f t="shared" ref="H114" si="460">G113</f>
        <v>0</v>
      </c>
      <c r="I114">
        <f t="shared" ref="I114" si="461">J113</f>
        <v>0</v>
      </c>
      <c r="J114">
        <f t="shared" ref="J114" si="462">I113</f>
        <v>0</v>
      </c>
      <c r="K114">
        <v>1</v>
      </c>
      <c r="L114">
        <f t="shared" si="279"/>
        <v>0</v>
      </c>
      <c r="M114">
        <f t="shared" si="280"/>
        <v>1</v>
      </c>
      <c r="N114">
        <f t="shared" si="281"/>
        <v>0</v>
      </c>
      <c r="O114">
        <f t="shared" si="282"/>
        <v>1</v>
      </c>
      <c r="P114">
        <f t="shared" si="283"/>
        <v>0</v>
      </c>
      <c r="Q114">
        <f t="shared" si="284"/>
        <v>0</v>
      </c>
      <c r="R114">
        <f t="shared" si="285"/>
        <v>0</v>
      </c>
    </row>
    <row r="115" spans="1:18" x14ac:dyDescent="0.25">
      <c r="A115">
        <f t="shared" si="286"/>
        <v>57</v>
      </c>
      <c r="B115">
        <f>INDEX(Результаты!$B$3:$B$2000,A115)</f>
        <v>6</v>
      </c>
      <c r="C115" s="4">
        <f>INDEX(Результаты!$C$3:$C$2000,A115)</f>
        <v>42266</v>
      </c>
      <c r="D115">
        <v>0</v>
      </c>
      <c r="E115" t="str">
        <f>INDEX(Результаты!$D$3:$D$2000,A115)</f>
        <v>Челси</v>
      </c>
      <c r="F115" t="str">
        <f>INDEX(Результаты!$E$3:$E$2000,A115)</f>
        <v>Арсенал</v>
      </c>
      <c r="G115">
        <f>INDEX(Результаты!$I$3:$I$2000,A115)</f>
        <v>2</v>
      </c>
      <c r="H115">
        <f>INDEX(Результаты!$J$3:$J$2000,A115)</f>
        <v>0</v>
      </c>
      <c r="I115">
        <f>INDEX(Результаты!$K$3:$K$2000,A115)</f>
        <v>0</v>
      </c>
      <c r="J115">
        <f>INDEX(Результаты!$L$3:$L$2000,A115)</f>
        <v>0</v>
      </c>
      <c r="K115">
        <v>1</v>
      </c>
      <c r="L115">
        <f t="shared" si="279"/>
        <v>1</v>
      </c>
      <c r="M115">
        <f t="shared" si="280"/>
        <v>0</v>
      </c>
      <c r="N115">
        <f t="shared" si="281"/>
        <v>0</v>
      </c>
      <c r="O115">
        <f t="shared" si="282"/>
        <v>3</v>
      </c>
      <c r="P115">
        <f t="shared" si="283"/>
        <v>2</v>
      </c>
      <c r="Q115">
        <f t="shared" si="284"/>
        <v>0</v>
      </c>
      <c r="R115">
        <f t="shared" si="285"/>
        <v>2</v>
      </c>
    </row>
    <row r="116" spans="1:18" x14ac:dyDescent="0.25">
      <c r="A116">
        <f t="shared" si="286"/>
        <v>57</v>
      </c>
      <c r="B116">
        <f t="shared" ref="B116" si="463">B115</f>
        <v>6</v>
      </c>
      <c r="C116" s="4">
        <f t="shared" ref="C116" si="464">C115</f>
        <v>42266</v>
      </c>
      <c r="D116">
        <v>1</v>
      </c>
      <c r="E116" t="str">
        <f t="shared" ref="E116" si="465">F115</f>
        <v>Арсенал</v>
      </c>
      <c r="F116" t="str">
        <f t="shared" ref="F116" si="466">E115</f>
        <v>Челси</v>
      </c>
      <c r="G116">
        <f t="shared" ref="G116" si="467">H115</f>
        <v>0</v>
      </c>
      <c r="H116">
        <f t="shared" ref="H116" si="468">G115</f>
        <v>2</v>
      </c>
      <c r="I116">
        <f t="shared" ref="I116" si="469">J115</f>
        <v>0</v>
      </c>
      <c r="J116">
        <f t="shared" ref="J116" si="470">I115</f>
        <v>0</v>
      </c>
      <c r="K116">
        <v>1</v>
      </c>
      <c r="L116">
        <f t="shared" si="279"/>
        <v>0</v>
      </c>
      <c r="M116">
        <f t="shared" si="280"/>
        <v>0</v>
      </c>
      <c r="N116">
        <f t="shared" si="281"/>
        <v>1</v>
      </c>
      <c r="O116">
        <f t="shared" si="282"/>
        <v>0</v>
      </c>
      <c r="P116">
        <f t="shared" si="283"/>
        <v>0</v>
      </c>
      <c r="Q116">
        <f t="shared" si="284"/>
        <v>2</v>
      </c>
      <c r="R116">
        <f t="shared" si="285"/>
        <v>-2</v>
      </c>
    </row>
    <row r="117" spans="1:18" x14ac:dyDescent="0.25">
      <c r="A117">
        <f t="shared" si="286"/>
        <v>58</v>
      </c>
      <c r="B117">
        <f>INDEX(Результаты!$B$3:$B$2000,A117)</f>
        <v>6</v>
      </c>
      <c r="C117" s="4">
        <f>INDEX(Результаты!$C$3:$C$2000,A117)</f>
        <v>42267</v>
      </c>
      <c r="D117">
        <v>0</v>
      </c>
      <c r="E117" t="str">
        <f>INDEX(Результаты!$D$3:$D$2000,A117)</f>
        <v>Ливерпуль</v>
      </c>
      <c r="F117" t="str">
        <f>INDEX(Результаты!$E$3:$E$2000,A117)</f>
        <v>Норвич Сити</v>
      </c>
      <c r="G117">
        <f>INDEX(Результаты!$I$3:$I$2000,A117)</f>
        <v>1</v>
      </c>
      <c r="H117">
        <f>INDEX(Результаты!$J$3:$J$2000,A117)</f>
        <v>1</v>
      </c>
      <c r="I117">
        <f>INDEX(Результаты!$K$3:$K$2000,A117)</f>
        <v>0</v>
      </c>
      <c r="J117">
        <f>INDEX(Результаты!$L$3:$L$2000,A117)</f>
        <v>0</v>
      </c>
      <c r="K117">
        <v>1</v>
      </c>
      <c r="L117">
        <f t="shared" si="279"/>
        <v>0</v>
      </c>
      <c r="M117">
        <f t="shared" si="280"/>
        <v>1</v>
      </c>
      <c r="N117">
        <f t="shared" si="281"/>
        <v>0</v>
      </c>
      <c r="O117">
        <f t="shared" si="282"/>
        <v>1</v>
      </c>
      <c r="P117">
        <f t="shared" si="283"/>
        <v>1</v>
      </c>
      <c r="Q117">
        <f t="shared" si="284"/>
        <v>1</v>
      </c>
      <c r="R117">
        <f t="shared" si="285"/>
        <v>0</v>
      </c>
    </row>
    <row r="118" spans="1:18" x14ac:dyDescent="0.25">
      <c r="A118">
        <f t="shared" si="286"/>
        <v>58</v>
      </c>
      <c r="B118">
        <f t="shared" ref="B118" si="471">B117</f>
        <v>6</v>
      </c>
      <c r="C118" s="4">
        <f t="shared" ref="C118" si="472">C117</f>
        <v>42267</v>
      </c>
      <c r="D118">
        <v>1</v>
      </c>
      <c r="E118" t="str">
        <f t="shared" ref="E118" si="473">F117</f>
        <v>Норвич Сити</v>
      </c>
      <c r="F118" t="str">
        <f t="shared" ref="F118" si="474">E117</f>
        <v>Ливерпуль</v>
      </c>
      <c r="G118">
        <f t="shared" ref="G118" si="475">H117</f>
        <v>1</v>
      </c>
      <c r="H118">
        <f t="shared" ref="H118" si="476">G117</f>
        <v>1</v>
      </c>
      <c r="I118">
        <f t="shared" ref="I118" si="477">J117</f>
        <v>0</v>
      </c>
      <c r="J118">
        <f t="shared" ref="J118" si="478">I117</f>
        <v>0</v>
      </c>
      <c r="K118">
        <v>1</v>
      </c>
      <c r="L118">
        <f t="shared" si="279"/>
        <v>0</v>
      </c>
      <c r="M118">
        <f t="shared" si="280"/>
        <v>1</v>
      </c>
      <c r="N118">
        <f t="shared" si="281"/>
        <v>0</v>
      </c>
      <c r="O118">
        <f t="shared" si="282"/>
        <v>1</v>
      </c>
      <c r="P118">
        <f t="shared" si="283"/>
        <v>1</v>
      </c>
      <c r="Q118">
        <f t="shared" si="284"/>
        <v>1</v>
      </c>
      <c r="R118">
        <f t="shared" si="285"/>
        <v>0</v>
      </c>
    </row>
    <row r="119" spans="1:18" x14ac:dyDescent="0.25">
      <c r="A119">
        <f t="shared" si="286"/>
        <v>59</v>
      </c>
      <c r="B119">
        <f>INDEX(Результаты!$B$3:$B$2000,A119)</f>
        <v>6</v>
      </c>
      <c r="C119" s="4">
        <f>INDEX(Результаты!$C$3:$C$2000,A119)</f>
        <v>42267</v>
      </c>
      <c r="D119">
        <v>0</v>
      </c>
      <c r="E119" t="str">
        <f>INDEX(Результаты!$D$3:$D$2000,A119)</f>
        <v>Саутгемптон</v>
      </c>
      <c r="F119" t="str">
        <f>INDEX(Результаты!$E$3:$E$2000,A119)</f>
        <v>Манчестер Юнайтед</v>
      </c>
      <c r="G119">
        <f>INDEX(Результаты!$I$3:$I$2000,A119)</f>
        <v>2</v>
      </c>
      <c r="H119">
        <f>INDEX(Результаты!$J$3:$J$2000,A119)</f>
        <v>3</v>
      </c>
      <c r="I119">
        <f>INDEX(Результаты!$K$3:$K$2000,A119)</f>
        <v>1</v>
      </c>
      <c r="J119">
        <f>INDEX(Результаты!$L$3:$L$2000,A119)</f>
        <v>1</v>
      </c>
      <c r="K119">
        <v>1</v>
      </c>
      <c r="L119">
        <f t="shared" si="279"/>
        <v>0</v>
      </c>
      <c r="M119">
        <f t="shared" si="280"/>
        <v>0</v>
      </c>
      <c r="N119">
        <f t="shared" si="281"/>
        <v>1</v>
      </c>
      <c r="O119">
        <f t="shared" si="282"/>
        <v>0</v>
      </c>
      <c r="P119">
        <f t="shared" si="283"/>
        <v>2</v>
      </c>
      <c r="Q119">
        <f t="shared" si="284"/>
        <v>3</v>
      </c>
      <c r="R119">
        <f t="shared" si="285"/>
        <v>-1</v>
      </c>
    </row>
    <row r="120" spans="1:18" x14ac:dyDescent="0.25">
      <c r="A120">
        <f t="shared" si="286"/>
        <v>59</v>
      </c>
      <c r="B120">
        <f t="shared" ref="B120" si="479">B119</f>
        <v>6</v>
      </c>
      <c r="C120" s="4">
        <f t="shared" ref="C120" si="480">C119</f>
        <v>42267</v>
      </c>
      <c r="D120">
        <v>1</v>
      </c>
      <c r="E120" t="str">
        <f t="shared" ref="E120" si="481">F119</f>
        <v>Манчестер Юнайтед</v>
      </c>
      <c r="F120" t="str">
        <f t="shared" ref="F120" si="482">E119</f>
        <v>Саутгемптон</v>
      </c>
      <c r="G120">
        <f t="shared" ref="G120" si="483">H119</f>
        <v>3</v>
      </c>
      <c r="H120">
        <f t="shared" ref="H120" si="484">G119</f>
        <v>2</v>
      </c>
      <c r="I120">
        <f t="shared" ref="I120" si="485">J119</f>
        <v>1</v>
      </c>
      <c r="J120">
        <f t="shared" ref="J120" si="486">I119</f>
        <v>1</v>
      </c>
      <c r="K120">
        <v>1</v>
      </c>
      <c r="L120">
        <f t="shared" si="279"/>
        <v>1</v>
      </c>
      <c r="M120">
        <f t="shared" si="280"/>
        <v>0</v>
      </c>
      <c r="N120">
        <f t="shared" si="281"/>
        <v>0</v>
      </c>
      <c r="O120">
        <f t="shared" si="282"/>
        <v>3</v>
      </c>
      <c r="P120">
        <f t="shared" si="283"/>
        <v>3</v>
      </c>
      <c r="Q120">
        <f t="shared" si="284"/>
        <v>2</v>
      </c>
      <c r="R120">
        <f t="shared" si="285"/>
        <v>1</v>
      </c>
    </row>
    <row r="121" spans="1:18" x14ac:dyDescent="0.25">
      <c r="A121">
        <f t="shared" si="286"/>
        <v>60</v>
      </c>
      <c r="B121">
        <f>INDEX(Результаты!$B$3:$B$2000,A121)</f>
        <v>6</v>
      </c>
      <c r="C121" s="4">
        <f>INDEX(Результаты!$C$3:$C$2000,A121)</f>
        <v>42267</v>
      </c>
      <c r="D121">
        <v>0</v>
      </c>
      <c r="E121" t="str">
        <f>INDEX(Результаты!$D$3:$D$2000,A121)</f>
        <v>Тоттенхэм Хотспурс</v>
      </c>
      <c r="F121" t="str">
        <f>INDEX(Результаты!$E$3:$E$2000,A121)</f>
        <v>Кристал Пэлас</v>
      </c>
      <c r="G121">
        <f>INDEX(Результаты!$I$3:$I$2000,A121)</f>
        <v>1</v>
      </c>
      <c r="H121">
        <f>INDEX(Результаты!$J$3:$J$2000,A121)</f>
        <v>0</v>
      </c>
      <c r="I121">
        <f>INDEX(Результаты!$K$3:$K$2000,A121)</f>
        <v>0</v>
      </c>
      <c r="J121">
        <f>INDEX(Результаты!$L$3:$L$2000,A121)</f>
        <v>0</v>
      </c>
      <c r="K121">
        <v>1</v>
      </c>
      <c r="L121">
        <f t="shared" si="279"/>
        <v>1</v>
      </c>
      <c r="M121">
        <f t="shared" si="280"/>
        <v>0</v>
      </c>
      <c r="N121">
        <f t="shared" si="281"/>
        <v>0</v>
      </c>
      <c r="O121">
        <f t="shared" si="282"/>
        <v>3</v>
      </c>
      <c r="P121">
        <f t="shared" si="283"/>
        <v>1</v>
      </c>
      <c r="Q121">
        <f t="shared" si="284"/>
        <v>0</v>
      </c>
      <c r="R121">
        <f t="shared" si="285"/>
        <v>1</v>
      </c>
    </row>
    <row r="122" spans="1:18" x14ac:dyDescent="0.25">
      <c r="A122">
        <f t="shared" si="286"/>
        <v>60</v>
      </c>
      <c r="B122">
        <f t="shared" ref="B122" si="487">B121</f>
        <v>6</v>
      </c>
      <c r="C122" s="4">
        <f t="shared" ref="C122" si="488">C121</f>
        <v>42267</v>
      </c>
      <c r="D122">
        <v>1</v>
      </c>
      <c r="E122" t="str">
        <f t="shared" ref="E122" si="489">F121</f>
        <v>Кристал Пэлас</v>
      </c>
      <c r="F122" t="str">
        <f t="shared" ref="F122" si="490">E121</f>
        <v>Тоттенхэм Хотспурс</v>
      </c>
      <c r="G122">
        <f t="shared" ref="G122" si="491">H121</f>
        <v>0</v>
      </c>
      <c r="H122">
        <f t="shared" ref="H122" si="492">G121</f>
        <v>1</v>
      </c>
      <c r="I122">
        <f t="shared" ref="I122" si="493">J121</f>
        <v>0</v>
      </c>
      <c r="J122">
        <f t="shared" ref="J122" si="494">I121</f>
        <v>0</v>
      </c>
      <c r="K122">
        <v>1</v>
      </c>
      <c r="L122">
        <f t="shared" si="279"/>
        <v>0</v>
      </c>
      <c r="M122">
        <f t="shared" si="280"/>
        <v>0</v>
      </c>
      <c r="N122">
        <f t="shared" si="281"/>
        <v>1</v>
      </c>
      <c r="O122">
        <f t="shared" si="282"/>
        <v>0</v>
      </c>
      <c r="P122">
        <f t="shared" si="283"/>
        <v>0</v>
      </c>
      <c r="Q122">
        <f t="shared" si="284"/>
        <v>1</v>
      </c>
      <c r="R122">
        <f t="shared" si="285"/>
        <v>-1</v>
      </c>
    </row>
    <row r="123" spans="1:18" x14ac:dyDescent="0.25">
      <c r="A123">
        <f t="shared" si="286"/>
        <v>61</v>
      </c>
      <c r="B123">
        <f>INDEX(Результаты!$B$3:$B$2000,A123)</f>
        <v>7</v>
      </c>
      <c r="C123" s="4">
        <f>INDEX(Результаты!$C$3:$C$2000,A123)</f>
        <v>42273</v>
      </c>
      <c r="D123">
        <v>0</v>
      </c>
      <c r="E123" t="str">
        <f>INDEX(Результаты!$D$3:$D$2000,A123)</f>
        <v>Вест Хэм</v>
      </c>
      <c r="F123" t="str">
        <f>INDEX(Результаты!$E$3:$E$2000,A123)</f>
        <v>Норвич Сити</v>
      </c>
      <c r="G123">
        <f>INDEX(Результаты!$I$3:$I$2000,A123)</f>
        <v>2</v>
      </c>
      <c r="H123">
        <f>INDEX(Результаты!$J$3:$J$2000,A123)</f>
        <v>2</v>
      </c>
      <c r="I123">
        <f>INDEX(Результаты!$K$3:$K$2000,A123)</f>
        <v>1</v>
      </c>
      <c r="J123">
        <f>INDEX(Результаты!$L$3:$L$2000,A123)</f>
        <v>1</v>
      </c>
      <c r="K123">
        <v>1</v>
      </c>
      <c r="L123">
        <f t="shared" si="279"/>
        <v>0</v>
      </c>
      <c r="M123">
        <f t="shared" si="280"/>
        <v>1</v>
      </c>
      <c r="N123">
        <f t="shared" si="281"/>
        <v>0</v>
      </c>
      <c r="O123">
        <f t="shared" si="282"/>
        <v>1</v>
      </c>
      <c r="P123">
        <f t="shared" si="283"/>
        <v>2</v>
      </c>
      <c r="Q123">
        <f t="shared" si="284"/>
        <v>2</v>
      </c>
      <c r="R123">
        <f t="shared" si="285"/>
        <v>0</v>
      </c>
    </row>
    <row r="124" spans="1:18" x14ac:dyDescent="0.25">
      <c r="A124">
        <f t="shared" si="286"/>
        <v>61</v>
      </c>
      <c r="B124">
        <f t="shared" ref="B124" si="495">B123</f>
        <v>7</v>
      </c>
      <c r="C124" s="4">
        <f t="shared" ref="C124" si="496">C123</f>
        <v>42273</v>
      </c>
      <c r="D124">
        <v>1</v>
      </c>
      <c r="E124" t="str">
        <f t="shared" ref="E124" si="497">F123</f>
        <v>Норвич Сити</v>
      </c>
      <c r="F124" t="str">
        <f t="shared" ref="F124" si="498">E123</f>
        <v>Вест Хэм</v>
      </c>
      <c r="G124">
        <f t="shared" ref="G124" si="499">H123</f>
        <v>2</v>
      </c>
      <c r="H124">
        <f t="shared" ref="H124" si="500">G123</f>
        <v>2</v>
      </c>
      <c r="I124">
        <f t="shared" ref="I124" si="501">J123</f>
        <v>1</v>
      </c>
      <c r="J124">
        <f t="shared" ref="J124" si="502">I123</f>
        <v>1</v>
      </c>
      <c r="K124">
        <v>1</v>
      </c>
      <c r="L124">
        <f t="shared" si="279"/>
        <v>0</v>
      </c>
      <c r="M124">
        <f t="shared" si="280"/>
        <v>1</v>
      </c>
      <c r="N124">
        <f t="shared" si="281"/>
        <v>0</v>
      </c>
      <c r="O124">
        <f t="shared" si="282"/>
        <v>1</v>
      </c>
      <c r="P124">
        <f t="shared" si="283"/>
        <v>2</v>
      </c>
      <c r="Q124">
        <f t="shared" si="284"/>
        <v>2</v>
      </c>
      <c r="R124">
        <f t="shared" si="285"/>
        <v>0</v>
      </c>
    </row>
    <row r="125" spans="1:18" x14ac:dyDescent="0.25">
      <c r="A125">
        <f t="shared" si="286"/>
        <v>62</v>
      </c>
      <c r="B125">
        <f>INDEX(Результаты!$B$3:$B$2000,A125)</f>
        <v>7</v>
      </c>
      <c r="C125" s="4">
        <f>INDEX(Результаты!$C$3:$C$2000,A125)</f>
        <v>42273</v>
      </c>
      <c r="D125">
        <v>0</v>
      </c>
      <c r="E125" t="str">
        <f>INDEX(Результаты!$D$3:$D$2000,A125)</f>
        <v>Лестер Сити</v>
      </c>
      <c r="F125" t="str">
        <f>INDEX(Результаты!$E$3:$E$2000,A125)</f>
        <v>Арсенал</v>
      </c>
      <c r="G125">
        <f>INDEX(Результаты!$I$3:$I$2000,A125)</f>
        <v>2</v>
      </c>
      <c r="H125">
        <f>INDEX(Результаты!$J$3:$J$2000,A125)</f>
        <v>5</v>
      </c>
      <c r="I125">
        <f>INDEX(Результаты!$K$3:$K$2000,A125)</f>
        <v>1</v>
      </c>
      <c r="J125">
        <f>INDEX(Результаты!$L$3:$L$2000,A125)</f>
        <v>2</v>
      </c>
      <c r="K125">
        <v>1</v>
      </c>
      <c r="L125">
        <f t="shared" si="279"/>
        <v>0</v>
      </c>
      <c r="M125">
        <f t="shared" si="280"/>
        <v>0</v>
      </c>
      <c r="N125">
        <f t="shared" si="281"/>
        <v>1</v>
      </c>
      <c r="O125">
        <f t="shared" si="282"/>
        <v>0</v>
      </c>
      <c r="P125">
        <f t="shared" si="283"/>
        <v>2</v>
      </c>
      <c r="Q125">
        <f t="shared" si="284"/>
        <v>5</v>
      </c>
      <c r="R125">
        <f t="shared" si="285"/>
        <v>-3</v>
      </c>
    </row>
    <row r="126" spans="1:18" x14ac:dyDescent="0.25">
      <c r="A126">
        <f t="shared" si="286"/>
        <v>62</v>
      </c>
      <c r="B126">
        <f t="shared" ref="B126" si="503">B125</f>
        <v>7</v>
      </c>
      <c r="C126" s="4">
        <f t="shared" ref="C126" si="504">C125</f>
        <v>42273</v>
      </c>
      <c r="D126">
        <v>1</v>
      </c>
      <c r="E126" t="str">
        <f t="shared" ref="E126" si="505">F125</f>
        <v>Арсенал</v>
      </c>
      <c r="F126" t="str">
        <f t="shared" ref="F126" si="506">E125</f>
        <v>Лестер Сити</v>
      </c>
      <c r="G126">
        <f t="shared" ref="G126" si="507">H125</f>
        <v>5</v>
      </c>
      <c r="H126">
        <f t="shared" ref="H126" si="508">G125</f>
        <v>2</v>
      </c>
      <c r="I126">
        <f t="shared" ref="I126" si="509">J125</f>
        <v>2</v>
      </c>
      <c r="J126">
        <f t="shared" ref="J126" si="510">I125</f>
        <v>1</v>
      </c>
      <c r="K126">
        <v>1</v>
      </c>
      <c r="L126">
        <f t="shared" si="279"/>
        <v>1</v>
      </c>
      <c r="M126">
        <f t="shared" si="280"/>
        <v>0</v>
      </c>
      <c r="N126">
        <f t="shared" si="281"/>
        <v>0</v>
      </c>
      <c r="O126">
        <f t="shared" si="282"/>
        <v>3</v>
      </c>
      <c r="P126">
        <f t="shared" si="283"/>
        <v>5</v>
      </c>
      <c r="Q126">
        <f t="shared" si="284"/>
        <v>2</v>
      </c>
      <c r="R126">
        <f t="shared" si="285"/>
        <v>3</v>
      </c>
    </row>
    <row r="127" spans="1:18" x14ac:dyDescent="0.25">
      <c r="A127">
        <f t="shared" si="286"/>
        <v>63</v>
      </c>
      <c r="B127">
        <f>INDEX(Результаты!$B$3:$B$2000,A127)</f>
        <v>7</v>
      </c>
      <c r="C127" s="4">
        <f>INDEX(Результаты!$C$3:$C$2000,A127)</f>
        <v>42273</v>
      </c>
      <c r="D127">
        <v>0</v>
      </c>
      <c r="E127" t="str">
        <f>INDEX(Результаты!$D$3:$D$2000,A127)</f>
        <v>Ливерпуль</v>
      </c>
      <c r="F127" t="str">
        <f>INDEX(Результаты!$E$3:$E$2000,A127)</f>
        <v>Астон Вилла</v>
      </c>
      <c r="G127">
        <f>INDEX(Результаты!$I$3:$I$2000,A127)</f>
        <v>3</v>
      </c>
      <c r="H127">
        <f>INDEX(Результаты!$J$3:$J$2000,A127)</f>
        <v>2</v>
      </c>
      <c r="I127">
        <f>INDEX(Результаты!$K$3:$K$2000,A127)</f>
        <v>1</v>
      </c>
      <c r="J127">
        <f>INDEX(Результаты!$L$3:$L$2000,A127)</f>
        <v>0</v>
      </c>
      <c r="K127">
        <v>1</v>
      </c>
      <c r="L127">
        <f t="shared" si="279"/>
        <v>1</v>
      </c>
      <c r="M127">
        <f t="shared" si="280"/>
        <v>0</v>
      </c>
      <c r="N127">
        <f t="shared" si="281"/>
        <v>0</v>
      </c>
      <c r="O127">
        <f t="shared" si="282"/>
        <v>3</v>
      </c>
      <c r="P127">
        <f t="shared" si="283"/>
        <v>3</v>
      </c>
      <c r="Q127">
        <f t="shared" si="284"/>
        <v>2</v>
      </c>
      <c r="R127">
        <f t="shared" si="285"/>
        <v>1</v>
      </c>
    </row>
    <row r="128" spans="1:18" x14ac:dyDescent="0.25">
      <c r="A128">
        <f t="shared" si="286"/>
        <v>63</v>
      </c>
      <c r="B128">
        <f t="shared" ref="B128" si="511">B127</f>
        <v>7</v>
      </c>
      <c r="C128" s="4">
        <f t="shared" ref="C128" si="512">C127</f>
        <v>42273</v>
      </c>
      <c r="D128">
        <v>1</v>
      </c>
      <c r="E128" t="str">
        <f t="shared" ref="E128" si="513">F127</f>
        <v>Астон Вилла</v>
      </c>
      <c r="F128" t="str">
        <f t="shared" ref="F128" si="514">E127</f>
        <v>Ливерпуль</v>
      </c>
      <c r="G128">
        <f t="shared" ref="G128" si="515">H127</f>
        <v>2</v>
      </c>
      <c r="H128">
        <f t="shared" ref="H128" si="516">G127</f>
        <v>3</v>
      </c>
      <c r="I128">
        <f t="shared" ref="I128" si="517">J127</f>
        <v>0</v>
      </c>
      <c r="J128">
        <f t="shared" ref="J128" si="518">I127</f>
        <v>1</v>
      </c>
      <c r="K128">
        <v>1</v>
      </c>
      <c r="L128">
        <f t="shared" si="279"/>
        <v>0</v>
      </c>
      <c r="M128">
        <f t="shared" si="280"/>
        <v>0</v>
      </c>
      <c r="N128">
        <f t="shared" si="281"/>
        <v>1</v>
      </c>
      <c r="O128">
        <f t="shared" si="282"/>
        <v>0</v>
      </c>
      <c r="P128">
        <f t="shared" si="283"/>
        <v>2</v>
      </c>
      <c r="Q128">
        <f t="shared" si="284"/>
        <v>3</v>
      </c>
      <c r="R128">
        <f t="shared" si="285"/>
        <v>-1</v>
      </c>
    </row>
    <row r="129" spans="1:18" x14ac:dyDescent="0.25">
      <c r="A129">
        <f t="shared" si="286"/>
        <v>64</v>
      </c>
      <c r="B129">
        <f>INDEX(Результаты!$B$3:$B$2000,A129)</f>
        <v>7</v>
      </c>
      <c r="C129" s="4">
        <f>INDEX(Результаты!$C$3:$C$2000,A129)</f>
        <v>42273</v>
      </c>
      <c r="D129">
        <v>0</v>
      </c>
      <c r="E129" t="str">
        <f>INDEX(Результаты!$D$3:$D$2000,A129)</f>
        <v>Манчестер Юнайтед</v>
      </c>
      <c r="F129" t="str">
        <f>INDEX(Результаты!$E$3:$E$2000,A129)</f>
        <v>Сандерленд</v>
      </c>
      <c r="G129">
        <f>INDEX(Результаты!$I$3:$I$2000,A129)</f>
        <v>3</v>
      </c>
      <c r="H129">
        <f>INDEX(Результаты!$J$3:$J$2000,A129)</f>
        <v>0</v>
      </c>
      <c r="I129">
        <f>INDEX(Результаты!$K$3:$K$2000,A129)</f>
        <v>1</v>
      </c>
      <c r="J129">
        <f>INDEX(Результаты!$L$3:$L$2000,A129)</f>
        <v>0</v>
      </c>
      <c r="K129">
        <v>1</v>
      </c>
      <c r="L129">
        <f t="shared" si="279"/>
        <v>1</v>
      </c>
      <c r="M129">
        <f t="shared" si="280"/>
        <v>0</v>
      </c>
      <c r="N129">
        <f t="shared" si="281"/>
        <v>0</v>
      </c>
      <c r="O129">
        <f t="shared" si="282"/>
        <v>3</v>
      </c>
      <c r="P129">
        <f t="shared" si="283"/>
        <v>3</v>
      </c>
      <c r="Q129">
        <f t="shared" si="284"/>
        <v>0</v>
      </c>
      <c r="R129">
        <f t="shared" si="285"/>
        <v>3</v>
      </c>
    </row>
    <row r="130" spans="1:18" x14ac:dyDescent="0.25">
      <c r="A130">
        <f t="shared" si="286"/>
        <v>64</v>
      </c>
      <c r="B130">
        <f t="shared" ref="B130" si="519">B129</f>
        <v>7</v>
      </c>
      <c r="C130" s="4">
        <f t="shared" ref="C130" si="520">C129</f>
        <v>42273</v>
      </c>
      <c r="D130">
        <v>1</v>
      </c>
      <c r="E130" t="str">
        <f t="shared" ref="E130" si="521">F129</f>
        <v>Сандерленд</v>
      </c>
      <c r="F130" t="str">
        <f t="shared" ref="F130" si="522">E129</f>
        <v>Манчестер Юнайтед</v>
      </c>
      <c r="G130">
        <f t="shared" ref="G130" si="523">H129</f>
        <v>0</v>
      </c>
      <c r="H130">
        <f t="shared" ref="H130" si="524">G129</f>
        <v>3</v>
      </c>
      <c r="I130">
        <f t="shared" ref="I130" si="525">J129</f>
        <v>0</v>
      </c>
      <c r="J130">
        <f t="shared" ref="J130" si="526">I129</f>
        <v>1</v>
      </c>
      <c r="K130">
        <v>1</v>
      </c>
      <c r="L130">
        <f t="shared" si="279"/>
        <v>0</v>
      </c>
      <c r="M130">
        <f t="shared" si="280"/>
        <v>0</v>
      </c>
      <c r="N130">
        <f t="shared" si="281"/>
        <v>1</v>
      </c>
      <c r="O130">
        <f t="shared" si="282"/>
        <v>0</v>
      </c>
      <c r="P130">
        <f t="shared" si="283"/>
        <v>0</v>
      </c>
      <c r="Q130">
        <f t="shared" si="284"/>
        <v>3</v>
      </c>
      <c r="R130">
        <f t="shared" si="285"/>
        <v>-3</v>
      </c>
    </row>
    <row r="131" spans="1:18" x14ac:dyDescent="0.25">
      <c r="A131">
        <f t="shared" si="286"/>
        <v>65</v>
      </c>
      <c r="B131">
        <f>INDEX(Результаты!$B$3:$B$2000,A131)</f>
        <v>7</v>
      </c>
      <c r="C131" s="4">
        <f>INDEX(Результаты!$C$3:$C$2000,A131)</f>
        <v>42273</v>
      </c>
      <c r="D131">
        <v>0</v>
      </c>
      <c r="E131" t="str">
        <f>INDEX(Результаты!$D$3:$D$2000,A131)</f>
        <v>Ньюкасл Юнайтед</v>
      </c>
      <c r="F131" t="str">
        <f>INDEX(Результаты!$E$3:$E$2000,A131)</f>
        <v>Челси</v>
      </c>
      <c r="G131">
        <f>INDEX(Результаты!$I$3:$I$2000,A131)</f>
        <v>2</v>
      </c>
      <c r="H131">
        <f>INDEX(Результаты!$J$3:$J$2000,A131)</f>
        <v>2</v>
      </c>
      <c r="I131">
        <f>INDEX(Результаты!$K$3:$K$2000,A131)</f>
        <v>1</v>
      </c>
      <c r="J131">
        <f>INDEX(Результаты!$L$3:$L$2000,A131)</f>
        <v>0</v>
      </c>
      <c r="K131">
        <v>1</v>
      </c>
      <c r="L131">
        <f t="shared" si="279"/>
        <v>0</v>
      </c>
      <c r="M131">
        <f t="shared" si="280"/>
        <v>1</v>
      </c>
      <c r="N131">
        <f t="shared" si="281"/>
        <v>0</v>
      </c>
      <c r="O131">
        <f t="shared" si="282"/>
        <v>1</v>
      </c>
      <c r="P131">
        <f t="shared" si="283"/>
        <v>2</v>
      </c>
      <c r="Q131">
        <f t="shared" si="284"/>
        <v>2</v>
      </c>
      <c r="R131">
        <f t="shared" si="285"/>
        <v>0</v>
      </c>
    </row>
    <row r="132" spans="1:18" x14ac:dyDescent="0.25">
      <c r="A132">
        <f t="shared" si="286"/>
        <v>65</v>
      </c>
      <c r="B132">
        <f t="shared" ref="B132" si="527">B131</f>
        <v>7</v>
      </c>
      <c r="C132" s="4">
        <f t="shared" ref="C132" si="528">C131</f>
        <v>42273</v>
      </c>
      <c r="D132">
        <v>1</v>
      </c>
      <c r="E132" t="str">
        <f t="shared" ref="E132" si="529">F131</f>
        <v>Челси</v>
      </c>
      <c r="F132" t="str">
        <f t="shared" ref="F132" si="530">E131</f>
        <v>Ньюкасл Юнайтед</v>
      </c>
      <c r="G132">
        <f t="shared" ref="G132" si="531">H131</f>
        <v>2</v>
      </c>
      <c r="H132">
        <f t="shared" ref="H132" si="532">G131</f>
        <v>2</v>
      </c>
      <c r="I132">
        <f t="shared" ref="I132" si="533">J131</f>
        <v>0</v>
      </c>
      <c r="J132">
        <f t="shared" ref="J132" si="534">I131</f>
        <v>1</v>
      </c>
      <c r="K132">
        <v>1</v>
      </c>
      <c r="L132">
        <f t="shared" si="279"/>
        <v>0</v>
      </c>
      <c r="M132">
        <f t="shared" si="280"/>
        <v>1</v>
      </c>
      <c r="N132">
        <f t="shared" si="281"/>
        <v>0</v>
      </c>
      <c r="O132">
        <f t="shared" si="282"/>
        <v>1</v>
      </c>
      <c r="P132">
        <f t="shared" si="283"/>
        <v>2</v>
      </c>
      <c r="Q132">
        <f t="shared" si="284"/>
        <v>2</v>
      </c>
      <c r="R132">
        <f t="shared" si="285"/>
        <v>0</v>
      </c>
    </row>
    <row r="133" spans="1:18" x14ac:dyDescent="0.25">
      <c r="A133">
        <f t="shared" si="286"/>
        <v>66</v>
      </c>
      <c r="B133">
        <f>INDEX(Результаты!$B$3:$B$2000,A133)</f>
        <v>7</v>
      </c>
      <c r="C133" s="4">
        <f>INDEX(Результаты!$C$3:$C$2000,A133)</f>
        <v>42273</v>
      </c>
      <c r="D133">
        <v>0</v>
      </c>
      <c r="E133" t="str">
        <f>INDEX(Результаты!$D$3:$D$2000,A133)</f>
        <v>Саутгемптон</v>
      </c>
      <c r="F133" t="str">
        <f>INDEX(Результаты!$E$3:$E$2000,A133)</f>
        <v>Суонси Сити</v>
      </c>
      <c r="G133">
        <f>INDEX(Результаты!$I$3:$I$2000,A133)</f>
        <v>3</v>
      </c>
      <c r="H133">
        <f>INDEX(Результаты!$J$3:$J$2000,A133)</f>
        <v>1</v>
      </c>
      <c r="I133">
        <f>INDEX(Результаты!$K$3:$K$2000,A133)</f>
        <v>1</v>
      </c>
      <c r="J133">
        <f>INDEX(Результаты!$L$3:$L$2000,A133)</f>
        <v>0</v>
      </c>
      <c r="K133">
        <v>1</v>
      </c>
      <c r="L133">
        <f t="shared" si="279"/>
        <v>1</v>
      </c>
      <c r="M133">
        <f t="shared" si="280"/>
        <v>0</v>
      </c>
      <c r="N133">
        <f t="shared" si="281"/>
        <v>0</v>
      </c>
      <c r="O133">
        <f t="shared" si="282"/>
        <v>3</v>
      </c>
      <c r="P133">
        <f t="shared" si="283"/>
        <v>3</v>
      </c>
      <c r="Q133">
        <f t="shared" si="284"/>
        <v>1</v>
      </c>
      <c r="R133">
        <f t="shared" si="285"/>
        <v>2</v>
      </c>
    </row>
    <row r="134" spans="1:18" x14ac:dyDescent="0.25">
      <c r="A134">
        <f t="shared" si="286"/>
        <v>66</v>
      </c>
      <c r="B134">
        <f t="shared" ref="B134" si="535">B133</f>
        <v>7</v>
      </c>
      <c r="C134" s="4">
        <f t="shared" ref="C134" si="536">C133</f>
        <v>42273</v>
      </c>
      <c r="D134">
        <v>1</v>
      </c>
      <c r="E134" t="str">
        <f t="shared" ref="E134" si="537">F133</f>
        <v>Суонси Сити</v>
      </c>
      <c r="F134" t="str">
        <f t="shared" ref="F134" si="538">E133</f>
        <v>Саутгемптон</v>
      </c>
      <c r="G134">
        <f t="shared" ref="G134" si="539">H133</f>
        <v>1</v>
      </c>
      <c r="H134">
        <f t="shared" ref="H134" si="540">G133</f>
        <v>3</v>
      </c>
      <c r="I134">
        <f t="shared" ref="I134" si="541">J133</f>
        <v>0</v>
      </c>
      <c r="J134">
        <f t="shared" ref="J134" si="542">I133</f>
        <v>1</v>
      </c>
      <c r="K134">
        <v>1</v>
      </c>
      <c r="L134">
        <f t="shared" ref="L134:L197" si="543">--(G134&gt;H134)</f>
        <v>0</v>
      </c>
      <c r="M134">
        <f t="shared" ref="M134:M197" si="544">--(G134=H134)</f>
        <v>0</v>
      </c>
      <c r="N134">
        <f t="shared" ref="N134:N197" si="545">--(G134&lt;H134)</f>
        <v>1</v>
      </c>
      <c r="O134">
        <f t="shared" ref="O134:O197" si="546">L134*3+M134*1</f>
        <v>0</v>
      </c>
      <c r="P134">
        <f t="shared" ref="P134:P197" si="547">G134</f>
        <v>1</v>
      </c>
      <c r="Q134">
        <f t="shared" ref="Q134:Q197" si="548">H134</f>
        <v>3</v>
      </c>
      <c r="R134">
        <f t="shared" ref="R134:R197" si="549">P134-Q134</f>
        <v>-2</v>
      </c>
    </row>
    <row r="135" spans="1:18" x14ac:dyDescent="0.25">
      <c r="A135">
        <f t="shared" si="286"/>
        <v>67</v>
      </c>
      <c r="B135">
        <f>INDEX(Результаты!$B$3:$B$2000,A135)</f>
        <v>7</v>
      </c>
      <c r="C135" s="4">
        <f>INDEX(Результаты!$C$3:$C$2000,A135)</f>
        <v>42273</v>
      </c>
      <c r="D135">
        <v>0</v>
      </c>
      <c r="E135" t="str">
        <f>INDEX(Результаты!$D$3:$D$2000,A135)</f>
        <v>Сток Сити</v>
      </c>
      <c r="F135" t="str">
        <f>INDEX(Результаты!$E$3:$E$2000,A135)</f>
        <v>Борнмут</v>
      </c>
      <c r="G135">
        <f>INDEX(Результаты!$I$3:$I$2000,A135)</f>
        <v>2</v>
      </c>
      <c r="H135">
        <f>INDEX(Результаты!$J$3:$J$2000,A135)</f>
        <v>1</v>
      </c>
      <c r="I135">
        <f>INDEX(Результаты!$K$3:$K$2000,A135)</f>
        <v>1</v>
      </c>
      <c r="J135">
        <f>INDEX(Результаты!$L$3:$L$2000,A135)</f>
        <v>0</v>
      </c>
      <c r="K135">
        <v>1</v>
      </c>
      <c r="L135">
        <f t="shared" si="543"/>
        <v>1</v>
      </c>
      <c r="M135">
        <f t="shared" si="544"/>
        <v>0</v>
      </c>
      <c r="N135">
        <f t="shared" si="545"/>
        <v>0</v>
      </c>
      <c r="O135">
        <f t="shared" si="546"/>
        <v>3</v>
      </c>
      <c r="P135">
        <f t="shared" si="547"/>
        <v>2</v>
      </c>
      <c r="Q135">
        <f t="shared" si="548"/>
        <v>1</v>
      </c>
      <c r="R135">
        <f t="shared" si="549"/>
        <v>1</v>
      </c>
    </row>
    <row r="136" spans="1:18" x14ac:dyDescent="0.25">
      <c r="A136">
        <f t="shared" ref="A136:A199" si="550">A134+1</f>
        <v>67</v>
      </c>
      <c r="B136">
        <f t="shared" ref="B136" si="551">B135</f>
        <v>7</v>
      </c>
      <c r="C136" s="4">
        <f t="shared" ref="C136" si="552">C135</f>
        <v>42273</v>
      </c>
      <c r="D136">
        <v>1</v>
      </c>
      <c r="E136" t="str">
        <f t="shared" ref="E136" si="553">F135</f>
        <v>Борнмут</v>
      </c>
      <c r="F136" t="str">
        <f t="shared" ref="F136" si="554">E135</f>
        <v>Сток Сити</v>
      </c>
      <c r="G136">
        <f t="shared" ref="G136" si="555">H135</f>
        <v>1</v>
      </c>
      <c r="H136">
        <f t="shared" ref="H136" si="556">G135</f>
        <v>2</v>
      </c>
      <c r="I136">
        <f t="shared" ref="I136" si="557">J135</f>
        <v>0</v>
      </c>
      <c r="J136">
        <f t="shared" ref="J136" si="558">I135</f>
        <v>1</v>
      </c>
      <c r="K136">
        <v>1</v>
      </c>
      <c r="L136">
        <f t="shared" si="543"/>
        <v>0</v>
      </c>
      <c r="M136">
        <f t="shared" si="544"/>
        <v>0</v>
      </c>
      <c r="N136">
        <f t="shared" si="545"/>
        <v>1</v>
      </c>
      <c r="O136">
        <f t="shared" si="546"/>
        <v>0</v>
      </c>
      <c r="P136">
        <f t="shared" si="547"/>
        <v>1</v>
      </c>
      <c r="Q136">
        <f t="shared" si="548"/>
        <v>2</v>
      </c>
      <c r="R136">
        <f t="shared" si="549"/>
        <v>-1</v>
      </c>
    </row>
    <row r="137" spans="1:18" x14ac:dyDescent="0.25">
      <c r="A137">
        <f t="shared" si="550"/>
        <v>68</v>
      </c>
      <c r="B137">
        <f>INDEX(Результаты!$B$3:$B$2000,A137)</f>
        <v>7</v>
      </c>
      <c r="C137" s="4">
        <f>INDEX(Результаты!$C$3:$C$2000,A137)</f>
        <v>42273</v>
      </c>
      <c r="D137">
        <v>0</v>
      </c>
      <c r="E137" t="str">
        <f>INDEX(Результаты!$D$3:$D$2000,A137)</f>
        <v>Тоттенхэм Хотспурс</v>
      </c>
      <c r="F137" t="str">
        <f>INDEX(Результаты!$E$3:$E$2000,A137)</f>
        <v>Манчестер Сити</v>
      </c>
      <c r="G137">
        <f>INDEX(Результаты!$I$3:$I$2000,A137)</f>
        <v>4</v>
      </c>
      <c r="H137">
        <f>INDEX(Результаты!$J$3:$J$2000,A137)</f>
        <v>1</v>
      </c>
      <c r="I137">
        <f>INDEX(Результаты!$K$3:$K$2000,A137)</f>
        <v>1</v>
      </c>
      <c r="J137">
        <f>INDEX(Результаты!$L$3:$L$2000,A137)</f>
        <v>1</v>
      </c>
      <c r="K137">
        <v>1</v>
      </c>
      <c r="L137">
        <f t="shared" si="543"/>
        <v>1</v>
      </c>
      <c r="M137">
        <f t="shared" si="544"/>
        <v>0</v>
      </c>
      <c r="N137">
        <f t="shared" si="545"/>
        <v>0</v>
      </c>
      <c r="O137">
        <f t="shared" si="546"/>
        <v>3</v>
      </c>
      <c r="P137">
        <f t="shared" si="547"/>
        <v>4</v>
      </c>
      <c r="Q137">
        <f t="shared" si="548"/>
        <v>1</v>
      </c>
      <c r="R137">
        <f t="shared" si="549"/>
        <v>3</v>
      </c>
    </row>
    <row r="138" spans="1:18" x14ac:dyDescent="0.25">
      <c r="A138">
        <f t="shared" si="550"/>
        <v>68</v>
      </c>
      <c r="B138">
        <f t="shared" ref="B138" si="559">B137</f>
        <v>7</v>
      </c>
      <c r="C138" s="4">
        <f t="shared" ref="C138" si="560">C137</f>
        <v>42273</v>
      </c>
      <c r="D138">
        <v>1</v>
      </c>
      <c r="E138" t="str">
        <f t="shared" ref="E138" si="561">F137</f>
        <v>Манчестер Сити</v>
      </c>
      <c r="F138" t="str">
        <f t="shared" ref="F138" si="562">E137</f>
        <v>Тоттенхэм Хотспурс</v>
      </c>
      <c r="G138">
        <f t="shared" ref="G138" si="563">H137</f>
        <v>1</v>
      </c>
      <c r="H138">
        <f t="shared" ref="H138" si="564">G137</f>
        <v>4</v>
      </c>
      <c r="I138">
        <f t="shared" ref="I138" si="565">J137</f>
        <v>1</v>
      </c>
      <c r="J138">
        <f t="shared" ref="J138" si="566">I137</f>
        <v>1</v>
      </c>
      <c r="K138">
        <v>1</v>
      </c>
      <c r="L138">
        <f t="shared" si="543"/>
        <v>0</v>
      </c>
      <c r="M138">
        <f t="shared" si="544"/>
        <v>0</v>
      </c>
      <c r="N138">
        <f t="shared" si="545"/>
        <v>1</v>
      </c>
      <c r="O138">
        <f t="shared" si="546"/>
        <v>0</v>
      </c>
      <c r="P138">
        <f t="shared" si="547"/>
        <v>1</v>
      </c>
      <c r="Q138">
        <f t="shared" si="548"/>
        <v>4</v>
      </c>
      <c r="R138">
        <f t="shared" si="549"/>
        <v>-3</v>
      </c>
    </row>
    <row r="139" spans="1:18" x14ac:dyDescent="0.25">
      <c r="A139">
        <f t="shared" si="550"/>
        <v>69</v>
      </c>
      <c r="B139">
        <f>INDEX(Результаты!$B$3:$B$2000,A139)</f>
        <v>7</v>
      </c>
      <c r="C139" s="4">
        <f>INDEX(Результаты!$C$3:$C$2000,A139)</f>
        <v>42274</v>
      </c>
      <c r="D139">
        <v>0</v>
      </c>
      <c r="E139" t="str">
        <f>INDEX(Результаты!$D$3:$D$2000,A139)</f>
        <v>Уотфорд</v>
      </c>
      <c r="F139" t="str">
        <f>INDEX(Результаты!$E$3:$E$2000,A139)</f>
        <v>Кристал Пэлас</v>
      </c>
      <c r="G139">
        <f>INDEX(Результаты!$I$3:$I$2000,A139)</f>
        <v>0</v>
      </c>
      <c r="H139">
        <f>INDEX(Результаты!$J$3:$J$2000,A139)</f>
        <v>1</v>
      </c>
      <c r="I139">
        <f>INDEX(Результаты!$K$3:$K$2000,A139)</f>
        <v>0</v>
      </c>
      <c r="J139">
        <f>INDEX(Результаты!$L$3:$L$2000,A139)</f>
        <v>0</v>
      </c>
      <c r="K139">
        <v>1</v>
      </c>
      <c r="L139">
        <f t="shared" si="543"/>
        <v>0</v>
      </c>
      <c r="M139">
        <f t="shared" si="544"/>
        <v>0</v>
      </c>
      <c r="N139">
        <f t="shared" si="545"/>
        <v>1</v>
      </c>
      <c r="O139">
        <f t="shared" si="546"/>
        <v>0</v>
      </c>
      <c r="P139">
        <f t="shared" si="547"/>
        <v>0</v>
      </c>
      <c r="Q139">
        <f t="shared" si="548"/>
        <v>1</v>
      </c>
      <c r="R139">
        <f t="shared" si="549"/>
        <v>-1</v>
      </c>
    </row>
    <row r="140" spans="1:18" x14ac:dyDescent="0.25">
      <c r="A140">
        <f t="shared" si="550"/>
        <v>69</v>
      </c>
      <c r="B140">
        <f t="shared" ref="B140" si="567">B139</f>
        <v>7</v>
      </c>
      <c r="C140" s="4">
        <f t="shared" ref="C140" si="568">C139</f>
        <v>42274</v>
      </c>
      <c r="D140">
        <v>1</v>
      </c>
      <c r="E140" t="str">
        <f t="shared" ref="E140" si="569">F139</f>
        <v>Кристал Пэлас</v>
      </c>
      <c r="F140" t="str">
        <f t="shared" ref="F140" si="570">E139</f>
        <v>Уотфорд</v>
      </c>
      <c r="G140">
        <f t="shared" ref="G140" si="571">H139</f>
        <v>1</v>
      </c>
      <c r="H140">
        <f t="shared" ref="H140" si="572">G139</f>
        <v>0</v>
      </c>
      <c r="I140">
        <f t="shared" ref="I140" si="573">J139</f>
        <v>0</v>
      </c>
      <c r="J140">
        <f t="shared" ref="J140" si="574">I139</f>
        <v>0</v>
      </c>
      <c r="K140">
        <v>1</v>
      </c>
      <c r="L140">
        <f t="shared" si="543"/>
        <v>1</v>
      </c>
      <c r="M140">
        <f t="shared" si="544"/>
        <v>0</v>
      </c>
      <c r="N140">
        <f t="shared" si="545"/>
        <v>0</v>
      </c>
      <c r="O140">
        <f t="shared" si="546"/>
        <v>3</v>
      </c>
      <c r="P140">
        <f t="shared" si="547"/>
        <v>1</v>
      </c>
      <c r="Q140">
        <f t="shared" si="548"/>
        <v>0</v>
      </c>
      <c r="R140">
        <f t="shared" si="549"/>
        <v>1</v>
      </c>
    </row>
    <row r="141" spans="1:18" x14ac:dyDescent="0.25">
      <c r="A141">
        <f t="shared" si="550"/>
        <v>70</v>
      </c>
      <c r="B141">
        <f>INDEX(Результаты!$B$3:$B$2000,A141)</f>
        <v>7</v>
      </c>
      <c r="C141" s="4">
        <f>INDEX(Результаты!$C$3:$C$2000,A141)</f>
        <v>42275</v>
      </c>
      <c r="D141">
        <v>0</v>
      </c>
      <c r="E141" t="str">
        <f>INDEX(Результаты!$D$3:$D$2000,A141)</f>
        <v>Вест Бромвич</v>
      </c>
      <c r="F141" t="str">
        <f>INDEX(Результаты!$E$3:$E$2000,A141)</f>
        <v>Эвертон</v>
      </c>
      <c r="G141">
        <f>INDEX(Результаты!$I$3:$I$2000,A141)</f>
        <v>2</v>
      </c>
      <c r="H141">
        <f>INDEX(Результаты!$J$3:$J$2000,A141)</f>
        <v>3</v>
      </c>
      <c r="I141">
        <f>INDEX(Результаты!$K$3:$K$2000,A141)</f>
        <v>1</v>
      </c>
      <c r="J141">
        <f>INDEX(Результаты!$L$3:$L$2000,A141)</f>
        <v>0</v>
      </c>
      <c r="K141">
        <v>1</v>
      </c>
      <c r="L141">
        <f t="shared" si="543"/>
        <v>0</v>
      </c>
      <c r="M141">
        <f t="shared" si="544"/>
        <v>0</v>
      </c>
      <c r="N141">
        <f t="shared" si="545"/>
        <v>1</v>
      </c>
      <c r="O141">
        <f t="shared" si="546"/>
        <v>0</v>
      </c>
      <c r="P141">
        <f t="shared" si="547"/>
        <v>2</v>
      </c>
      <c r="Q141">
        <f t="shared" si="548"/>
        <v>3</v>
      </c>
      <c r="R141">
        <f t="shared" si="549"/>
        <v>-1</v>
      </c>
    </row>
    <row r="142" spans="1:18" x14ac:dyDescent="0.25">
      <c r="A142">
        <f t="shared" si="550"/>
        <v>70</v>
      </c>
      <c r="B142">
        <f t="shared" ref="B142" si="575">B141</f>
        <v>7</v>
      </c>
      <c r="C142" s="4">
        <f t="shared" ref="C142" si="576">C141</f>
        <v>42275</v>
      </c>
      <c r="D142">
        <v>1</v>
      </c>
      <c r="E142" t="str">
        <f t="shared" ref="E142" si="577">F141</f>
        <v>Эвертон</v>
      </c>
      <c r="F142" t="str">
        <f t="shared" ref="F142" si="578">E141</f>
        <v>Вест Бромвич</v>
      </c>
      <c r="G142">
        <f t="shared" ref="G142" si="579">H141</f>
        <v>3</v>
      </c>
      <c r="H142">
        <f t="shared" ref="H142" si="580">G141</f>
        <v>2</v>
      </c>
      <c r="I142">
        <f t="shared" ref="I142" si="581">J141</f>
        <v>0</v>
      </c>
      <c r="J142">
        <f t="shared" ref="J142" si="582">I141</f>
        <v>1</v>
      </c>
      <c r="K142">
        <v>1</v>
      </c>
      <c r="L142">
        <f t="shared" si="543"/>
        <v>1</v>
      </c>
      <c r="M142">
        <f t="shared" si="544"/>
        <v>0</v>
      </c>
      <c r="N142">
        <f t="shared" si="545"/>
        <v>0</v>
      </c>
      <c r="O142">
        <f t="shared" si="546"/>
        <v>3</v>
      </c>
      <c r="P142">
        <f t="shared" si="547"/>
        <v>3</v>
      </c>
      <c r="Q142">
        <f t="shared" si="548"/>
        <v>2</v>
      </c>
      <c r="R142">
        <f t="shared" si="549"/>
        <v>1</v>
      </c>
    </row>
    <row r="143" spans="1:18" x14ac:dyDescent="0.25">
      <c r="A143">
        <f t="shared" si="550"/>
        <v>71</v>
      </c>
      <c r="B143">
        <f>INDEX(Результаты!$B$3:$B$2000,A143)</f>
        <v>8</v>
      </c>
      <c r="C143" s="4">
        <f>INDEX(Результаты!$C$3:$C$2000,A143)</f>
        <v>42280</v>
      </c>
      <c r="D143">
        <v>0</v>
      </c>
      <c r="E143" t="str">
        <f>INDEX(Результаты!$D$3:$D$2000,A143)</f>
        <v>Астон Вилла</v>
      </c>
      <c r="F143" t="str">
        <f>INDEX(Результаты!$E$3:$E$2000,A143)</f>
        <v>Сток Сити</v>
      </c>
      <c r="G143">
        <f>INDEX(Результаты!$I$3:$I$2000,A143)</f>
        <v>0</v>
      </c>
      <c r="H143">
        <f>INDEX(Результаты!$J$3:$J$2000,A143)</f>
        <v>1</v>
      </c>
      <c r="I143">
        <f>INDEX(Результаты!$K$3:$K$2000,A143)</f>
        <v>0</v>
      </c>
      <c r="J143">
        <f>INDEX(Результаты!$L$3:$L$2000,A143)</f>
        <v>0</v>
      </c>
      <c r="K143">
        <v>1</v>
      </c>
      <c r="L143">
        <f t="shared" si="543"/>
        <v>0</v>
      </c>
      <c r="M143">
        <f t="shared" si="544"/>
        <v>0</v>
      </c>
      <c r="N143">
        <f t="shared" si="545"/>
        <v>1</v>
      </c>
      <c r="O143">
        <f t="shared" si="546"/>
        <v>0</v>
      </c>
      <c r="P143">
        <f t="shared" si="547"/>
        <v>0</v>
      </c>
      <c r="Q143">
        <f t="shared" si="548"/>
        <v>1</v>
      </c>
      <c r="R143">
        <f t="shared" si="549"/>
        <v>-1</v>
      </c>
    </row>
    <row r="144" spans="1:18" x14ac:dyDescent="0.25">
      <c r="A144">
        <f t="shared" si="550"/>
        <v>71</v>
      </c>
      <c r="B144">
        <f t="shared" ref="B144" si="583">B143</f>
        <v>8</v>
      </c>
      <c r="C144" s="4">
        <f t="shared" ref="C144" si="584">C143</f>
        <v>42280</v>
      </c>
      <c r="D144">
        <v>1</v>
      </c>
      <c r="E144" t="str">
        <f t="shared" ref="E144" si="585">F143</f>
        <v>Сток Сити</v>
      </c>
      <c r="F144" t="str">
        <f t="shared" ref="F144" si="586">E143</f>
        <v>Астон Вилла</v>
      </c>
      <c r="G144">
        <f t="shared" ref="G144" si="587">H143</f>
        <v>1</v>
      </c>
      <c r="H144">
        <f t="shared" ref="H144" si="588">G143</f>
        <v>0</v>
      </c>
      <c r="I144">
        <f t="shared" ref="I144" si="589">J143</f>
        <v>0</v>
      </c>
      <c r="J144">
        <f t="shared" ref="J144" si="590">I143</f>
        <v>0</v>
      </c>
      <c r="K144">
        <v>1</v>
      </c>
      <c r="L144">
        <f t="shared" si="543"/>
        <v>1</v>
      </c>
      <c r="M144">
        <f t="shared" si="544"/>
        <v>0</v>
      </c>
      <c r="N144">
        <f t="shared" si="545"/>
        <v>0</v>
      </c>
      <c r="O144">
        <f t="shared" si="546"/>
        <v>3</v>
      </c>
      <c r="P144">
        <f t="shared" si="547"/>
        <v>1</v>
      </c>
      <c r="Q144">
        <f t="shared" si="548"/>
        <v>0</v>
      </c>
      <c r="R144">
        <f t="shared" si="549"/>
        <v>1</v>
      </c>
    </row>
    <row r="145" spans="1:18" x14ac:dyDescent="0.25">
      <c r="A145">
        <f t="shared" si="550"/>
        <v>72</v>
      </c>
      <c r="B145">
        <f>INDEX(Результаты!$B$3:$B$2000,A145)</f>
        <v>8</v>
      </c>
      <c r="C145" s="4">
        <f>INDEX(Результаты!$C$3:$C$2000,A145)</f>
        <v>42280</v>
      </c>
      <c r="D145">
        <v>0</v>
      </c>
      <c r="E145" t="str">
        <f>INDEX(Результаты!$D$3:$D$2000,A145)</f>
        <v>Борнмут</v>
      </c>
      <c r="F145" t="str">
        <f>INDEX(Результаты!$E$3:$E$2000,A145)</f>
        <v>Уотфорд</v>
      </c>
      <c r="G145">
        <f>INDEX(Результаты!$I$3:$I$2000,A145)</f>
        <v>1</v>
      </c>
      <c r="H145">
        <f>INDEX(Результаты!$J$3:$J$2000,A145)</f>
        <v>1</v>
      </c>
      <c r="I145">
        <f>INDEX(Результаты!$K$3:$K$2000,A145)</f>
        <v>1</v>
      </c>
      <c r="J145">
        <f>INDEX(Результаты!$L$3:$L$2000,A145)</f>
        <v>1</v>
      </c>
      <c r="K145">
        <v>1</v>
      </c>
      <c r="L145">
        <f t="shared" si="543"/>
        <v>0</v>
      </c>
      <c r="M145">
        <f t="shared" si="544"/>
        <v>1</v>
      </c>
      <c r="N145">
        <f t="shared" si="545"/>
        <v>0</v>
      </c>
      <c r="O145">
        <f t="shared" si="546"/>
        <v>1</v>
      </c>
      <c r="P145">
        <f t="shared" si="547"/>
        <v>1</v>
      </c>
      <c r="Q145">
        <f t="shared" si="548"/>
        <v>1</v>
      </c>
      <c r="R145">
        <f t="shared" si="549"/>
        <v>0</v>
      </c>
    </row>
    <row r="146" spans="1:18" x14ac:dyDescent="0.25">
      <c r="A146">
        <f t="shared" si="550"/>
        <v>72</v>
      </c>
      <c r="B146">
        <f t="shared" ref="B146" si="591">B145</f>
        <v>8</v>
      </c>
      <c r="C146" s="4">
        <f t="shared" ref="C146" si="592">C145</f>
        <v>42280</v>
      </c>
      <c r="D146">
        <v>1</v>
      </c>
      <c r="E146" t="str">
        <f t="shared" ref="E146" si="593">F145</f>
        <v>Уотфорд</v>
      </c>
      <c r="F146" t="str">
        <f t="shared" ref="F146" si="594">E145</f>
        <v>Борнмут</v>
      </c>
      <c r="G146">
        <f t="shared" ref="G146" si="595">H145</f>
        <v>1</v>
      </c>
      <c r="H146">
        <f t="shared" ref="H146" si="596">G145</f>
        <v>1</v>
      </c>
      <c r="I146">
        <f t="shared" ref="I146" si="597">J145</f>
        <v>1</v>
      </c>
      <c r="J146">
        <f t="shared" ref="J146" si="598">I145</f>
        <v>1</v>
      </c>
      <c r="K146">
        <v>1</v>
      </c>
      <c r="L146">
        <f t="shared" si="543"/>
        <v>0</v>
      </c>
      <c r="M146">
        <f t="shared" si="544"/>
        <v>1</v>
      </c>
      <c r="N146">
        <f t="shared" si="545"/>
        <v>0</v>
      </c>
      <c r="O146">
        <f t="shared" si="546"/>
        <v>1</v>
      </c>
      <c r="P146">
        <f t="shared" si="547"/>
        <v>1</v>
      </c>
      <c r="Q146">
        <f t="shared" si="548"/>
        <v>1</v>
      </c>
      <c r="R146">
        <f t="shared" si="549"/>
        <v>0</v>
      </c>
    </row>
    <row r="147" spans="1:18" x14ac:dyDescent="0.25">
      <c r="A147">
        <f t="shared" si="550"/>
        <v>73</v>
      </c>
      <c r="B147">
        <f>INDEX(Результаты!$B$3:$B$2000,A147)</f>
        <v>8</v>
      </c>
      <c r="C147" s="4">
        <f>INDEX(Результаты!$C$3:$C$2000,A147)</f>
        <v>42280</v>
      </c>
      <c r="D147">
        <v>0</v>
      </c>
      <c r="E147" t="str">
        <f>INDEX(Результаты!$D$3:$D$2000,A147)</f>
        <v>Кристал Пэлас</v>
      </c>
      <c r="F147" t="str">
        <f>INDEX(Результаты!$E$3:$E$2000,A147)</f>
        <v>Вест Бромвич</v>
      </c>
      <c r="G147">
        <f>INDEX(Результаты!$I$3:$I$2000,A147)</f>
        <v>2</v>
      </c>
      <c r="H147">
        <f>INDEX(Результаты!$J$3:$J$2000,A147)</f>
        <v>0</v>
      </c>
      <c r="I147">
        <f>INDEX(Результаты!$K$3:$K$2000,A147)</f>
        <v>0</v>
      </c>
      <c r="J147">
        <f>INDEX(Результаты!$L$3:$L$2000,A147)</f>
        <v>0</v>
      </c>
      <c r="K147">
        <v>1</v>
      </c>
      <c r="L147">
        <f t="shared" si="543"/>
        <v>1</v>
      </c>
      <c r="M147">
        <f t="shared" si="544"/>
        <v>0</v>
      </c>
      <c r="N147">
        <f t="shared" si="545"/>
        <v>0</v>
      </c>
      <c r="O147">
        <f t="shared" si="546"/>
        <v>3</v>
      </c>
      <c r="P147">
        <f t="shared" si="547"/>
        <v>2</v>
      </c>
      <c r="Q147">
        <f t="shared" si="548"/>
        <v>0</v>
      </c>
      <c r="R147">
        <f t="shared" si="549"/>
        <v>2</v>
      </c>
    </row>
    <row r="148" spans="1:18" x14ac:dyDescent="0.25">
      <c r="A148">
        <f t="shared" si="550"/>
        <v>73</v>
      </c>
      <c r="B148">
        <f t="shared" ref="B148" si="599">B147</f>
        <v>8</v>
      </c>
      <c r="C148" s="4">
        <f t="shared" ref="C148" si="600">C147</f>
        <v>42280</v>
      </c>
      <c r="D148">
        <v>1</v>
      </c>
      <c r="E148" t="str">
        <f t="shared" ref="E148" si="601">F147</f>
        <v>Вест Бромвич</v>
      </c>
      <c r="F148" t="str">
        <f t="shared" ref="F148" si="602">E147</f>
        <v>Кристал Пэлас</v>
      </c>
      <c r="G148">
        <f t="shared" ref="G148" si="603">H147</f>
        <v>0</v>
      </c>
      <c r="H148">
        <f t="shared" ref="H148" si="604">G147</f>
        <v>2</v>
      </c>
      <c r="I148">
        <f t="shared" ref="I148" si="605">J147</f>
        <v>0</v>
      </c>
      <c r="J148">
        <f t="shared" ref="J148" si="606">I147</f>
        <v>0</v>
      </c>
      <c r="K148">
        <v>1</v>
      </c>
      <c r="L148">
        <f t="shared" si="543"/>
        <v>0</v>
      </c>
      <c r="M148">
        <f t="shared" si="544"/>
        <v>0</v>
      </c>
      <c r="N148">
        <f t="shared" si="545"/>
        <v>1</v>
      </c>
      <c r="O148">
        <f t="shared" si="546"/>
        <v>0</v>
      </c>
      <c r="P148">
        <f t="shared" si="547"/>
        <v>0</v>
      </c>
      <c r="Q148">
        <f t="shared" si="548"/>
        <v>2</v>
      </c>
      <c r="R148">
        <f t="shared" si="549"/>
        <v>-2</v>
      </c>
    </row>
    <row r="149" spans="1:18" x14ac:dyDescent="0.25">
      <c r="A149">
        <f t="shared" si="550"/>
        <v>74</v>
      </c>
      <c r="B149">
        <f>INDEX(Результаты!$B$3:$B$2000,A149)</f>
        <v>8</v>
      </c>
      <c r="C149" s="4">
        <f>INDEX(Результаты!$C$3:$C$2000,A149)</f>
        <v>42280</v>
      </c>
      <c r="D149">
        <v>0</v>
      </c>
      <c r="E149" t="str">
        <f>INDEX(Результаты!$D$3:$D$2000,A149)</f>
        <v>Манчестер Сити</v>
      </c>
      <c r="F149" t="str">
        <f>INDEX(Результаты!$E$3:$E$2000,A149)</f>
        <v>Ньюкасл Юнайтед</v>
      </c>
      <c r="G149">
        <f>INDEX(Результаты!$I$3:$I$2000,A149)</f>
        <v>6</v>
      </c>
      <c r="H149">
        <f>INDEX(Результаты!$J$3:$J$2000,A149)</f>
        <v>1</v>
      </c>
      <c r="I149">
        <f>INDEX(Результаты!$K$3:$K$2000,A149)</f>
        <v>1</v>
      </c>
      <c r="J149">
        <f>INDEX(Результаты!$L$3:$L$2000,A149)</f>
        <v>1</v>
      </c>
      <c r="K149">
        <v>1</v>
      </c>
      <c r="L149">
        <f t="shared" si="543"/>
        <v>1</v>
      </c>
      <c r="M149">
        <f t="shared" si="544"/>
        <v>0</v>
      </c>
      <c r="N149">
        <f t="shared" si="545"/>
        <v>0</v>
      </c>
      <c r="O149">
        <f t="shared" si="546"/>
        <v>3</v>
      </c>
      <c r="P149">
        <f t="shared" si="547"/>
        <v>6</v>
      </c>
      <c r="Q149">
        <f t="shared" si="548"/>
        <v>1</v>
      </c>
      <c r="R149">
        <f t="shared" si="549"/>
        <v>5</v>
      </c>
    </row>
    <row r="150" spans="1:18" x14ac:dyDescent="0.25">
      <c r="A150">
        <f t="shared" si="550"/>
        <v>74</v>
      </c>
      <c r="B150">
        <f t="shared" ref="B150" si="607">B149</f>
        <v>8</v>
      </c>
      <c r="C150" s="4">
        <f t="shared" ref="C150" si="608">C149</f>
        <v>42280</v>
      </c>
      <c r="D150">
        <v>1</v>
      </c>
      <c r="E150" t="str">
        <f t="shared" ref="E150" si="609">F149</f>
        <v>Ньюкасл Юнайтед</v>
      </c>
      <c r="F150" t="str">
        <f t="shared" ref="F150" si="610">E149</f>
        <v>Манчестер Сити</v>
      </c>
      <c r="G150">
        <f t="shared" ref="G150" si="611">H149</f>
        <v>1</v>
      </c>
      <c r="H150">
        <f t="shared" ref="H150" si="612">G149</f>
        <v>6</v>
      </c>
      <c r="I150">
        <f t="shared" ref="I150" si="613">J149</f>
        <v>1</v>
      </c>
      <c r="J150">
        <f t="shared" ref="J150" si="614">I149</f>
        <v>1</v>
      </c>
      <c r="K150">
        <v>1</v>
      </c>
      <c r="L150">
        <f t="shared" si="543"/>
        <v>0</v>
      </c>
      <c r="M150">
        <f t="shared" si="544"/>
        <v>0</v>
      </c>
      <c r="N150">
        <f t="shared" si="545"/>
        <v>1</v>
      </c>
      <c r="O150">
        <f t="shared" si="546"/>
        <v>0</v>
      </c>
      <c r="P150">
        <f t="shared" si="547"/>
        <v>1</v>
      </c>
      <c r="Q150">
        <f t="shared" si="548"/>
        <v>6</v>
      </c>
      <c r="R150">
        <f t="shared" si="549"/>
        <v>-5</v>
      </c>
    </row>
    <row r="151" spans="1:18" x14ac:dyDescent="0.25">
      <c r="A151">
        <f t="shared" si="550"/>
        <v>75</v>
      </c>
      <c r="B151">
        <f>INDEX(Результаты!$B$3:$B$2000,A151)</f>
        <v>8</v>
      </c>
      <c r="C151" s="4">
        <f>INDEX(Результаты!$C$3:$C$2000,A151)</f>
        <v>42280</v>
      </c>
      <c r="D151">
        <v>0</v>
      </c>
      <c r="E151" t="str">
        <f>INDEX(Результаты!$D$3:$D$2000,A151)</f>
        <v>Норвич Сити</v>
      </c>
      <c r="F151" t="str">
        <f>INDEX(Результаты!$E$3:$E$2000,A151)</f>
        <v>Лестер Сити</v>
      </c>
      <c r="G151">
        <f>INDEX(Результаты!$I$3:$I$2000,A151)</f>
        <v>1</v>
      </c>
      <c r="H151">
        <f>INDEX(Результаты!$J$3:$J$2000,A151)</f>
        <v>2</v>
      </c>
      <c r="I151">
        <f>INDEX(Результаты!$K$3:$K$2000,A151)</f>
        <v>0</v>
      </c>
      <c r="J151">
        <f>INDEX(Результаты!$L$3:$L$2000,A151)</f>
        <v>1</v>
      </c>
      <c r="K151">
        <v>1</v>
      </c>
      <c r="L151">
        <f t="shared" si="543"/>
        <v>0</v>
      </c>
      <c r="M151">
        <f t="shared" si="544"/>
        <v>0</v>
      </c>
      <c r="N151">
        <f t="shared" si="545"/>
        <v>1</v>
      </c>
      <c r="O151">
        <f t="shared" si="546"/>
        <v>0</v>
      </c>
      <c r="P151">
        <f t="shared" si="547"/>
        <v>1</v>
      </c>
      <c r="Q151">
        <f t="shared" si="548"/>
        <v>2</v>
      </c>
      <c r="R151">
        <f t="shared" si="549"/>
        <v>-1</v>
      </c>
    </row>
    <row r="152" spans="1:18" x14ac:dyDescent="0.25">
      <c r="A152">
        <f t="shared" si="550"/>
        <v>75</v>
      </c>
      <c r="B152">
        <f t="shared" ref="B152" si="615">B151</f>
        <v>8</v>
      </c>
      <c r="C152" s="4">
        <f t="shared" ref="C152" si="616">C151</f>
        <v>42280</v>
      </c>
      <c r="D152">
        <v>1</v>
      </c>
      <c r="E152" t="str">
        <f t="shared" ref="E152" si="617">F151</f>
        <v>Лестер Сити</v>
      </c>
      <c r="F152" t="str">
        <f t="shared" ref="F152" si="618">E151</f>
        <v>Норвич Сити</v>
      </c>
      <c r="G152">
        <f t="shared" ref="G152" si="619">H151</f>
        <v>2</v>
      </c>
      <c r="H152">
        <f t="shared" ref="H152" si="620">G151</f>
        <v>1</v>
      </c>
      <c r="I152">
        <f t="shared" ref="I152" si="621">J151</f>
        <v>1</v>
      </c>
      <c r="J152">
        <f t="shared" ref="J152" si="622">I151</f>
        <v>0</v>
      </c>
      <c r="K152">
        <v>1</v>
      </c>
      <c r="L152">
        <f t="shared" si="543"/>
        <v>1</v>
      </c>
      <c r="M152">
        <f t="shared" si="544"/>
        <v>0</v>
      </c>
      <c r="N152">
        <f t="shared" si="545"/>
        <v>0</v>
      </c>
      <c r="O152">
        <f t="shared" si="546"/>
        <v>3</v>
      </c>
      <c r="P152">
        <f t="shared" si="547"/>
        <v>2</v>
      </c>
      <c r="Q152">
        <f t="shared" si="548"/>
        <v>1</v>
      </c>
      <c r="R152">
        <f t="shared" si="549"/>
        <v>1</v>
      </c>
    </row>
    <row r="153" spans="1:18" x14ac:dyDescent="0.25">
      <c r="A153">
        <f t="shared" si="550"/>
        <v>76</v>
      </c>
      <c r="B153">
        <f>INDEX(Результаты!$B$3:$B$2000,A153)</f>
        <v>8</v>
      </c>
      <c r="C153" s="4">
        <f>INDEX(Результаты!$C$3:$C$2000,A153)</f>
        <v>42280</v>
      </c>
      <c r="D153">
        <v>0</v>
      </c>
      <c r="E153" t="str">
        <f>INDEX(Результаты!$D$3:$D$2000,A153)</f>
        <v>Сандерленд</v>
      </c>
      <c r="F153" t="str">
        <f>INDEX(Результаты!$E$3:$E$2000,A153)</f>
        <v>Вест Хэм</v>
      </c>
      <c r="G153">
        <f>INDEX(Результаты!$I$3:$I$2000,A153)</f>
        <v>2</v>
      </c>
      <c r="H153">
        <f>INDEX(Результаты!$J$3:$J$2000,A153)</f>
        <v>2</v>
      </c>
      <c r="I153">
        <f>INDEX(Результаты!$K$3:$K$2000,A153)</f>
        <v>2</v>
      </c>
      <c r="J153">
        <f>INDEX(Результаты!$L$3:$L$2000,A153)</f>
        <v>1</v>
      </c>
      <c r="K153">
        <v>1</v>
      </c>
      <c r="L153">
        <f t="shared" si="543"/>
        <v>0</v>
      </c>
      <c r="M153">
        <f t="shared" si="544"/>
        <v>1</v>
      </c>
      <c r="N153">
        <f t="shared" si="545"/>
        <v>0</v>
      </c>
      <c r="O153">
        <f t="shared" si="546"/>
        <v>1</v>
      </c>
      <c r="P153">
        <f t="shared" si="547"/>
        <v>2</v>
      </c>
      <c r="Q153">
        <f t="shared" si="548"/>
        <v>2</v>
      </c>
      <c r="R153">
        <f t="shared" si="549"/>
        <v>0</v>
      </c>
    </row>
    <row r="154" spans="1:18" x14ac:dyDescent="0.25">
      <c r="A154">
        <f t="shared" si="550"/>
        <v>76</v>
      </c>
      <c r="B154">
        <f t="shared" ref="B154" si="623">B153</f>
        <v>8</v>
      </c>
      <c r="C154" s="4">
        <f t="shared" ref="C154" si="624">C153</f>
        <v>42280</v>
      </c>
      <c r="D154">
        <v>1</v>
      </c>
      <c r="E154" t="str">
        <f t="shared" ref="E154" si="625">F153</f>
        <v>Вест Хэм</v>
      </c>
      <c r="F154" t="str">
        <f t="shared" ref="F154" si="626">E153</f>
        <v>Сандерленд</v>
      </c>
      <c r="G154">
        <f t="shared" ref="G154" si="627">H153</f>
        <v>2</v>
      </c>
      <c r="H154">
        <f t="shared" ref="H154" si="628">G153</f>
        <v>2</v>
      </c>
      <c r="I154">
        <f t="shared" ref="I154" si="629">J153</f>
        <v>1</v>
      </c>
      <c r="J154">
        <f t="shared" ref="J154" si="630">I153</f>
        <v>2</v>
      </c>
      <c r="K154">
        <v>1</v>
      </c>
      <c r="L154">
        <f t="shared" si="543"/>
        <v>0</v>
      </c>
      <c r="M154">
        <f t="shared" si="544"/>
        <v>1</v>
      </c>
      <c r="N154">
        <f t="shared" si="545"/>
        <v>0</v>
      </c>
      <c r="O154">
        <f t="shared" si="546"/>
        <v>1</v>
      </c>
      <c r="P154">
        <f t="shared" si="547"/>
        <v>2</v>
      </c>
      <c r="Q154">
        <f t="shared" si="548"/>
        <v>2</v>
      </c>
      <c r="R154">
        <f t="shared" si="549"/>
        <v>0</v>
      </c>
    </row>
    <row r="155" spans="1:18" x14ac:dyDescent="0.25">
      <c r="A155">
        <f t="shared" si="550"/>
        <v>77</v>
      </c>
      <c r="B155">
        <f>INDEX(Результаты!$B$3:$B$2000,A155)</f>
        <v>8</v>
      </c>
      <c r="C155" s="4">
        <f>INDEX(Результаты!$C$3:$C$2000,A155)</f>
        <v>42280</v>
      </c>
      <c r="D155">
        <v>0</v>
      </c>
      <c r="E155" t="str">
        <f>INDEX(Результаты!$D$3:$D$2000,A155)</f>
        <v>Челси</v>
      </c>
      <c r="F155" t="str">
        <f>INDEX(Результаты!$E$3:$E$2000,A155)</f>
        <v>Саутгемптон</v>
      </c>
      <c r="G155">
        <f>INDEX(Результаты!$I$3:$I$2000,A155)</f>
        <v>1</v>
      </c>
      <c r="H155">
        <f>INDEX(Результаты!$J$3:$J$2000,A155)</f>
        <v>3</v>
      </c>
      <c r="I155">
        <f>INDEX(Результаты!$K$3:$K$2000,A155)</f>
        <v>1</v>
      </c>
      <c r="J155">
        <f>INDEX(Результаты!$L$3:$L$2000,A155)</f>
        <v>1</v>
      </c>
      <c r="K155">
        <v>1</v>
      </c>
      <c r="L155">
        <f t="shared" si="543"/>
        <v>0</v>
      </c>
      <c r="M155">
        <f t="shared" si="544"/>
        <v>0</v>
      </c>
      <c r="N155">
        <f t="shared" si="545"/>
        <v>1</v>
      </c>
      <c r="O155">
        <f t="shared" si="546"/>
        <v>0</v>
      </c>
      <c r="P155">
        <f t="shared" si="547"/>
        <v>1</v>
      </c>
      <c r="Q155">
        <f t="shared" si="548"/>
        <v>3</v>
      </c>
      <c r="R155">
        <f t="shared" si="549"/>
        <v>-2</v>
      </c>
    </row>
    <row r="156" spans="1:18" x14ac:dyDescent="0.25">
      <c r="A156">
        <f t="shared" si="550"/>
        <v>77</v>
      </c>
      <c r="B156">
        <f t="shared" ref="B156" si="631">B155</f>
        <v>8</v>
      </c>
      <c r="C156" s="4">
        <f t="shared" ref="C156" si="632">C155</f>
        <v>42280</v>
      </c>
      <c r="D156">
        <v>1</v>
      </c>
      <c r="E156" t="str">
        <f t="shared" ref="E156" si="633">F155</f>
        <v>Саутгемптон</v>
      </c>
      <c r="F156" t="str">
        <f t="shared" ref="F156" si="634">E155</f>
        <v>Челси</v>
      </c>
      <c r="G156">
        <f t="shared" ref="G156" si="635">H155</f>
        <v>3</v>
      </c>
      <c r="H156">
        <f t="shared" ref="H156" si="636">G155</f>
        <v>1</v>
      </c>
      <c r="I156">
        <f t="shared" ref="I156" si="637">J155</f>
        <v>1</v>
      </c>
      <c r="J156">
        <f t="shared" ref="J156" si="638">I155</f>
        <v>1</v>
      </c>
      <c r="K156">
        <v>1</v>
      </c>
      <c r="L156">
        <f t="shared" si="543"/>
        <v>1</v>
      </c>
      <c r="M156">
        <f t="shared" si="544"/>
        <v>0</v>
      </c>
      <c r="N156">
        <f t="shared" si="545"/>
        <v>0</v>
      </c>
      <c r="O156">
        <f t="shared" si="546"/>
        <v>3</v>
      </c>
      <c r="P156">
        <f t="shared" si="547"/>
        <v>3</v>
      </c>
      <c r="Q156">
        <f t="shared" si="548"/>
        <v>1</v>
      </c>
      <c r="R156">
        <f t="shared" si="549"/>
        <v>2</v>
      </c>
    </row>
    <row r="157" spans="1:18" x14ac:dyDescent="0.25">
      <c r="A157">
        <f t="shared" si="550"/>
        <v>78</v>
      </c>
      <c r="B157">
        <f>INDEX(Результаты!$B$3:$B$2000,A157)</f>
        <v>8</v>
      </c>
      <c r="C157" s="4">
        <f>INDEX(Результаты!$C$3:$C$2000,A157)</f>
        <v>42281</v>
      </c>
      <c r="D157">
        <v>0</v>
      </c>
      <c r="E157" t="str">
        <f>INDEX(Результаты!$D$3:$D$2000,A157)</f>
        <v>Арсенал</v>
      </c>
      <c r="F157" t="str">
        <f>INDEX(Результаты!$E$3:$E$2000,A157)</f>
        <v>Манчестер Юнайтед</v>
      </c>
      <c r="G157">
        <f>INDEX(Результаты!$I$3:$I$2000,A157)</f>
        <v>3</v>
      </c>
      <c r="H157">
        <f>INDEX(Результаты!$J$3:$J$2000,A157)</f>
        <v>0</v>
      </c>
      <c r="I157">
        <f>INDEX(Результаты!$K$3:$K$2000,A157)</f>
        <v>3</v>
      </c>
      <c r="J157">
        <f>INDEX(Результаты!$L$3:$L$2000,A157)</f>
        <v>0</v>
      </c>
      <c r="K157">
        <v>1</v>
      </c>
      <c r="L157">
        <f t="shared" si="543"/>
        <v>1</v>
      </c>
      <c r="M157">
        <f t="shared" si="544"/>
        <v>0</v>
      </c>
      <c r="N157">
        <f t="shared" si="545"/>
        <v>0</v>
      </c>
      <c r="O157">
        <f t="shared" si="546"/>
        <v>3</v>
      </c>
      <c r="P157">
        <f t="shared" si="547"/>
        <v>3</v>
      </c>
      <c r="Q157">
        <f t="shared" si="548"/>
        <v>0</v>
      </c>
      <c r="R157">
        <f t="shared" si="549"/>
        <v>3</v>
      </c>
    </row>
    <row r="158" spans="1:18" x14ac:dyDescent="0.25">
      <c r="A158">
        <f t="shared" si="550"/>
        <v>78</v>
      </c>
      <c r="B158">
        <f t="shared" ref="B158" si="639">B157</f>
        <v>8</v>
      </c>
      <c r="C158" s="4">
        <f t="shared" ref="C158" si="640">C157</f>
        <v>42281</v>
      </c>
      <c r="D158">
        <v>1</v>
      </c>
      <c r="E158" t="str">
        <f t="shared" ref="E158" si="641">F157</f>
        <v>Манчестер Юнайтед</v>
      </c>
      <c r="F158" t="str">
        <f t="shared" ref="F158" si="642">E157</f>
        <v>Арсенал</v>
      </c>
      <c r="G158">
        <f t="shared" ref="G158" si="643">H157</f>
        <v>0</v>
      </c>
      <c r="H158">
        <f t="shared" ref="H158" si="644">G157</f>
        <v>3</v>
      </c>
      <c r="I158">
        <f t="shared" ref="I158" si="645">J157</f>
        <v>0</v>
      </c>
      <c r="J158">
        <f t="shared" ref="J158" si="646">I157</f>
        <v>3</v>
      </c>
      <c r="K158">
        <v>1</v>
      </c>
      <c r="L158">
        <f t="shared" si="543"/>
        <v>0</v>
      </c>
      <c r="M158">
        <f t="shared" si="544"/>
        <v>0</v>
      </c>
      <c r="N158">
        <f t="shared" si="545"/>
        <v>1</v>
      </c>
      <c r="O158">
        <f t="shared" si="546"/>
        <v>0</v>
      </c>
      <c r="P158">
        <f t="shared" si="547"/>
        <v>0</v>
      </c>
      <c r="Q158">
        <f t="shared" si="548"/>
        <v>3</v>
      </c>
      <c r="R158">
        <f t="shared" si="549"/>
        <v>-3</v>
      </c>
    </row>
    <row r="159" spans="1:18" x14ac:dyDescent="0.25">
      <c r="A159">
        <f t="shared" si="550"/>
        <v>79</v>
      </c>
      <c r="B159">
        <f>INDEX(Результаты!$B$3:$B$2000,A159)</f>
        <v>8</v>
      </c>
      <c r="C159" s="4">
        <f>INDEX(Результаты!$C$3:$C$2000,A159)</f>
        <v>42281</v>
      </c>
      <c r="D159">
        <v>0</v>
      </c>
      <c r="E159" t="str">
        <f>INDEX(Результаты!$D$3:$D$2000,A159)</f>
        <v>Суонси Сити</v>
      </c>
      <c r="F159" t="str">
        <f>INDEX(Результаты!$E$3:$E$2000,A159)</f>
        <v>Тоттенхэм Хотспурс</v>
      </c>
      <c r="G159">
        <f>INDEX(Результаты!$I$3:$I$2000,A159)</f>
        <v>2</v>
      </c>
      <c r="H159">
        <f>INDEX(Результаты!$J$3:$J$2000,A159)</f>
        <v>2</v>
      </c>
      <c r="I159">
        <f>INDEX(Результаты!$K$3:$K$2000,A159)</f>
        <v>2</v>
      </c>
      <c r="J159">
        <f>INDEX(Результаты!$L$3:$L$2000,A159)</f>
        <v>1</v>
      </c>
      <c r="K159">
        <v>1</v>
      </c>
      <c r="L159">
        <f t="shared" si="543"/>
        <v>0</v>
      </c>
      <c r="M159">
        <f t="shared" si="544"/>
        <v>1</v>
      </c>
      <c r="N159">
        <f t="shared" si="545"/>
        <v>0</v>
      </c>
      <c r="O159">
        <f t="shared" si="546"/>
        <v>1</v>
      </c>
      <c r="P159">
        <f t="shared" si="547"/>
        <v>2</v>
      </c>
      <c r="Q159">
        <f t="shared" si="548"/>
        <v>2</v>
      </c>
      <c r="R159">
        <f t="shared" si="549"/>
        <v>0</v>
      </c>
    </row>
    <row r="160" spans="1:18" x14ac:dyDescent="0.25">
      <c r="A160">
        <f t="shared" si="550"/>
        <v>79</v>
      </c>
      <c r="B160">
        <f t="shared" ref="B160" si="647">B159</f>
        <v>8</v>
      </c>
      <c r="C160" s="4">
        <f t="shared" ref="C160" si="648">C159</f>
        <v>42281</v>
      </c>
      <c r="D160">
        <v>1</v>
      </c>
      <c r="E160" t="str">
        <f t="shared" ref="E160" si="649">F159</f>
        <v>Тоттенхэм Хотспурс</v>
      </c>
      <c r="F160" t="str">
        <f t="shared" ref="F160" si="650">E159</f>
        <v>Суонси Сити</v>
      </c>
      <c r="G160">
        <f t="shared" ref="G160" si="651">H159</f>
        <v>2</v>
      </c>
      <c r="H160">
        <f t="shared" ref="H160" si="652">G159</f>
        <v>2</v>
      </c>
      <c r="I160">
        <f t="shared" ref="I160" si="653">J159</f>
        <v>1</v>
      </c>
      <c r="J160">
        <f t="shared" ref="J160" si="654">I159</f>
        <v>2</v>
      </c>
      <c r="K160">
        <v>1</v>
      </c>
      <c r="L160">
        <f t="shared" si="543"/>
        <v>0</v>
      </c>
      <c r="M160">
        <f t="shared" si="544"/>
        <v>1</v>
      </c>
      <c r="N160">
        <f t="shared" si="545"/>
        <v>0</v>
      </c>
      <c r="O160">
        <f t="shared" si="546"/>
        <v>1</v>
      </c>
      <c r="P160">
        <f t="shared" si="547"/>
        <v>2</v>
      </c>
      <c r="Q160">
        <f t="shared" si="548"/>
        <v>2</v>
      </c>
      <c r="R160">
        <f t="shared" si="549"/>
        <v>0</v>
      </c>
    </row>
    <row r="161" spans="1:18" x14ac:dyDescent="0.25">
      <c r="A161">
        <f t="shared" si="550"/>
        <v>80</v>
      </c>
      <c r="B161">
        <f>INDEX(Результаты!$B$3:$B$2000,A161)</f>
        <v>8</v>
      </c>
      <c r="C161" s="4">
        <f>INDEX(Результаты!$C$3:$C$2000,A161)</f>
        <v>42281</v>
      </c>
      <c r="D161">
        <v>0</v>
      </c>
      <c r="E161" t="str">
        <f>INDEX(Результаты!$D$3:$D$2000,A161)</f>
        <v>Эвертон</v>
      </c>
      <c r="F161" t="str">
        <f>INDEX(Результаты!$E$3:$E$2000,A161)</f>
        <v>Ливерпуль</v>
      </c>
      <c r="G161">
        <f>INDEX(Результаты!$I$3:$I$2000,A161)</f>
        <v>1</v>
      </c>
      <c r="H161">
        <f>INDEX(Результаты!$J$3:$J$2000,A161)</f>
        <v>1</v>
      </c>
      <c r="I161">
        <f>INDEX(Результаты!$K$3:$K$2000,A161)</f>
        <v>1</v>
      </c>
      <c r="J161">
        <f>INDEX(Результаты!$L$3:$L$2000,A161)</f>
        <v>1</v>
      </c>
      <c r="K161">
        <v>1</v>
      </c>
      <c r="L161">
        <f t="shared" si="543"/>
        <v>0</v>
      </c>
      <c r="M161">
        <f t="shared" si="544"/>
        <v>1</v>
      </c>
      <c r="N161">
        <f t="shared" si="545"/>
        <v>0</v>
      </c>
      <c r="O161">
        <f t="shared" si="546"/>
        <v>1</v>
      </c>
      <c r="P161">
        <f t="shared" si="547"/>
        <v>1</v>
      </c>
      <c r="Q161">
        <f t="shared" si="548"/>
        <v>1</v>
      </c>
      <c r="R161">
        <f t="shared" si="549"/>
        <v>0</v>
      </c>
    </row>
    <row r="162" spans="1:18" x14ac:dyDescent="0.25">
      <c r="A162">
        <f t="shared" si="550"/>
        <v>80</v>
      </c>
      <c r="B162">
        <f t="shared" ref="B162" si="655">B161</f>
        <v>8</v>
      </c>
      <c r="C162" s="4">
        <f t="shared" ref="C162" si="656">C161</f>
        <v>42281</v>
      </c>
      <c r="D162">
        <v>1</v>
      </c>
      <c r="E162" t="str">
        <f t="shared" ref="E162" si="657">F161</f>
        <v>Ливерпуль</v>
      </c>
      <c r="F162" t="str">
        <f t="shared" ref="F162" si="658">E161</f>
        <v>Эвертон</v>
      </c>
      <c r="G162">
        <f t="shared" ref="G162" si="659">H161</f>
        <v>1</v>
      </c>
      <c r="H162">
        <f t="shared" ref="H162" si="660">G161</f>
        <v>1</v>
      </c>
      <c r="I162">
        <f t="shared" ref="I162" si="661">J161</f>
        <v>1</v>
      </c>
      <c r="J162">
        <f t="shared" ref="J162" si="662">I161</f>
        <v>1</v>
      </c>
      <c r="K162">
        <v>1</v>
      </c>
      <c r="L162">
        <f t="shared" si="543"/>
        <v>0</v>
      </c>
      <c r="M162">
        <f t="shared" si="544"/>
        <v>1</v>
      </c>
      <c r="N162">
        <f t="shared" si="545"/>
        <v>0</v>
      </c>
      <c r="O162">
        <f t="shared" si="546"/>
        <v>1</v>
      </c>
      <c r="P162">
        <f t="shared" si="547"/>
        <v>1</v>
      </c>
      <c r="Q162">
        <f t="shared" si="548"/>
        <v>1</v>
      </c>
      <c r="R162">
        <f t="shared" si="549"/>
        <v>0</v>
      </c>
    </row>
    <row r="163" spans="1:18" x14ac:dyDescent="0.25">
      <c r="A163">
        <f t="shared" si="550"/>
        <v>81</v>
      </c>
      <c r="B163">
        <f>INDEX(Результаты!$B$3:$B$2000,A163)</f>
        <v>9</v>
      </c>
      <c r="C163" s="4">
        <f>INDEX(Результаты!$C$3:$C$2000,A163)</f>
        <v>42294</v>
      </c>
      <c r="D163">
        <v>0</v>
      </c>
      <c r="E163" t="str">
        <f>INDEX(Результаты!$D$3:$D$2000,A163)</f>
        <v>Вест Бромвич</v>
      </c>
      <c r="F163" t="str">
        <f>INDEX(Результаты!$E$3:$E$2000,A163)</f>
        <v>Сандерленд</v>
      </c>
      <c r="G163">
        <f>INDEX(Результаты!$I$3:$I$2000,A163)</f>
        <v>1</v>
      </c>
      <c r="H163">
        <f>INDEX(Результаты!$J$3:$J$2000,A163)</f>
        <v>0</v>
      </c>
      <c r="I163">
        <f>INDEX(Результаты!$K$3:$K$2000,A163)</f>
        <v>0</v>
      </c>
      <c r="J163">
        <f>INDEX(Результаты!$L$3:$L$2000,A163)</f>
        <v>0</v>
      </c>
      <c r="K163">
        <v>1</v>
      </c>
      <c r="L163">
        <f t="shared" si="543"/>
        <v>1</v>
      </c>
      <c r="M163">
        <f t="shared" si="544"/>
        <v>0</v>
      </c>
      <c r="N163">
        <f t="shared" si="545"/>
        <v>0</v>
      </c>
      <c r="O163">
        <f t="shared" si="546"/>
        <v>3</v>
      </c>
      <c r="P163">
        <f t="shared" si="547"/>
        <v>1</v>
      </c>
      <c r="Q163">
        <f t="shared" si="548"/>
        <v>0</v>
      </c>
      <c r="R163">
        <f t="shared" si="549"/>
        <v>1</v>
      </c>
    </row>
    <row r="164" spans="1:18" x14ac:dyDescent="0.25">
      <c r="A164">
        <f t="shared" si="550"/>
        <v>81</v>
      </c>
      <c r="B164">
        <f t="shared" ref="B164" si="663">B163</f>
        <v>9</v>
      </c>
      <c r="C164" s="4">
        <f t="shared" ref="C164" si="664">C163</f>
        <v>42294</v>
      </c>
      <c r="D164">
        <v>1</v>
      </c>
      <c r="E164" t="str">
        <f t="shared" ref="E164" si="665">F163</f>
        <v>Сандерленд</v>
      </c>
      <c r="F164" t="str">
        <f t="shared" ref="F164" si="666">E163</f>
        <v>Вест Бромвич</v>
      </c>
      <c r="G164">
        <f t="shared" ref="G164" si="667">H163</f>
        <v>0</v>
      </c>
      <c r="H164">
        <f t="shared" ref="H164" si="668">G163</f>
        <v>1</v>
      </c>
      <c r="I164">
        <f t="shared" ref="I164" si="669">J163</f>
        <v>0</v>
      </c>
      <c r="J164">
        <f t="shared" ref="J164" si="670">I163</f>
        <v>0</v>
      </c>
      <c r="K164">
        <v>1</v>
      </c>
      <c r="L164">
        <f t="shared" si="543"/>
        <v>0</v>
      </c>
      <c r="M164">
        <f t="shared" si="544"/>
        <v>0</v>
      </c>
      <c r="N164">
        <f t="shared" si="545"/>
        <v>1</v>
      </c>
      <c r="O164">
        <f t="shared" si="546"/>
        <v>0</v>
      </c>
      <c r="P164">
        <f t="shared" si="547"/>
        <v>0</v>
      </c>
      <c r="Q164">
        <f t="shared" si="548"/>
        <v>1</v>
      </c>
      <c r="R164">
        <f t="shared" si="549"/>
        <v>-1</v>
      </c>
    </row>
    <row r="165" spans="1:18" x14ac:dyDescent="0.25">
      <c r="A165">
        <f t="shared" si="550"/>
        <v>82</v>
      </c>
      <c r="B165">
        <f>INDEX(Результаты!$B$3:$B$2000,A165)</f>
        <v>9</v>
      </c>
      <c r="C165" s="4">
        <f>INDEX(Результаты!$C$3:$C$2000,A165)</f>
        <v>42294</v>
      </c>
      <c r="D165">
        <v>0</v>
      </c>
      <c r="E165" t="str">
        <f>INDEX(Результаты!$D$3:$D$2000,A165)</f>
        <v>Кристал Пэлас</v>
      </c>
      <c r="F165" t="str">
        <f>INDEX(Результаты!$E$3:$E$2000,A165)</f>
        <v>Вест Хэм</v>
      </c>
      <c r="G165">
        <f>INDEX(Результаты!$I$3:$I$2000,A165)</f>
        <v>1</v>
      </c>
      <c r="H165">
        <f>INDEX(Результаты!$J$3:$J$2000,A165)</f>
        <v>3</v>
      </c>
      <c r="I165">
        <f>INDEX(Результаты!$K$3:$K$2000,A165)</f>
        <v>1</v>
      </c>
      <c r="J165">
        <f>INDEX(Результаты!$L$3:$L$2000,A165)</f>
        <v>1</v>
      </c>
      <c r="K165">
        <v>1</v>
      </c>
      <c r="L165">
        <f t="shared" si="543"/>
        <v>0</v>
      </c>
      <c r="M165">
        <f t="shared" si="544"/>
        <v>0</v>
      </c>
      <c r="N165">
        <f t="shared" si="545"/>
        <v>1</v>
      </c>
      <c r="O165">
        <f t="shared" si="546"/>
        <v>0</v>
      </c>
      <c r="P165">
        <f t="shared" si="547"/>
        <v>1</v>
      </c>
      <c r="Q165">
        <f t="shared" si="548"/>
        <v>3</v>
      </c>
      <c r="R165">
        <f t="shared" si="549"/>
        <v>-2</v>
      </c>
    </row>
    <row r="166" spans="1:18" x14ac:dyDescent="0.25">
      <c r="A166">
        <f t="shared" si="550"/>
        <v>82</v>
      </c>
      <c r="B166">
        <f t="shared" ref="B166" si="671">B165</f>
        <v>9</v>
      </c>
      <c r="C166" s="4">
        <f t="shared" ref="C166" si="672">C165</f>
        <v>42294</v>
      </c>
      <c r="D166">
        <v>1</v>
      </c>
      <c r="E166" t="str">
        <f t="shared" ref="E166" si="673">F165</f>
        <v>Вест Хэм</v>
      </c>
      <c r="F166" t="str">
        <f t="shared" ref="F166" si="674">E165</f>
        <v>Кристал Пэлас</v>
      </c>
      <c r="G166">
        <f t="shared" ref="G166" si="675">H165</f>
        <v>3</v>
      </c>
      <c r="H166">
        <f t="shared" ref="H166" si="676">G165</f>
        <v>1</v>
      </c>
      <c r="I166">
        <f t="shared" ref="I166" si="677">J165</f>
        <v>1</v>
      </c>
      <c r="J166">
        <f t="shared" ref="J166" si="678">I165</f>
        <v>1</v>
      </c>
      <c r="K166">
        <v>1</v>
      </c>
      <c r="L166">
        <f t="shared" si="543"/>
        <v>1</v>
      </c>
      <c r="M166">
        <f t="shared" si="544"/>
        <v>0</v>
      </c>
      <c r="N166">
        <f t="shared" si="545"/>
        <v>0</v>
      </c>
      <c r="O166">
        <f t="shared" si="546"/>
        <v>3</v>
      </c>
      <c r="P166">
        <f t="shared" si="547"/>
        <v>3</v>
      </c>
      <c r="Q166">
        <f t="shared" si="548"/>
        <v>1</v>
      </c>
      <c r="R166">
        <f t="shared" si="549"/>
        <v>2</v>
      </c>
    </row>
    <row r="167" spans="1:18" x14ac:dyDescent="0.25">
      <c r="A167">
        <f t="shared" si="550"/>
        <v>83</v>
      </c>
      <c r="B167">
        <f>INDEX(Результаты!$B$3:$B$2000,A167)</f>
        <v>9</v>
      </c>
      <c r="C167" s="4">
        <f>INDEX(Результаты!$C$3:$C$2000,A167)</f>
        <v>42294</v>
      </c>
      <c r="D167">
        <v>0</v>
      </c>
      <c r="E167" t="str">
        <f>INDEX(Результаты!$D$3:$D$2000,A167)</f>
        <v>Манчестер Сити</v>
      </c>
      <c r="F167" t="str">
        <f>INDEX(Результаты!$E$3:$E$2000,A167)</f>
        <v>Борнмут</v>
      </c>
      <c r="G167">
        <f>INDEX(Результаты!$I$3:$I$2000,A167)</f>
        <v>5</v>
      </c>
      <c r="H167">
        <f>INDEX(Результаты!$J$3:$J$2000,A167)</f>
        <v>1</v>
      </c>
      <c r="I167">
        <f>INDEX(Результаты!$K$3:$K$2000,A167)</f>
        <v>3</v>
      </c>
      <c r="J167">
        <f>INDEX(Результаты!$L$3:$L$2000,A167)</f>
        <v>1</v>
      </c>
      <c r="K167">
        <v>1</v>
      </c>
      <c r="L167">
        <f t="shared" si="543"/>
        <v>1</v>
      </c>
      <c r="M167">
        <f t="shared" si="544"/>
        <v>0</v>
      </c>
      <c r="N167">
        <f t="shared" si="545"/>
        <v>0</v>
      </c>
      <c r="O167">
        <f t="shared" si="546"/>
        <v>3</v>
      </c>
      <c r="P167">
        <f t="shared" si="547"/>
        <v>5</v>
      </c>
      <c r="Q167">
        <f t="shared" si="548"/>
        <v>1</v>
      </c>
      <c r="R167">
        <f t="shared" si="549"/>
        <v>4</v>
      </c>
    </row>
    <row r="168" spans="1:18" x14ac:dyDescent="0.25">
      <c r="A168">
        <f t="shared" si="550"/>
        <v>83</v>
      </c>
      <c r="B168">
        <f t="shared" ref="B168" si="679">B167</f>
        <v>9</v>
      </c>
      <c r="C168" s="4">
        <f t="shared" ref="C168" si="680">C167</f>
        <v>42294</v>
      </c>
      <c r="D168">
        <v>1</v>
      </c>
      <c r="E168" t="str">
        <f t="shared" ref="E168" si="681">F167</f>
        <v>Борнмут</v>
      </c>
      <c r="F168" t="str">
        <f t="shared" ref="F168" si="682">E167</f>
        <v>Манчестер Сити</v>
      </c>
      <c r="G168">
        <f t="shared" ref="G168" si="683">H167</f>
        <v>1</v>
      </c>
      <c r="H168">
        <f t="shared" ref="H168" si="684">G167</f>
        <v>5</v>
      </c>
      <c r="I168">
        <f t="shared" ref="I168" si="685">J167</f>
        <v>1</v>
      </c>
      <c r="J168">
        <f t="shared" ref="J168" si="686">I167</f>
        <v>3</v>
      </c>
      <c r="K168">
        <v>1</v>
      </c>
      <c r="L168">
        <f t="shared" si="543"/>
        <v>0</v>
      </c>
      <c r="M168">
        <f t="shared" si="544"/>
        <v>0</v>
      </c>
      <c r="N168">
        <f t="shared" si="545"/>
        <v>1</v>
      </c>
      <c r="O168">
        <f t="shared" si="546"/>
        <v>0</v>
      </c>
      <c r="P168">
        <f t="shared" si="547"/>
        <v>1</v>
      </c>
      <c r="Q168">
        <f t="shared" si="548"/>
        <v>5</v>
      </c>
      <c r="R168">
        <f t="shared" si="549"/>
        <v>-4</v>
      </c>
    </row>
    <row r="169" spans="1:18" x14ac:dyDescent="0.25">
      <c r="A169">
        <f t="shared" si="550"/>
        <v>84</v>
      </c>
      <c r="B169">
        <f>INDEX(Результаты!$B$3:$B$2000,A169)</f>
        <v>9</v>
      </c>
      <c r="C169" s="4">
        <f>INDEX(Результаты!$C$3:$C$2000,A169)</f>
        <v>42294</v>
      </c>
      <c r="D169">
        <v>0</v>
      </c>
      <c r="E169" t="str">
        <f>INDEX(Результаты!$D$3:$D$2000,A169)</f>
        <v>Саутгемптон</v>
      </c>
      <c r="F169" t="str">
        <f>INDEX(Результаты!$E$3:$E$2000,A169)</f>
        <v>Лестер Сити</v>
      </c>
      <c r="G169">
        <f>INDEX(Результаты!$I$3:$I$2000,A169)</f>
        <v>2</v>
      </c>
      <c r="H169">
        <f>INDEX(Результаты!$J$3:$J$2000,A169)</f>
        <v>2</v>
      </c>
      <c r="I169">
        <f>INDEX(Результаты!$K$3:$K$2000,A169)</f>
        <v>2</v>
      </c>
      <c r="J169">
        <f>INDEX(Результаты!$L$3:$L$2000,A169)</f>
        <v>0</v>
      </c>
      <c r="K169">
        <v>1</v>
      </c>
      <c r="L169">
        <f t="shared" si="543"/>
        <v>0</v>
      </c>
      <c r="M169">
        <f t="shared" si="544"/>
        <v>1</v>
      </c>
      <c r="N169">
        <f t="shared" si="545"/>
        <v>0</v>
      </c>
      <c r="O169">
        <f t="shared" si="546"/>
        <v>1</v>
      </c>
      <c r="P169">
        <f t="shared" si="547"/>
        <v>2</v>
      </c>
      <c r="Q169">
        <f t="shared" si="548"/>
        <v>2</v>
      </c>
      <c r="R169">
        <f t="shared" si="549"/>
        <v>0</v>
      </c>
    </row>
    <row r="170" spans="1:18" x14ac:dyDescent="0.25">
      <c r="A170">
        <f t="shared" si="550"/>
        <v>84</v>
      </c>
      <c r="B170">
        <f t="shared" ref="B170" si="687">B169</f>
        <v>9</v>
      </c>
      <c r="C170" s="4">
        <f t="shared" ref="C170" si="688">C169</f>
        <v>42294</v>
      </c>
      <c r="D170">
        <v>1</v>
      </c>
      <c r="E170" t="str">
        <f t="shared" ref="E170" si="689">F169</f>
        <v>Лестер Сити</v>
      </c>
      <c r="F170" t="str">
        <f t="shared" ref="F170" si="690">E169</f>
        <v>Саутгемптон</v>
      </c>
      <c r="G170">
        <f t="shared" ref="G170" si="691">H169</f>
        <v>2</v>
      </c>
      <c r="H170">
        <f t="shared" ref="H170" si="692">G169</f>
        <v>2</v>
      </c>
      <c r="I170">
        <f t="shared" ref="I170" si="693">J169</f>
        <v>0</v>
      </c>
      <c r="J170">
        <f t="shared" ref="J170" si="694">I169</f>
        <v>2</v>
      </c>
      <c r="K170">
        <v>1</v>
      </c>
      <c r="L170">
        <f t="shared" si="543"/>
        <v>0</v>
      </c>
      <c r="M170">
        <f t="shared" si="544"/>
        <v>1</v>
      </c>
      <c r="N170">
        <f t="shared" si="545"/>
        <v>0</v>
      </c>
      <c r="O170">
        <f t="shared" si="546"/>
        <v>1</v>
      </c>
      <c r="P170">
        <f t="shared" si="547"/>
        <v>2</v>
      </c>
      <c r="Q170">
        <f t="shared" si="548"/>
        <v>2</v>
      </c>
      <c r="R170">
        <f t="shared" si="549"/>
        <v>0</v>
      </c>
    </row>
    <row r="171" spans="1:18" x14ac:dyDescent="0.25">
      <c r="A171">
        <f t="shared" si="550"/>
        <v>85</v>
      </c>
      <c r="B171">
        <f>INDEX(Результаты!$B$3:$B$2000,A171)</f>
        <v>9</v>
      </c>
      <c r="C171" s="4">
        <f>INDEX(Результаты!$C$3:$C$2000,A171)</f>
        <v>42294</v>
      </c>
      <c r="D171">
        <v>0</v>
      </c>
      <c r="E171" t="str">
        <f>INDEX(Результаты!$D$3:$D$2000,A171)</f>
        <v>Тоттенхэм Хотспурс</v>
      </c>
      <c r="F171" t="str">
        <f>INDEX(Результаты!$E$3:$E$2000,A171)</f>
        <v>Ливерпуль</v>
      </c>
      <c r="G171">
        <f>INDEX(Результаты!$I$3:$I$2000,A171)</f>
        <v>0</v>
      </c>
      <c r="H171">
        <f>INDEX(Результаты!$J$3:$J$2000,A171)</f>
        <v>0</v>
      </c>
      <c r="I171">
        <f>INDEX(Результаты!$K$3:$K$2000,A171)</f>
        <v>0</v>
      </c>
      <c r="J171">
        <f>INDEX(Результаты!$L$3:$L$2000,A171)</f>
        <v>0</v>
      </c>
      <c r="K171">
        <v>1</v>
      </c>
      <c r="L171">
        <f t="shared" si="543"/>
        <v>0</v>
      </c>
      <c r="M171">
        <f t="shared" si="544"/>
        <v>1</v>
      </c>
      <c r="N171">
        <f t="shared" si="545"/>
        <v>0</v>
      </c>
      <c r="O171">
        <f t="shared" si="546"/>
        <v>1</v>
      </c>
      <c r="P171">
        <f t="shared" si="547"/>
        <v>0</v>
      </c>
      <c r="Q171">
        <f t="shared" si="548"/>
        <v>0</v>
      </c>
      <c r="R171">
        <f t="shared" si="549"/>
        <v>0</v>
      </c>
    </row>
    <row r="172" spans="1:18" x14ac:dyDescent="0.25">
      <c r="A172">
        <f t="shared" si="550"/>
        <v>85</v>
      </c>
      <c r="B172">
        <f t="shared" ref="B172" si="695">B171</f>
        <v>9</v>
      </c>
      <c r="C172" s="4">
        <f t="shared" ref="C172" si="696">C171</f>
        <v>42294</v>
      </c>
      <c r="D172">
        <v>1</v>
      </c>
      <c r="E172" t="str">
        <f t="shared" ref="E172" si="697">F171</f>
        <v>Ливерпуль</v>
      </c>
      <c r="F172" t="str">
        <f t="shared" ref="F172" si="698">E171</f>
        <v>Тоттенхэм Хотспурс</v>
      </c>
      <c r="G172">
        <f t="shared" ref="G172" si="699">H171</f>
        <v>0</v>
      </c>
      <c r="H172">
        <f t="shared" ref="H172" si="700">G171</f>
        <v>0</v>
      </c>
      <c r="I172">
        <f t="shared" ref="I172" si="701">J171</f>
        <v>0</v>
      </c>
      <c r="J172">
        <f t="shared" ref="J172" si="702">I171</f>
        <v>0</v>
      </c>
      <c r="K172">
        <v>1</v>
      </c>
      <c r="L172">
        <f t="shared" si="543"/>
        <v>0</v>
      </c>
      <c r="M172">
        <f t="shared" si="544"/>
        <v>1</v>
      </c>
      <c r="N172">
        <f t="shared" si="545"/>
        <v>0</v>
      </c>
      <c r="O172">
        <f t="shared" si="546"/>
        <v>1</v>
      </c>
      <c r="P172">
        <f t="shared" si="547"/>
        <v>0</v>
      </c>
      <c r="Q172">
        <f t="shared" si="548"/>
        <v>0</v>
      </c>
      <c r="R172">
        <f t="shared" si="549"/>
        <v>0</v>
      </c>
    </row>
    <row r="173" spans="1:18" x14ac:dyDescent="0.25">
      <c r="A173">
        <f t="shared" si="550"/>
        <v>86</v>
      </c>
      <c r="B173">
        <f>INDEX(Результаты!$B$3:$B$2000,A173)</f>
        <v>9</v>
      </c>
      <c r="C173" s="4">
        <f>INDEX(Результаты!$C$3:$C$2000,A173)</f>
        <v>42294</v>
      </c>
      <c r="D173">
        <v>0</v>
      </c>
      <c r="E173" t="str">
        <f>INDEX(Результаты!$D$3:$D$2000,A173)</f>
        <v>Уотфорд</v>
      </c>
      <c r="F173" t="str">
        <f>INDEX(Результаты!$E$3:$E$2000,A173)</f>
        <v>Арсенал</v>
      </c>
      <c r="G173">
        <f>INDEX(Результаты!$I$3:$I$2000,A173)</f>
        <v>0</v>
      </c>
      <c r="H173">
        <f>INDEX(Результаты!$J$3:$J$2000,A173)</f>
        <v>3</v>
      </c>
      <c r="I173">
        <f>INDEX(Результаты!$K$3:$K$2000,A173)</f>
        <v>0</v>
      </c>
      <c r="J173">
        <f>INDEX(Результаты!$L$3:$L$2000,A173)</f>
        <v>0</v>
      </c>
      <c r="K173">
        <v>1</v>
      </c>
      <c r="L173">
        <f t="shared" si="543"/>
        <v>0</v>
      </c>
      <c r="M173">
        <f t="shared" si="544"/>
        <v>0</v>
      </c>
      <c r="N173">
        <f t="shared" si="545"/>
        <v>1</v>
      </c>
      <c r="O173">
        <f t="shared" si="546"/>
        <v>0</v>
      </c>
      <c r="P173">
        <f t="shared" si="547"/>
        <v>0</v>
      </c>
      <c r="Q173">
        <f t="shared" si="548"/>
        <v>3</v>
      </c>
      <c r="R173">
        <f t="shared" si="549"/>
        <v>-3</v>
      </c>
    </row>
    <row r="174" spans="1:18" x14ac:dyDescent="0.25">
      <c r="A174">
        <f t="shared" si="550"/>
        <v>86</v>
      </c>
      <c r="B174">
        <f t="shared" ref="B174" si="703">B173</f>
        <v>9</v>
      </c>
      <c r="C174" s="4">
        <f t="shared" ref="C174" si="704">C173</f>
        <v>42294</v>
      </c>
      <c r="D174">
        <v>1</v>
      </c>
      <c r="E174" t="str">
        <f t="shared" ref="E174" si="705">F173</f>
        <v>Арсенал</v>
      </c>
      <c r="F174" t="str">
        <f t="shared" ref="F174" si="706">E173</f>
        <v>Уотфорд</v>
      </c>
      <c r="G174">
        <f t="shared" ref="G174" si="707">H173</f>
        <v>3</v>
      </c>
      <c r="H174">
        <f t="shared" ref="H174" si="708">G173</f>
        <v>0</v>
      </c>
      <c r="I174">
        <f t="shared" ref="I174" si="709">J173</f>
        <v>0</v>
      </c>
      <c r="J174">
        <f t="shared" ref="J174" si="710">I173</f>
        <v>0</v>
      </c>
      <c r="K174">
        <v>1</v>
      </c>
      <c r="L174">
        <f t="shared" si="543"/>
        <v>1</v>
      </c>
      <c r="M174">
        <f t="shared" si="544"/>
        <v>0</v>
      </c>
      <c r="N174">
        <f t="shared" si="545"/>
        <v>0</v>
      </c>
      <c r="O174">
        <f t="shared" si="546"/>
        <v>3</v>
      </c>
      <c r="P174">
        <f t="shared" si="547"/>
        <v>3</v>
      </c>
      <c r="Q174">
        <f t="shared" si="548"/>
        <v>0</v>
      </c>
      <c r="R174">
        <f t="shared" si="549"/>
        <v>3</v>
      </c>
    </row>
    <row r="175" spans="1:18" x14ac:dyDescent="0.25">
      <c r="A175">
        <f t="shared" si="550"/>
        <v>87</v>
      </c>
      <c r="B175">
        <f>INDEX(Результаты!$B$3:$B$2000,A175)</f>
        <v>9</v>
      </c>
      <c r="C175" s="4">
        <f>INDEX(Результаты!$C$3:$C$2000,A175)</f>
        <v>42294</v>
      </c>
      <c r="D175">
        <v>0</v>
      </c>
      <c r="E175" t="str">
        <f>INDEX(Результаты!$D$3:$D$2000,A175)</f>
        <v>Челси</v>
      </c>
      <c r="F175" t="str">
        <f>INDEX(Результаты!$E$3:$E$2000,A175)</f>
        <v>Астон Вилла</v>
      </c>
      <c r="G175">
        <f>INDEX(Результаты!$I$3:$I$2000,A175)</f>
        <v>2</v>
      </c>
      <c r="H175">
        <f>INDEX(Результаты!$J$3:$J$2000,A175)</f>
        <v>0</v>
      </c>
      <c r="I175">
        <f>INDEX(Результаты!$K$3:$K$2000,A175)</f>
        <v>1</v>
      </c>
      <c r="J175">
        <f>INDEX(Результаты!$L$3:$L$2000,A175)</f>
        <v>0</v>
      </c>
      <c r="K175">
        <v>1</v>
      </c>
      <c r="L175">
        <f t="shared" si="543"/>
        <v>1</v>
      </c>
      <c r="M175">
        <f t="shared" si="544"/>
        <v>0</v>
      </c>
      <c r="N175">
        <f t="shared" si="545"/>
        <v>0</v>
      </c>
      <c r="O175">
        <f t="shared" si="546"/>
        <v>3</v>
      </c>
      <c r="P175">
        <f t="shared" si="547"/>
        <v>2</v>
      </c>
      <c r="Q175">
        <f t="shared" si="548"/>
        <v>0</v>
      </c>
      <c r="R175">
        <f t="shared" si="549"/>
        <v>2</v>
      </c>
    </row>
    <row r="176" spans="1:18" x14ac:dyDescent="0.25">
      <c r="A176">
        <f t="shared" si="550"/>
        <v>87</v>
      </c>
      <c r="B176">
        <f t="shared" ref="B176" si="711">B175</f>
        <v>9</v>
      </c>
      <c r="C176" s="4">
        <f t="shared" ref="C176" si="712">C175</f>
        <v>42294</v>
      </c>
      <c r="D176">
        <v>1</v>
      </c>
      <c r="E176" t="str">
        <f t="shared" ref="E176" si="713">F175</f>
        <v>Астон Вилла</v>
      </c>
      <c r="F176" t="str">
        <f t="shared" ref="F176" si="714">E175</f>
        <v>Челси</v>
      </c>
      <c r="G176">
        <f t="shared" ref="G176" si="715">H175</f>
        <v>0</v>
      </c>
      <c r="H176">
        <f t="shared" ref="H176" si="716">G175</f>
        <v>2</v>
      </c>
      <c r="I176">
        <f t="shared" ref="I176" si="717">J175</f>
        <v>0</v>
      </c>
      <c r="J176">
        <f t="shared" ref="J176" si="718">I175</f>
        <v>1</v>
      </c>
      <c r="K176">
        <v>1</v>
      </c>
      <c r="L176">
        <f t="shared" si="543"/>
        <v>0</v>
      </c>
      <c r="M176">
        <f t="shared" si="544"/>
        <v>0</v>
      </c>
      <c r="N176">
        <f t="shared" si="545"/>
        <v>1</v>
      </c>
      <c r="O176">
        <f t="shared" si="546"/>
        <v>0</v>
      </c>
      <c r="P176">
        <f t="shared" si="547"/>
        <v>0</v>
      </c>
      <c r="Q176">
        <f t="shared" si="548"/>
        <v>2</v>
      </c>
      <c r="R176">
        <f t="shared" si="549"/>
        <v>-2</v>
      </c>
    </row>
    <row r="177" spans="1:18" x14ac:dyDescent="0.25">
      <c r="A177">
        <f t="shared" si="550"/>
        <v>88</v>
      </c>
      <c r="B177">
        <f>INDEX(Результаты!$B$3:$B$2000,A177)</f>
        <v>9</v>
      </c>
      <c r="C177" s="4">
        <f>INDEX(Результаты!$C$3:$C$2000,A177)</f>
        <v>42294</v>
      </c>
      <c r="D177">
        <v>0</v>
      </c>
      <c r="E177" t="str">
        <f>INDEX(Результаты!$D$3:$D$2000,A177)</f>
        <v>Эвертон</v>
      </c>
      <c r="F177" t="str">
        <f>INDEX(Результаты!$E$3:$E$2000,A177)</f>
        <v>Манчестер Юнайтед</v>
      </c>
      <c r="G177">
        <f>INDEX(Результаты!$I$3:$I$2000,A177)</f>
        <v>0</v>
      </c>
      <c r="H177">
        <f>INDEX(Результаты!$J$3:$J$2000,A177)</f>
        <v>3</v>
      </c>
      <c r="I177">
        <f>INDEX(Результаты!$K$3:$K$2000,A177)</f>
        <v>0</v>
      </c>
      <c r="J177">
        <f>INDEX(Результаты!$L$3:$L$2000,A177)</f>
        <v>2</v>
      </c>
      <c r="K177">
        <v>1</v>
      </c>
      <c r="L177">
        <f t="shared" si="543"/>
        <v>0</v>
      </c>
      <c r="M177">
        <f t="shared" si="544"/>
        <v>0</v>
      </c>
      <c r="N177">
        <f t="shared" si="545"/>
        <v>1</v>
      </c>
      <c r="O177">
        <f t="shared" si="546"/>
        <v>0</v>
      </c>
      <c r="P177">
        <f t="shared" si="547"/>
        <v>0</v>
      </c>
      <c r="Q177">
        <f t="shared" si="548"/>
        <v>3</v>
      </c>
      <c r="R177">
        <f t="shared" si="549"/>
        <v>-3</v>
      </c>
    </row>
    <row r="178" spans="1:18" x14ac:dyDescent="0.25">
      <c r="A178">
        <f t="shared" si="550"/>
        <v>88</v>
      </c>
      <c r="B178">
        <f t="shared" ref="B178" si="719">B177</f>
        <v>9</v>
      </c>
      <c r="C178" s="4">
        <f t="shared" ref="C178" si="720">C177</f>
        <v>42294</v>
      </c>
      <c r="D178">
        <v>1</v>
      </c>
      <c r="E178" t="str">
        <f t="shared" ref="E178" si="721">F177</f>
        <v>Манчестер Юнайтед</v>
      </c>
      <c r="F178" t="str">
        <f t="shared" ref="F178" si="722">E177</f>
        <v>Эвертон</v>
      </c>
      <c r="G178">
        <f t="shared" ref="G178" si="723">H177</f>
        <v>3</v>
      </c>
      <c r="H178">
        <f t="shared" ref="H178" si="724">G177</f>
        <v>0</v>
      </c>
      <c r="I178">
        <f t="shared" ref="I178" si="725">J177</f>
        <v>2</v>
      </c>
      <c r="J178">
        <f t="shared" ref="J178" si="726">I177</f>
        <v>0</v>
      </c>
      <c r="K178">
        <v>1</v>
      </c>
      <c r="L178">
        <f t="shared" si="543"/>
        <v>1</v>
      </c>
      <c r="M178">
        <f t="shared" si="544"/>
        <v>0</v>
      </c>
      <c r="N178">
        <f t="shared" si="545"/>
        <v>0</v>
      </c>
      <c r="O178">
        <f t="shared" si="546"/>
        <v>3</v>
      </c>
      <c r="P178">
        <f t="shared" si="547"/>
        <v>3</v>
      </c>
      <c r="Q178">
        <f t="shared" si="548"/>
        <v>0</v>
      </c>
      <c r="R178">
        <f t="shared" si="549"/>
        <v>3</v>
      </c>
    </row>
    <row r="179" spans="1:18" x14ac:dyDescent="0.25">
      <c r="A179">
        <f t="shared" si="550"/>
        <v>89</v>
      </c>
      <c r="B179">
        <f>INDEX(Результаты!$B$3:$B$2000,A179)</f>
        <v>9</v>
      </c>
      <c r="C179" s="4">
        <f>INDEX(Результаты!$C$3:$C$2000,A179)</f>
        <v>42295</v>
      </c>
      <c r="D179">
        <v>0</v>
      </c>
      <c r="E179" t="str">
        <f>INDEX(Результаты!$D$3:$D$2000,A179)</f>
        <v>Ньюкасл Юнайтед</v>
      </c>
      <c r="F179" t="str">
        <f>INDEX(Результаты!$E$3:$E$2000,A179)</f>
        <v>Норвич Сити</v>
      </c>
      <c r="G179">
        <f>INDEX(Результаты!$I$3:$I$2000,A179)</f>
        <v>6</v>
      </c>
      <c r="H179">
        <f>INDEX(Результаты!$J$3:$J$2000,A179)</f>
        <v>2</v>
      </c>
      <c r="I179">
        <f>INDEX(Результаты!$K$3:$K$2000,A179)</f>
        <v>3</v>
      </c>
      <c r="J179">
        <f>INDEX(Результаты!$L$3:$L$2000,A179)</f>
        <v>2</v>
      </c>
      <c r="K179">
        <v>1</v>
      </c>
      <c r="L179">
        <f t="shared" si="543"/>
        <v>1</v>
      </c>
      <c r="M179">
        <f t="shared" si="544"/>
        <v>0</v>
      </c>
      <c r="N179">
        <f t="shared" si="545"/>
        <v>0</v>
      </c>
      <c r="O179">
        <f t="shared" si="546"/>
        <v>3</v>
      </c>
      <c r="P179">
        <f t="shared" si="547"/>
        <v>6</v>
      </c>
      <c r="Q179">
        <f t="shared" si="548"/>
        <v>2</v>
      </c>
      <c r="R179">
        <f t="shared" si="549"/>
        <v>4</v>
      </c>
    </row>
    <row r="180" spans="1:18" x14ac:dyDescent="0.25">
      <c r="A180">
        <f t="shared" si="550"/>
        <v>89</v>
      </c>
      <c r="B180">
        <f t="shared" ref="B180" si="727">B179</f>
        <v>9</v>
      </c>
      <c r="C180" s="4">
        <f t="shared" ref="C180" si="728">C179</f>
        <v>42295</v>
      </c>
      <c r="D180">
        <v>1</v>
      </c>
      <c r="E180" t="str">
        <f t="shared" ref="E180" si="729">F179</f>
        <v>Норвич Сити</v>
      </c>
      <c r="F180" t="str">
        <f t="shared" ref="F180" si="730">E179</f>
        <v>Ньюкасл Юнайтед</v>
      </c>
      <c r="G180">
        <f t="shared" ref="G180" si="731">H179</f>
        <v>2</v>
      </c>
      <c r="H180">
        <f t="shared" ref="H180" si="732">G179</f>
        <v>6</v>
      </c>
      <c r="I180">
        <f t="shared" ref="I180" si="733">J179</f>
        <v>2</v>
      </c>
      <c r="J180">
        <f t="shared" ref="J180" si="734">I179</f>
        <v>3</v>
      </c>
      <c r="K180">
        <v>1</v>
      </c>
      <c r="L180">
        <f t="shared" si="543"/>
        <v>0</v>
      </c>
      <c r="M180">
        <f t="shared" si="544"/>
        <v>0</v>
      </c>
      <c r="N180">
        <f t="shared" si="545"/>
        <v>1</v>
      </c>
      <c r="O180">
        <f t="shared" si="546"/>
        <v>0</v>
      </c>
      <c r="P180">
        <f t="shared" si="547"/>
        <v>2</v>
      </c>
      <c r="Q180">
        <f t="shared" si="548"/>
        <v>6</v>
      </c>
      <c r="R180">
        <f t="shared" si="549"/>
        <v>-4</v>
      </c>
    </row>
    <row r="181" spans="1:18" x14ac:dyDescent="0.25">
      <c r="A181">
        <f t="shared" si="550"/>
        <v>90</v>
      </c>
      <c r="B181">
        <f>INDEX(Результаты!$B$3:$B$2000,A181)</f>
        <v>9</v>
      </c>
      <c r="C181" s="4">
        <f>INDEX(Результаты!$C$3:$C$2000,A181)</f>
        <v>42296</v>
      </c>
      <c r="D181">
        <v>0</v>
      </c>
      <c r="E181" t="str">
        <f>INDEX(Результаты!$D$3:$D$2000,A181)</f>
        <v>Суонси Сити</v>
      </c>
      <c r="F181" t="str">
        <f>INDEX(Результаты!$E$3:$E$2000,A181)</f>
        <v>Сток Сити</v>
      </c>
      <c r="G181">
        <f>INDEX(Результаты!$I$3:$I$2000,A181)</f>
        <v>0</v>
      </c>
      <c r="H181">
        <f>INDEX(Результаты!$J$3:$J$2000,A181)</f>
        <v>1</v>
      </c>
      <c r="I181">
        <f>INDEX(Результаты!$K$3:$K$2000,A181)</f>
        <v>0</v>
      </c>
      <c r="J181">
        <f>INDEX(Результаты!$L$3:$L$2000,A181)</f>
        <v>1</v>
      </c>
      <c r="K181">
        <v>1</v>
      </c>
      <c r="L181">
        <f t="shared" si="543"/>
        <v>0</v>
      </c>
      <c r="M181">
        <f t="shared" si="544"/>
        <v>0</v>
      </c>
      <c r="N181">
        <f t="shared" si="545"/>
        <v>1</v>
      </c>
      <c r="O181">
        <f t="shared" si="546"/>
        <v>0</v>
      </c>
      <c r="P181">
        <f t="shared" si="547"/>
        <v>0</v>
      </c>
      <c r="Q181">
        <f t="shared" si="548"/>
        <v>1</v>
      </c>
      <c r="R181">
        <f t="shared" si="549"/>
        <v>-1</v>
      </c>
    </row>
    <row r="182" spans="1:18" x14ac:dyDescent="0.25">
      <c r="A182">
        <f t="shared" si="550"/>
        <v>90</v>
      </c>
      <c r="B182">
        <f t="shared" ref="B182" si="735">B181</f>
        <v>9</v>
      </c>
      <c r="C182" s="4">
        <f t="shared" ref="C182" si="736">C181</f>
        <v>42296</v>
      </c>
      <c r="D182">
        <v>1</v>
      </c>
      <c r="E182" t="str">
        <f t="shared" ref="E182" si="737">F181</f>
        <v>Сток Сити</v>
      </c>
      <c r="F182" t="str">
        <f t="shared" ref="F182" si="738">E181</f>
        <v>Суонси Сити</v>
      </c>
      <c r="G182">
        <f t="shared" ref="G182" si="739">H181</f>
        <v>1</v>
      </c>
      <c r="H182">
        <f t="shared" ref="H182" si="740">G181</f>
        <v>0</v>
      </c>
      <c r="I182">
        <f t="shared" ref="I182" si="741">J181</f>
        <v>1</v>
      </c>
      <c r="J182">
        <f t="shared" ref="J182" si="742">I181</f>
        <v>0</v>
      </c>
      <c r="K182">
        <v>1</v>
      </c>
      <c r="L182">
        <f t="shared" si="543"/>
        <v>1</v>
      </c>
      <c r="M182">
        <f t="shared" si="544"/>
        <v>0</v>
      </c>
      <c r="N182">
        <f t="shared" si="545"/>
        <v>0</v>
      </c>
      <c r="O182">
        <f t="shared" si="546"/>
        <v>3</v>
      </c>
      <c r="P182">
        <f t="shared" si="547"/>
        <v>1</v>
      </c>
      <c r="Q182">
        <f t="shared" si="548"/>
        <v>0</v>
      </c>
      <c r="R182">
        <f t="shared" si="549"/>
        <v>1</v>
      </c>
    </row>
    <row r="183" spans="1:18" x14ac:dyDescent="0.25">
      <c r="A183">
        <f t="shared" si="550"/>
        <v>91</v>
      </c>
      <c r="B183">
        <f>INDEX(Результаты!$B$3:$B$2000,A183)</f>
        <v>10</v>
      </c>
      <c r="C183" s="4">
        <f>INDEX(Результаты!$C$3:$C$2000,A183)</f>
        <v>42301</v>
      </c>
      <c r="D183">
        <v>0</v>
      </c>
      <c r="E183" t="str">
        <f>INDEX(Результаты!$D$3:$D$2000,A183)</f>
        <v>Арсенал</v>
      </c>
      <c r="F183" t="str">
        <f>INDEX(Результаты!$E$3:$E$2000,A183)</f>
        <v>Эвертон</v>
      </c>
      <c r="G183">
        <f>INDEX(Результаты!$I$3:$I$2000,A183)</f>
        <v>2</v>
      </c>
      <c r="H183">
        <f>INDEX(Результаты!$J$3:$J$2000,A183)</f>
        <v>1</v>
      </c>
      <c r="I183">
        <f>INDEX(Результаты!$K$3:$K$2000,A183)</f>
        <v>2</v>
      </c>
      <c r="J183">
        <f>INDEX(Результаты!$L$3:$L$2000,A183)</f>
        <v>1</v>
      </c>
      <c r="K183">
        <v>1</v>
      </c>
      <c r="L183">
        <f t="shared" si="543"/>
        <v>1</v>
      </c>
      <c r="M183">
        <f t="shared" si="544"/>
        <v>0</v>
      </c>
      <c r="N183">
        <f t="shared" si="545"/>
        <v>0</v>
      </c>
      <c r="O183">
        <f t="shared" si="546"/>
        <v>3</v>
      </c>
      <c r="P183">
        <f t="shared" si="547"/>
        <v>2</v>
      </c>
      <c r="Q183">
        <f t="shared" si="548"/>
        <v>1</v>
      </c>
      <c r="R183">
        <f t="shared" si="549"/>
        <v>1</v>
      </c>
    </row>
    <row r="184" spans="1:18" x14ac:dyDescent="0.25">
      <c r="A184">
        <f t="shared" si="550"/>
        <v>91</v>
      </c>
      <c r="B184">
        <f t="shared" ref="B184" si="743">B183</f>
        <v>10</v>
      </c>
      <c r="C184" s="4">
        <f t="shared" ref="C184" si="744">C183</f>
        <v>42301</v>
      </c>
      <c r="D184">
        <v>1</v>
      </c>
      <c r="E184" t="str">
        <f t="shared" ref="E184" si="745">F183</f>
        <v>Эвертон</v>
      </c>
      <c r="F184" t="str">
        <f t="shared" ref="F184" si="746">E183</f>
        <v>Арсенал</v>
      </c>
      <c r="G184">
        <f t="shared" ref="G184" si="747">H183</f>
        <v>1</v>
      </c>
      <c r="H184">
        <f t="shared" ref="H184" si="748">G183</f>
        <v>2</v>
      </c>
      <c r="I184">
        <f t="shared" ref="I184" si="749">J183</f>
        <v>1</v>
      </c>
      <c r="J184">
        <f t="shared" ref="J184" si="750">I183</f>
        <v>2</v>
      </c>
      <c r="K184">
        <v>1</v>
      </c>
      <c r="L184">
        <f t="shared" si="543"/>
        <v>0</v>
      </c>
      <c r="M184">
        <f t="shared" si="544"/>
        <v>0</v>
      </c>
      <c r="N184">
        <f t="shared" si="545"/>
        <v>1</v>
      </c>
      <c r="O184">
        <f t="shared" si="546"/>
        <v>0</v>
      </c>
      <c r="P184">
        <f t="shared" si="547"/>
        <v>1</v>
      </c>
      <c r="Q184">
        <f t="shared" si="548"/>
        <v>2</v>
      </c>
      <c r="R184">
        <f t="shared" si="549"/>
        <v>-1</v>
      </c>
    </row>
    <row r="185" spans="1:18" x14ac:dyDescent="0.25">
      <c r="A185">
        <f t="shared" si="550"/>
        <v>92</v>
      </c>
      <c r="B185">
        <f>INDEX(Результаты!$B$3:$B$2000,A185)</f>
        <v>10</v>
      </c>
      <c r="C185" s="4">
        <f>INDEX(Результаты!$C$3:$C$2000,A185)</f>
        <v>42301</v>
      </c>
      <c r="D185">
        <v>0</v>
      </c>
      <c r="E185" t="str">
        <f>INDEX(Результаты!$D$3:$D$2000,A185)</f>
        <v>Астон Вилла</v>
      </c>
      <c r="F185" t="str">
        <f>INDEX(Результаты!$E$3:$E$2000,A185)</f>
        <v>Суонси Сити</v>
      </c>
      <c r="G185">
        <f>INDEX(Результаты!$I$3:$I$2000,A185)</f>
        <v>1</v>
      </c>
      <c r="H185">
        <f>INDEX(Результаты!$J$3:$J$2000,A185)</f>
        <v>2</v>
      </c>
      <c r="I185">
        <f>INDEX(Результаты!$K$3:$K$2000,A185)</f>
        <v>0</v>
      </c>
      <c r="J185">
        <f>INDEX(Результаты!$L$3:$L$2000,A185)</f>
        <v>0</v>
      </c>
      <c r="K185">
        <v>1</v>
      </c>
      <c r="L185">
        <f t="shared" si="543"/>
        <v>0</v>
      </c>
      <c r="M185">
        <f t="shared" si="544"/>
        <v>0</v>
      </c>
      <c r="N185">
        <f t="shared" si="545"/>
        <v>1</v>
      </c>
      <c r="O185">
        <f t="shared" si="546"/>
        <v>0</v>
      </c>
      <c r="P185">
        <f t="shared" si="547"/>
        <v>1</v>
      </c>
      <c r="Q185">
        <f t="shared" si="548"/>
        <v>2</v>
      </c>
      <c r="R185">
        <f t="shared" si="549"/>
        <v>-1</v>
      </c>
    </row>
    <row r="186" spans="1:18" x14ac:dyDescent="0.25">
      <c r="A186">
        <f t="shared" si="550"/>
        <v>92</v>
      </c>
      <c r="B186">
        <f t="shared" ref="B186" si="751">B185</f>
        <v>10</v>
      </c>
      <c r="C186" s="4">
        <f t="shared" ref="C186" si="752">C185</f>
        <v>42301</v>
      </c>
      <c r="D186">
        <v>1</v>
      </c>
      <c r="E186" t="str">
        <f t="shared" ref="E186" si="753">F185</f>
        <v>Суонси Сити</v>
      </c>
      <c r="F186" t="str">
        <f t="shared" ref="F186" si="754">E185</f>
        <v>Астон Вилла</v>
      </c>
      <c r="G186">
        <f t="shared" ref="G186" si="755">H185</f>
        <v>2</v>
      </c>
      <c r="H186">
        <f t="shared" ref="H186" si="756">G185</f>
        <v>1</v>
      </c>
      <c r="I186">
        <f t="shared" ref="I186" si="757">J185</f>
        <v>0</v>
      </c>
      <c r="J186">
        <f t="shared" ref="J186" si="758">I185</f>
        <v>0</v>
      </c>
      <c r="K186">
        <v>1</v>
      </c>
      <c r="L186">
        <f t="shared" si="543"/>
        <v>1</v>
      </c>
      <c r="M186">
        <f t="shared" si="544"/>
        <v>0</v>
      </c>
      <c r="N186">
        <f t="shared" si="545"/>
        <v>0</v>
      </c>
      <c r="O186">
        <f t="shared" si="546"/>
        <v>3</v>
      </c>
      <c r="P186">
        <f t="shared" si="547"/>
        <v>2</v>
      </c>
      <c r="Q186">
        <f t="shared" si="548"/>
        <v>1</v>
      </c>
      <c r="R186">
        <f t="shared" si="549"/>
        <v>1</v>
      </c>
    </row>
    <row r="187" spans="1:18" x14ac:dyDescent="0.25">
      <c r="A187">
        <f t="shared" si="550"/>
        <v>93</v>
      </c>
      <c r="B187">
        <f>INDEX(Результаты!$B$3:$B$2000,A187)</f>
        <v>10</v>
      </c>
      <c r="C187" s="4">
        <f>INDEX(Результаты!$C$3:$C$2000,A187)</f>
        <v>42301</v>
      </c>
      <c r="D187">
        <v>0</v>
      </c>
      <c r="E187" t="str">
        <f>INDEX(Результаты!$D$3:$D$2000,A187)</f>
        <v>Вест Хэм</v>
      </c>
      <c r="F187" t="str">
        <f>INDEX(Результаты!$E$3:$E$2000,A187)</f>
        <v>Челси</v>
      </c>
      <c r="G187">
        <f>INDEX(Результаты!$I$3:$I$2000,A187)</f>
        <v>2</v>
      </c>
      <c r="H187">
        <f>INDEX(Результаты!$J$3:$J$2000,A187)</f>
        <v>1</v>
      </c>
      <c r="I187">
        <f>INDEX(Результаты!$K$3:$K$2000,A187)</f>
        <v>1</v>
      </c>
      <c r="J187">
        <f>INDEX(Результаты!$L$3:$L$2000,A187)</f>
        <v>0</v>
      </c>
      <c r="K187">
        <v>1</v>
      </c>
      <c r="L187">
        <f t="shared" si="543"/>
        <v>1</v>
      </c>
      <c r="M187">
        <f t="shared" si="544"/>
        <v>0</v>
      </c>
      <c r="N187">
        <f t="shared" si="545"/>
        <v>0</v>
      </c>
      <c r="O187">
        <f t="shared" si="546"/>
        <v>3</v>
      </c>
      <c r="P187">
        <f t="shared" si="547"/>
        <v>2</v>
      </c>
      <c r="Q187">
        <f t="shared" si="548"/>
        <v>1</v>
      </c>
      <c r="R187">
        <f t="shared" si="549"/>
        <v>1</v>
      </c>
    </row>
    <row r="188" spans="1:18" x14ac:dyDescent="0.25">
      <c r="A188">
        <f t="shared" si="550"/>
        <v>93</v>
      </c>
      <c r="B188">
        <f t="shared" ref="B188" si="759">B187</f>
        <v>10</v>
      </c>
      <c r="C188" s="4">
        <f t="shared" ref="C188" si="760">C187</f>
        <v>42301</v>
      </c>
      <c r="D188">
        <v>1</v>
      </c>
      <c r="E188" t="str">
        <f t="shared" ref="E188" si="761">F187</f>
        <v>Челси</v>
      </c>
      <c r="F188" t="str">
        <f t="shared" ref="F188" si="762">E187</f>
        <v>Вест Хэм</v>
      </c>
      <c r="G188">
        <f t="shared" ref="G188" si="763">H187</f>
        <v>1</v>
      </c>
      <c r="H188">
        <f t="shared" ref="H188" si="764">G187</f>
        <v>2</v>
      </c>
      <c r="I188">
        <f t="shared" ref="I188" si="765">J187</f>
        <v>0</v>
      </c>
      <c r="J188">
        <f t="shared" ref="J188" si="766">I187</f>
        <v>1</v>
      </c>
      <c r="K188">
        <v>1</v>
      </c>
      <c r="L188">
        <f t="shared" si="543"/>
        <v>0</v>
      </c>
      <c r="M188">
        <f t="shared" si="544"/>
        <v>0</v>
      </c>
      <c r="N188">
        <f t="shared" si="545"/>
        <v>1</v>
      </c>
      <c r="O188">
        <f t="shared" si="546"/>
        <v>0</v>
      </c>
      <c r="P188">
        <f t="shared" si="547"/>
        <v>1</v>
      </c>
      <c r="Q188">
        <f t="shared" si="548"/>
        <v>2</v>
      </c>
      <c r="R188">
        <f t="shared" si="549"/>
        <v>-1</v>
      </c>
    </row>
    <row r="189" spans="1:18" x14ac:dyDescent="0.25">
      <c r="A189">
        <f t="shared" si="550"/>
        <v>94</v>
      </c>
      <c r="B189">
        <f>INDEX(Результаты!$B$3:$B$2000,A189)</f>
        <v>10</v>
      </c>
      <c r="C189" s="4">
        <f>INDEX(Результаты!$C$3:$C$2000,A189)</f>
        <v>42301</v>
      </c>
      <c r="D189">
        <v>0</v>
      </c>
      <c r="E189" t="str">
        <f>INDEX(Результаты!$D$3:$D$2000,A189)</f>
        <v>Лестер Сити</v>
      </c>
      <c r="F189" t="str">
        <f>INDEX(Результаты!$E$3:$E$2000,A189)</f>
        <v>Кристал Пэлас</v>
      </c>
      <c r="G189">
        <f>INDEX(Результаты!$I$3:$I$2000,A189)</f>
        <v>1</v>
      </c>
      <c r="H189">
        <f>INDEX(Результаты!$J$3:$J$2000,A189)</f>
        <v>0</v>
      </c>
      <c r="I189">
        <f>INDEX(Результаты!$K$3:$K$2000,A189)</f>
        <v>0</v>
      </c>
      <c r="J189">
        <f>INDEX(Результаты!$L$3:$L$2000,A189)</f>
        <v>0</v>
      </c>
      <c r="K189">
        <v>1</v>
      </c>
      <c r="L189">
        <f t="shared" si="543"/>
        <v>1</v>
      </c>
      <c r="M189">
        <f t="shared" si="544"/>
        <v>0</v>
      </c>
      <c r="N189">
        <f t="shared" si="545"/>
        <v>0</v>
      </c>
      <c r="O189">
        <f t="shared" si="546"/>
        <v>3</v>
      </c>
      <c r="P189">
        <f t="shared" si="547"/>
        <v>1</v>
      </c>
      <c r="Q189">
        <f t="shared" si="548"/>
        <v>0</v>
      </c>
      <c r="R189">
        <f t="shared" si="549"/>
        <v>1</v>
      </c>
    </row>
    <row r="190" spans="1:18" x14ac:dyDescent="0.25">
      <c r="A190">
        <f t="shared" si="550"/>
        <v>94</v>
      </c>
      <c r="B190">
        <f t="shared" ref="B190" si="767">B189</f>
        <v>10</v>
      </c>
      <c r="C190" s="4">
        <f t="shared" ref="C190" si="768">C189</f>
        <v>42301</v>
      </c>
      <c r="D190">
        <v>1</v>
      </c>
      <c r="E190" t="str">
        <f t="shared" ref="E190" si="769">F189</f>
        <v>Кристал Пэлас</v>
      </c>
      <c r="F190" t="str">
        <f t="shared" ref="F190" si="770">E189</f>
        <v>Лестер Сити</v>
      </c>
      <c r="G190">
        <f t="shared" ref="G190" si="771">H189</f>
        <v>0</v>
      </c>
      <c r="H190">
        <f t="shared" ref="H190" si="772">G189</f>
        <v>1</v>
      </c>
      <c r="I190">
        <f t="shared" ref="I190" si="773">J189</f>
        <v>0</v>
      </c>
      <c r="J190">
        <f t="shared" ref="J190" si="774">I189</f>
        <v>0</v>
      </c>
      <c r="K190">
        <v>1</v>
      </c>
      <c r="L190">
        <f t="shared" si="543"/>
        <v>0</v>
      </c>
      <c r="M190">
        <f t="shared" si="544"/>
        <v>0</v>
      </c>
      <c r="N190">
        <f t="shared" si="545"/>
        <v>1</v>
      </c>
      <c r="O190">
        <f t="shared" si="546"/>
        <v>0</v>
      </c>
      <c r="P190">
        <f t="shared" si="547"/>
        <v>0</v>
      </c>
      <c r="Q190">
        <f t="shared" si="548"/>
        <v>1</v>
      </c>
      <c r="R190">
        <f t="shared" si="549"/>
        <v>-1</v>
      </c>
    </row>
    <row r="191" spans="1:18" x14ac:dyDescent="0.25">
      <c r="A191">
        <f t="shared" si="550"/>
        <v>95</v>
      </c>
      <c r="B191">
        <f>INDEX(Результаты!$B$3:$B$2000,A191)</f>
        <v>10</v>
      </c>
      <c r="C191" s="4">
        <f>INDEX(Результаты!$C$3:$C$2000,A191)</f>
        <v>42301</v>
      </c>
      <c r="D191">
        <v>0</v>
      </c>
      <c r="E191" t="str">
        <f>INDEX(Результаты!$D$3:$D$2000,A191)</f>
        <v>Норвич Сити</v>
      </c>
      <c r="F191" t="str">
        <f>INDEX(Результаты!$E$3:$E$2000,A191)</f>
        <v>Вест Бромвич</v>
      </c>
      <c r="G191">
        <f>INDEX(Результаты!$I$3:$I$2000,A191)</f>
        <v>0</v>
      </c>
      <c r="H191">
        <f>INDEX(Результаты!$J$3:$J$2000,A191)</f>
        <v>1</v>
      </c>
      <c r="I191">
        <f>INDEX(Результаты!$K$3:$K$2000,A191)</f>
        <v>0</v>
      </c>
      <c r="J191">
        <f>INDEX(Результаты!$L$3:$L$2000,A191)</f>
        <v>0</v>
      </c>
      <c r="K191">
        <v>1</v>
      </c>
      <c r="L191">
        <f t="shared" si="543"/>
        <v>0</v>
      </c>
      <c r="M191">
        <f t="shared" si="544"/>
        <v>0</v>
      </c>
      <c r="N191">
        <f t="shared" si="545"/>
        <v>1</v>
      </c>
      <c r="O191">
        <f t="shared" si="546"/>
        <v>0</v>
      </c>
      <c r="P191">
        <f t="shared" si="547"/>
        <v>0</v>
      </c>
      <c r="Q191">
        <f t="shared" si="548"/>
        <v>1</v>
      </c>
      <c r="R191">
        <f t="shared" si="549"/>
        <v>-1</v>
      </c>
    </row>
    <row r="192" spans="1:18" x14ac:dyDescent="0.25">
      <c r="A192">
        <f t="shared" si="550"/>
        <v>95</v>
      </c>
      <c r="B192">
        <f t="shared" ref="B192" si="775">B191</f>
        <v>10</v>
      </c>
      <c r="C192" s="4">
        <f t="shared" ref="C192" si="776">C191</f>
        <v>42301</v>
      </c>
      <c r="D192">
        <v>1</v>
      </c>
      <c r="E192" t="str">
        <f t="shared" ref="E192" si="777">F191</f>
        <v>Вест Бромвич</v>
      </c>
      <c r="F192" t="str">
        <f t="shared" ref="F192" si="778">E191</f>
        <v>Норвич Сити</v>
      </c>
      <c r="G192">
        <f t="shared" ref="G192" si="779">H191</f>
        <v>1</v>
      </c>
      <c r="H192">
        <f t="shared" ref="H192" si="780">G191</f>
        <v>0</v>
      </c>
      <c r="I192">
        <f t="shared" ref="I192" si="781">J191</f>
        <v>0</v>
      </c>
      <c r="J192">
        <f t="shared" ref="J192" si="782">I191</f>
        <v>0</v>
      </c>
      <c r="K192">
        <v>1</v>
      </c>
      <c r="L192">
        <f t="shared" si="543"/>
        <v>1</v>
      </c>
      <c r="M192">
        <f t="shared" si="544"/>
        <v>0</v>
      </c>
      <c r="N192">
        <f t="shared" si="545"/>
        <v>0</v>
      </c>
      <c r="O192">
        <f t="shared" si="546"/>
        <v>3</v>
      </c>
      <c r="P192">
        <f t="shared" si="547"/>
        <v>1</v>
      </c>
      <c r="Q192">
        <f t="shared" si="548"/>
        <v>0</v>
      </c>
      <c r="R192">
        <f t="shared" si="549"/>
        <v>1</v>
      </c>
    </row>
    <row r="193" spans="1:18" x14ac:dyDescent="0.25">
      <c r="A193">
        <f t="shared" si="550"/>
        <v>96</v>
      </c>
      <c r="B193">
        <f>INDEX(Результаты!$B$3:$B$2000,A193)</f>
        <v>10</v>
      </c>
      <c r="C193" s="4">
        <f>INDEX(Результаты!$C$3:$C$2000,A193)</f>
        <v>42301</v>
      </c>
      <c r="D193">
        <v>0</v>
      </c>
      <c r="E193" t="str">
        <f>INDEX(Результаты!$D$3:$D$2000,A193)</f>
        <v>Сток Сити</v>
      </c>
      <c r="F193" t="str">
        <f>INDEX(Результаты!$E$3:$E$2000,A193)</f>
        <v>Уотфорд</v>
      </c>
      <c r="G193">
        <f>INDEX(Результаты!$I$3:$I$2000,A193)</f>
        <v>0</v>
      </c>
      <c r="H193">
        <f>INDEX(Результаты!$J$3:$J$2000,A193)</f>
        <v>2</v>
      </c>
      <c r="I193">
        <f>INDEX(Результаты!$K$3:$K$2000,A193)</f>
        <v>0</v>
      </c>
      <c r="J193">
        <f>INDEX(Результаты!$L$3:$L$2000,A193)</f>
        <v>1</v>
      </c>
      <c r="K193">
        <v>1</v>
      </c>
      <c r="L193">
        <f t="shared" si="543"/>
        <v>0</v>
      </c>
      <c r="M193">
        <f t="shared" si="544"/>
        <v>0</v>
      </c>
      <c r="N193">
        <f t="shared" si="545"/>
        <v>1</v>
      </c>
      <c r="O193">
        <f t="shared" si="546"/>
        <v>0</v>
      </c>
      <c r="P193">
        <f t="shared" si="547"/>
        <v>0</v>
      </c>
      <c r="Q193">
        <f t="shared" si="548"/>
        <v>2</v>
      </c>
      <c r="R193">
        <f t="shared" si="549"/>
        <v>-2</v>
      </c>
    </row>
    <row r="194" spans="1:18" x14ac:dyDescent="0.25">
      <c r="A194">
        <f t="shared" si="550"/>
        <v>96</v>
      </c>
      <c r="B194">
        <f t="shared" ref="B194" si="783">B193</f>
        <v>10</v>
      </c>
      <c r="C194" s="4">
        <f t="shared" ref="C194" si="784">C193</f>
        <v>42301</v>
      </c>
      <c r="D194">
        <v>1</v>
      </c>
      <c r="E194" t="str">
        <f t="shared" ref="E194" si="785">F193</f>
        <v>Уотфорд</v>
      </c>
      <c r="F194" t="str">
        <f t="shared" ref="F194" si="786">E193</f>
        <v>Сток Сити</v>
      </c>
      <c r="G194">
        <f t="shared" ref="G194" si="787">H193</f>
        <v>2</v>
      </c>
      <c r="H194">
        <f t="shared" ref="H194" si="788">G193</f>
        <v>0</v>
      </c>
      <c r="I194">
        <f t="shared" ref="I194" si="789">J193</f>
        <v>1</v>
      </c>
      <c r="J194">
        <f t="shared" ref="J194" si="790">I193</f>
        <v>0</v>
      </c>
      <c r="K194">
        <v>1</v>
      </c>
      <c r="L194">
        <f t="shared" si="543"/>
        <v>1</v>
      </c>
      <c r="M194">
        <f t="shared" si="544"/>
        <v>0</v>
      </c>
      <c r="N194">
        <f t="shared" si="545"/>
        <v>0</v>
      </c>
      <c r="O194">
        <f t="shared" si="546"/>
        <v>3</v>
      </c>
      <c r="P194">
        <f t="shared" si="547"/>
        <v>2</v>
      </c>
      <c r="Q194">
        <f t="shared" si="548"/>
        <v>0</v>
      </c>
      <c r="R194">
        <f t="shared" si="549"/>
        <v>2</v>
      </c>
    </row>
    <row r="195" spans="1:18" x14ac:dyDescent="0.25">
      <c r="A195">
        <f t="shared" si="550"/>
        <v>97</v>
      </c>
      <c r="B195">
        <f>INDEX(Результаты!$B$3:$B$2000,A195)</f>
        <v>10</v>
      </c>
      <c r="C195" s="4">
        <f>INDEX(Результаты!$C$3:$C$2000,A195)</f>
        <v>42302</v>
      </c>
      <c r="D195">
        <v>0</v>
      </c>
      <c r="E195" t="str">
        <f>INDEX(Результаты!$D$3:$D$2000,A195)</f>
        <v>Борнмут</v>
      </c>
      <c r="F195" t="str">
        <f>INDEX(Результаты!$E$3:$E$2000,A195)</f>
        <v>Тоттенхэм Хотспурс</v>
      </c>
      <c r="G195">
        <f>INDEX(Результаты!$I$3:$I$2000,A195)</f>
        <v>1</v>
      </c>
      <c r="H195">
        <f>INDEX(Результаты!$J$3:$J$2000,A195)</f>
        <v>5</v>
      </c>
      <c r="I195">
        <f>INDEX(Результаты!$K$3:$K$2000,A195)</f>
        <v>1</v>
      </c>
      <c r="J195">
        <f>INDEX(Результаты!$L$3:$L$2000,A195)</f>
        <v>3</v>
      </c>
      <c r="K195">
        <v>1</v>
      </c>
      <c r="L195">
        <f t="shared" si="543"/>
        <v>0</v>
      </c>
      <c r="M195">
        <f t="shared" si="544"/>
        <v>0</v>
      </c>
      <c r="N195">
        <f t="shared" si="545"/>
        <v>1</v>
      </c>
      <c r="O195">
        <f t="shared" si="546"/>
        <v>0</v>
      </c>
      <c r="P195">
        <f t="shared" si="547"/>
        <v>1</v>
      </c>
      <c r="Q195">
        <f t="shared" si="548"/>
        <v>5</v>
      </c>
      <c r="R195">
        <f t="shared" si="549"/>
        <v>-4</v>
      </c>
    </row>
    <row r="196" spans="1:18" x14ac:dyDescent="0.25">
      <c r="A196">
        <f t="shared" si="550"/>
        <v>97</v>
      </c>
      <c r="B196">
        <f t="shared" ref="B196" si="791">B195</f>
        <v>10</v>
      </c>
      <c r="C196" s="4">
        <f t="shared" ref="C196" si="792">C195</f>
        <v>42302</v>
      </c>
      <c r="D196">
        <v>1</v>
      </c>
      <c r="E196" t="str">
        <f t="shared" ref="E196" si="793">F195</f>
        <v>Тоттенхэм Хотспурс</v>
      </c>
      <c r="F196" t="str">
        <f t="shared" ref="F196" si="794">E195</f>
        <v>Борнмут</v>
      </c>
      <c r="G196">
        <f t="shared" ref="G196" si="795">H195</f>
        <v>5</v>
      </c>
      <c r="H196">
        <f t="shared" ref="H196" si="796">G195</f>
        <v>1</v>
      </c>
      <c r="I196">
        <f t="shared" ref="I196" si="797">J195</f>
        <v>3</v>
      </c>
      <c r="J196">
        <f t="shared" ref="J196" si="798">I195</f>
        <v>1</v>
      </c>
      <c r="K196">
        <v>1</v>
      </c>
      <c r="L196">
        <f t="shared" si="543"/>
        <v>1</v>
      </c>
      <c r="M196">
        <f t="shared" si="544"/>
        <v>0</v>
      </c>
      <c r="N196">
        <f t="shared" si="545"/>
        <v>0</v>
      </c>
      <c r="O196">
        <f t="shared" si="546"/>
        <v>3</v>
      </c>
      <c r="P196">
        <f t="shared" si="547"/>
        <v>5</v>
      </c>
      <c r="Q196">
        <f t="shared" si="548"/>
        <v>1</v>
      </c>
      <c r="R196">
        <f t="shared" si="549"/>
        <v>4</v>
      </c>
    </row>
    <row r="197" spans="1:18" x14ac:dyDescent="0.25">
      <c r="A197">
        <f t="shared" si="550"/>
        <v>98</v>
      </c>
      <c r="B197">
        <f>INDEX(Результаты!$B$3:$B$2000,A197)</f>
        <v>10</v>
      </c>
      <c r="C197" s="4">
        <f>INDEX(Результаты!$C$3:$C$2000,A197)</f>
        <v>42302</v>
      </c>
      <c r="D197">
        <v>0</v>
      </c>
      <c r="E197" t="str">
        <f>INDEX(Результаты!$D$3:$D$2000,A197)</f>
        <v>Ливерпуль</v>
      </c>
      <c r="F197" t="str">
        <f>INDEX(Результаты!$E$3:$E$2000,A197)</f>
        <v>Саутгемптон</v>
      </c>
      <c r="G197">
        <f>INDEX(Результаты!$I$3:$I$2000,A197)</f>
        <v>1</v>
      </c>
      <c r="H197">
        <f>INDEX(Результаты!$J$3:$J$2000,A197)</f>
        <v>1</v>
      </c>
      <c r="I197">
        <f>INDEX(Результаты!$K$3:$K$2000,A197)</f>
        <v>0</v>
      </c>
      <c r="J197">
        <f>INDEX(Результаты!$L$3:$L$2000,A197)</f>
        <v>0</v>
      </c>
      <c r="K197">
        <v>1</v>
      </c>
      <c r="L197">
        <f t="shared" si="543"/>
        <v>0</v>
      </c>
      <c r="M197">
        <f t="shared" si="544"/>
        <v>1</v>
      </c>
      <c r="N197">
        <f t="shared" si="545"/>
        <v>0</v>
      </c>
      <c r="O197">
        <f t="shared" si="546"/>
        <v>1</v>
      </c>
      <c r="P197">
        <f t="shared" si="547"/>
        <v>1</v>
      </c>
      <c r="Q197">
        <f t="shared" si="548"/>
        <v>1</v>
      </c>
      <c r="R197">
        <f t="shared" si="549"/>
        <v>0</v>
      </c>
    </row>
    <row r="198" spans="1:18" x14ac:dyDescent="0.25">
      <c r="A198">
        <f t="shared" si="550"/>
        <v>98</v>
      </c>
      <c r="B198">
        <f t="shared" ref="B198" si="799">B197</f>
        <v>10</v>
      </c>
      <c r="C198" s="4">
        <f t="shared" ref="C198" si="800">C197</f>
        <v>42302</v>
      </c>
      <c r="D198">
        <v>1</v>
      </c>
      <c r="E198" t="str">
        <f t="shared" ref="E198" si="801">F197</f>
        <v>Саутгемптон</v>
      </c>
      <c r="F198" t="str">
        <f t="shared" ref="F198" si="802">E197</f>
        <v>Ливерпуль</v>
      </c>
      <c r="G198">
        <f t="shared" ref="G198" si="803">H197</f>
        <v>1</v>
      </c>
      <c r="H198">
        <f t="shared" ref="H198" si="804">G197</f>
        <v>1</v>
      </c>
      <c r="I198">
        <f t="shared" ref="I198" si="805">J197</f>
        <v>0</v>
      </c>
      <c r="J198">
        <f t="shared" ref="J198" si="806">I197</f>
        <v>0</v>
      </c>
      <c r="K198">
        <v>1</v>
      </c>
      <c r="L198">
        <f t="shared" ref="L198:L202" si="807">--(G198&gt;H198)</f>
        <v>0</v>
      </c>
      <c r="M198">
        <f t="shared" ref="M198:M202" si="808">--(G198=H198)</f>
        <v>1</v>
      </c>
      <c r="N198">
        <f t="shared" ref="N198:N202" si="809">--(G198&lt;H198)</f>
        <v>0</v>
      </c>
      <c r="O198">
        <f t="shared" ref="O198:O202" si="810">L198*3+M198*1</f>
        <v>1</v>
      </c>
      <c r="P198">
        <f t="shared" ref="P198:P202" si="811">G198</f>
        <v>1</v>
      </c>
      <c r="Q198">
        <f t="shared" ref="Q198:Q202" si="812">H198</f>
        <v>1</v>
      </c>
      <c r="R198">
        <f t="shared" ref="R198:R202" si="813">P198-Q198</f>
        <v>0</v>
      </c>
    </row>
    <row r="199" spans="1:18" x14ac:dyDescent="0.25">
      <c r="A199">
        <f t="shared" si="550"/>
        <v>99</v>
      </c>
      <c r="B199">
        <f>INDEX(Результаты!$B$3:$B$2000,A199)</f>
        <v>10</v>
      </c>
      <c r="C199" s="4">
        <f>INDEX(Результаты!$C$3:$C$2000,A199)</f>
        <v>42302</v>
      </c>
      <c r="D199">
        <v>0</v>
      </c>
      <c r="E199" t="str">
        <f>INDEX(Результаты!$D$3:$D$2000,A199)</f>
        <v>Манчестер Юнайтед</v>
      </c>
      <c r="F199" t="str">
        <f>INDEX(Результаты!$E$3:$E$2000,A199)</f>
        <v>Манчестер Сити</v>
      </c>
      <c r="G199">
        <f>INDEX(Результаты!$I$3:$I$2000,A199)</f>
        <v>0</v>
      </c>
      <c r="H199">
        <f>INDEX(Результаты!$J$3:$J$2000,A199)</f>
        <v>0</v>
      </c>
      <c r="I199">
        <f>INDEX(Результаты!$K$3:$K$2000,A199)</f>
        <v>0</v>
      </c>
      <c r="J199">
        <f>INDEX(Результаты!$L$3:$L$2000,A199)</f>
        <v>0</v>
      </c>
      <c r="K199">
        <v>1</v>
      </c>
      <c r="L199">
        <f t="shared" si="807"/>
        <v>0</v>
      </c>
      <c r="M199">
        <f t="shared" si="808"/>
        <v>1</v>
      </c>
      <c r="N199">
        <f t="shared" si="809"/>
        <v>0</v>
      </c>
      <c r="O199">
        <f t="shared" si="810"/>
        <v>1</v>
      </c>
      <c r="P199">
        <f t="shared" si="811"/>
        <v>0</v>
      </c>
      <c r="Q199">
        <f t="shared" si="812"/>
        <v>0</v>
      </c>
      <c r="R199">
        <f t="shared" si="813"/>
        <v>0</v>
      </c>
    </row>
    <row r="200" spans="1:18" x14ac:dyDescent="0.25">
      <c r="A200">
        <f t="shared" ref="A200:A202" si="814">A198+1</f>
        <v>99</v>
      </c>
      <c r="B200">
        <f t="shared" ref="B200" si="815">B199</f>
        <v>10</v>
      </c>
      <c r="C200" s="4">
        <f t="shared" ref="C200" si="816">C199</f>
        <v>42302</v>
      </c>
      <c r="D200">
        <v>1</v>
      </c>
      <c r="E200" t="str">
        <f t="shared" ref="E200" si="817">F199</f>
        <v>Манчестер Сити</v>
      </c>
      <c r="F200" t="str">
        <f t="shared" ref="F200" si="818">E199</f>
        <v>Манчестер Юнайтед</v>
      </c>
      <c r="G200">
        <f t="shared" ref="G200" si="819">H199</f>
        <v>0</v>
      </c>
      <c r="H200">
        <f t="shared" ref="H200" si="820">G199</f>
        <v>0</v>
      </c>
      <c r="I200">
        <f t="shared" ref="I200" si="821">J199</f>
        <v>0</v>
      </c>
      <c r="J200">
        <f t="shared" ref="J200" si="822">I199</f>
        <v>0</v>
      </c>
      <c r="K200">
        <v>1</v>
      </c>
      <c r="L200">
        <f t="shared" si="807"/>
        <v>0</v>
      </c>
      <c r="M200">
        <f t="shared" si="808"/>
        <v>1</v>
      </c>
      <c r="N200">
        <f t="shared" si="809"/>
        <v>0</v>
      </c>
      <c r="O200">
        <f t="shared" si="810"/>
        <v>1</v>
      </c>
      <c r="P200">
        <f t="shared" si="811"/>
        <v>0</v>
      </c>
      <c r="Q200">
        <f t="shared" si="812"/>
        <v>0</v>
      </c>
      <c r="R200">
        <f t="shared" si="813"/>
        <v>0</v>
      </c>
    </row>
    <row r="201" spans="1:18" x14ac:dyDescent="0.25">
      <c r="A201">
        <f t="shared" si="814"/>
        <v>100</v>
      </c>
      <c r="B201">
        <f>INDEX(Результаты!$B$3:$B$2000,A201)</f>
        <v>10</v>
      </c>
      <c r="C201" s="4">
        <f>INDEX(Результаты!$C$3:$C$2000,A201)</f>
        <v>42302</v>
      </c>
      <c r="D201">
        <v>0</v>
      </c>
      <c r="E201" t="str">
        <f>INDEX(Результаты!$D$3:$D$2000,A201)</f>
        <v>Сандерленд</v>
      </c>
      <c r="F201" t="str">
        <f>INDEX(Результаты!$E$3:$E$2000,A201)</f>
        <v>Ньюкасл Юнайтед</v>
      </c>
      <c r="G201">
        <f>INDEX(Результаты!$I$3:$I$2000,A201)</f>
        <v>3</v>
      </c>
      <c r="H201">
        <f>INDEX(Результаты!$J$3:$J$2000,A201)</f>
        <v>0</v>
      </c>
      <c r="I201">
        <f>INDEX(Результаты!$K$3:$K$2000,A201)</f>
        <v>1</v>
      </c>
      <c r="J201">
        <f>INDEX(Результаты!$L$3:$L$2000,A201)</f>
        <v>0</v>
      </c>
      <c r="K201">
        <v>1</v>
      </c>
      <c r="L201">
        <f t="shared" si="807"/>
        <v>1</v>
      </c>
      <c r="M201">
        <f t="shared" si="808"/>
        <v>0</v>
      </c>
      <c r="N201">
        <f t="shared" si="809"/>
        <v>0</v>
      </c>
      <c r="O201">
        <f t="shared" si="810"/>
        <v>3</v>
      </c>
      <c r="P201">
        <f t="shared" si="811"/>
        <v>3</v>
      </c>
      <c r="Q201">
        <f t="shared" si="812"/>
        <v>0</v>
      </c>
      <c r="R201">
        <f t="shared" si="813"/>
        <v>3</v>
      </c>
    </row>
    <row r="202" spans="1:18" x14ac:dyDescent="0.25">
      <c r="A202">
        <f t="shared" si="814"/>
        <v>100</v>
      </c>
      <c r="B202">
        <f t="shared" ref="B202" si="823">B201</f>
        <v>10</v>
      </c>
      <c r="C202" s="4">
        <f t="shared" ref="C202" si="824">C201</f>
        <v>42302</v>
      </c>
      <c r="D202">
        <v>1</v>
      </c>
      <c r="E202" t="str">
        <f t="shared" ref="E202" si="825">F201</f>
        <v>Ньюкасл Юнайтед</v>
      </c>
      <c r="F202" t="str">
        <f t="shared" ref="F202" si="826">E201</f>
        <v>Сандерленд</v>
      </c>
      <c r="G202">
        <f t="shared" ref="G202" si="827">H201</f>
        <v>0</v>
      </c>
      <c r="H202">
        <f t="shared" ref="H202" si="828">G201</f>
        <v>3</v>
      </c>
      <c r="I202">
        <f t="shared" ref="I202" si="829">J201</f>
        <v>0</v>
      </c>
      <c r="J202">
        <f t="shared" ref="J202" si="830">I201</f>
        <v>1</v>
      </c>
      <c r="K202">
        <v>1</v>
      </c>
      <c r="L202">
        <f t="shared" si="807"/>
        <v>0</v>
      </c>
      <c r="M202">
        <f t="shared" si="808"/>
        <v>0</v>
      </c>
      <c r="N202">
        <f t="shared" si="809"/>
        <v>1</v>
      </c>
      <c r="O202">
        <f t="shared" si="810"/>
        <v>0</v>
      </c>
      <c r="P202">
        <f t="shared" si="811"/>
        <v>0</v>
      </c>
      <c r="Q202">
        <f t="shared" si="812"/>
        <v>3</v>
      </c>
      <c r="R202">
        <f t="shared" si="813"/>
        <v>-3</v>
      </c>
    </row>
    <row r="203" spans="1:18" x14ac:dyDescent="0.25">
      <c r="C203" s="4"/>
    </row>
    <row r="204" spans="1:18" x14ac:dyDescent="0.25">
      <c r="C204" s="4"/>
    </row>
    <row r="205" spans="1:18" x14ac:dyDescent="0.25">
      <c r="C205" s="4"/>
    </row>
    <row r="206" spans="1:18" x14ac:dyDescent="0.25">
      <c r="C206" s="4"/>
    </row>
    <row r="207" spans="1:18" x14ac:dyDescent="0.25">
      <c r="C207" s="4"/>
    </row>
    <row r="208" spans="1:18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  <row r="223" spans="3:3" x14ac:dyDescent="0.25">
      <c r="C223" s="4"/>
    </row>
    <row r="224" spans="3:3" x14ac:dyDescent="0.25">
      <c r="C224" s="4"/>
    </row>
    <row r="225" spans="3:3" x14ac:dyDescent="0.25">
      <c r="C225" s="4"/>
    </row>
    <row r="226" spans="3:3" x14ac:dyDescent="0.25">
      <c r="C226" s="4"/>
    </row>
    <row r="227" spans="3:3" x14ac:dyDescent="0.25">
      <c r="C227" s="4"/>
    </row>
    <row r="228" spans="3:3" x14ac:dyDescent="0.25">
      <c r="C228" s="4"/>
    </row>
    <row r="229" spans="3:3" x14ac:dyDescent="0.25">
      <c r="C229" s="4"/>
    </row>
    <row r="230" spans="3:3" x14ac:dyDescent="0.25">
      <c r="C230" s="4"/>
    </row>
    <row r="231" spans="3:3" x14ac:dyDescent="0.25">
      <c r="C231" s="4"/>
    </row>
    <row r="232" spans="3:3" x14ac:dyDescent="0.25">
      <c r="C232" s="4"/>
    </row>
    <row r="233" spans="3:3" x14ac:dyDescent="0.25">
      <c r="C233" s="4"/>
    </row>
    <row r="234" spans="3:3" x14ac:dyDescent="0.25">
      <c r="C234" s="4"/>
    </row>
    <row r="235" spans="3:3" x14ac:dyDescent="0.25">
      <c r="C235" s="4"/>
    </row>
    <row r="236" spans="3:3" x14ac:dyDescent="0.25">
      <c r="C236" s="4"/>
    </row>
    <row r="237" spans="3:3" x14ac:dyDescent="0.25">
      <c r="C237" s="4"/>
    </row>
    <row r="238" spans="3:3" x14ac:dyDescent="0.25">
      <c r="C238" s="4"/>
    </row>
    <row r="239" spans="3:3" x14ac:dyDescent="0.25">
      <c r="C239" s="4"/>
    </row>
    <row r="240" spans="3:3" x14ac:dyDescent="0.25">
      <c r="C240" s="4"/>
    </row>
    <row r="241" spans="3:3" x14ac:dyDescent="0.25">
      <c r="C241" s="4"/>
    </row>
    <row r="242" spans="3:3" x14ac:dyDescent="0.25">
      <c r="C242" s="4"/>
    </row>
    <row r="243" spans="3:3" x14ac:dyDescent="0.25">
      <c r="C243" s="4"/>
    </row>
    <row r="244" spans="3:3" x14ac:dyDescent="0.25">
      <c r="C244" s="4"/>
    </row>
    <row r="245" spans="3:3" x14ac:dyDescent="0.25">
      <c r="C245" s="4"/>
    </row>
    <row r="246" spans="3:3" x14ac:dyDescent="0.25">
      <c r="C246" s="4"/>
    </row>
    <row r="247" spans="3:3" x14ac:dyDescent="0.25">
      <c r="C247" s="4"/>
    </row>
    <row r="248" spans="3:3" x14ac:dyDescent="0.25">
      <c r="C248" s="4"/>
    </row>
    <row r="249" spans="3:3" x14ac:dyDescent="0.25">
      <c r="C249" s="4"/>
    </row>
    <row r="250" spans="3:3" x14ac:dyDescent="0.25">
      <c r="C250" s="4"/>
    </row>
    <row r="251" spans="3:3" x14ac:dyDescent="0.25">
      <c r="C251" s="4"/>
    </row>
    <row r="252" spans="3:3" x14ac:dyDescent="0.25">
      <c r="C252" s="4"/>
    </row>
    <row r="253" spans="3:3" x14ac:dyDescent="0.25">
      <c r="C253" s="4"/>
    </row>
    <row r="254" spans="3:3" x14ac:dyDescent="0.25">
      <c r="C254" s="4"/>
    </row>
    <row r="255" spans="3:3" x14ac:dyDescent="0.25">
      <c r="C255" s="4"/>
    </row>
    <row r="256" spans="3:3" x14ac:dyDescent="0.25">
      <c r="C256" s="4"/>
    </row>
    <row r="257" spans="3:3" x14ac:dyDescent="0.25">
      <c r="C257" s="4"/>
    </row>
    <row r="258" spans="3:3" x14ac:dyDescent="0.25">
      <c r="C258" s="4"/>
    </row>
    <row r="259" spans="3:3" x14ac:dyDescent="0.25">
      <c r="C259" s="4"/>
    </row>
    <row r="260" spans="3:3" x14ac:dyDescent="0.25">
      <c r="C260" s="4"/>
    </row>
    <row r="261" spans="3:3" x14ac:dyDescent="0.25">
      <c r="C261" s="4"/>
    </row>
    <row r="262" spans="3:3" x14ac:dyDescent="0.25">
      <c r="C262" s="4"/>
    </row>
    <row r="263" spans="3:3" x14ac:dyDescent="0.25">
      <c r="C263" s="4"/>
    </row>
    <row r="264" spans="3:3" x14ac:dyDescent="0.25">
      <c r="C264" s="4"/>
    </row>
    <row r="265" spans="3:3" x14ac:dyDescent="0.25">
      <c r="C265" s="4"/>
    </row>
    <row r="266" spans="3:3" x14ac:dyDescent="0.25">
      <c r="C266" s="4"/>
    </row>
    <row r="267" spans="3:3" x14ac:dyDescent="0.25">
      <c r="C267" s="4"/>
    </row>
    <row r="268" spans="3:3" x14ac:dyDescent="0.25">
      <c r="C268" s="4"/>
    </row>
    <row r="269" spans="3:3" x14ac:dyDescent="0.25">
      <c r="C269" s="4"/>
    </row>
    <row r="270" spans="3:3" x14ac:dyDescent="0.25">
      <c r="C270" s="4"/>
    </row>
    <row r="271" spans="3:3" x14ac:dyDescent="0.25">
      <c r="C271" s="4"/>
    </row>
    <row r="272" spans="3:3" x14ac:dyDescent="0.25">
      <c r="C272" s="4"/>
    </row>
    <row r="273" spans="3:3" x14ac:dyDescent="0.25">
      <c r="C273" s="4"/>
    </row>
    <row r="274" spans="3:3" x14ac:dyDescent="0.25">
      <c r="C274" s="4"/>
    </row>
    <row r="275" spans="3:3" x14ac:dyDescent="0.25">
      <c r="C275" s="4"/>
    </row>
    <row r="276" spans="3:3" x14ac:dyDescent="0.25">
      <c r="C276" s="4"/>
    </row>
    <row r="277" spans="3:3" x14ac:dyDescent="0.25">
      <c r="C277" s="4"/>
    </row>
    <row r="278" spans="3:3" x14ac:dyDescent="0.25">
      <c r="C278" s="4"/>
    </row>
    <row r="279" spans="3:3" x14ac:dyDescent="0.25">
      <c r="C279" s="4"/>
    </row>
    <row r="280" spans="3:3" x14ac:dyDescent="0.25">
      <c r="C280" s="4"/>
    </row>
    <row r="281" spans="3:3" x14ac:dyDescent="0.25">
      <c r="C281" s="4"/>
    </row>
    <row r="282" spans="3:3" x14ac:dyDescent="0.25">
      <c r="C282" s="4"/>
    </row>
    <row r="283" spans="3:3" x14ac:dyDescent="0.25">
      <c r="C283" s="4"/>
    </row>
    <row r="284" spans="3:3" x14ac:dyDescent="0.25">
      <c r="C284" s="4"/>
    </row>
    <row r="285" spans="3:3" x14ac:dyDescent="0.25">
      <c r="C285" s="4"/>
    </row>
    <row r="286" spans="3:3" x14ac:dyDescent="0.25">
      <c r="C286" s="4"/>
    </row>
    <row r="287" spans="3:3" x14ac:dyDescent="0.25">
      <c r="C287" s="4"/>
    </row>
    <row r="288" spans="3:3" x14ac:dyDescent="0.25">
      <c r="C288" s="4"/>
    </row>
    <row r="289" spans="3:3" x14ac:dyDescent="0.25">
      <c r="C289" s="4"/>
    </row>
    <row r="290" spans="3:3" x14ac:dyDescent="0.25">
      <c r="C290" s="4"/>
    </row>
    <row r="291" spans="3:3" x14ac:dyDescent="0.25">
      <c r="C291" s="4"/>
    </row>
    <row r="292" spans="3:3" x14ac:dyDescent="0.25">
      <c r="C292" s="4"/>
    </row>
    <row r="293" spans="3:3" x14ac:dyDescent="0.25">
      <c r="C293" s="4"/>
    </row>
    <row r="294" spans="3:3" x14ac:dyDescent="0.25">
      <c r="C294" s="4"/>
    </row>
    <row r="295" spans="3:3" x14ac:dyDescent="0.25">
      <c r="C295" s="4"/>
    </row>
    <row r="296" spans="3:3" x14ac:dyDescent="0.25">
      <c r="C296" s="4"/>
    </row>
    <row r="297" spans="3:3" x14ac:dyDescent="0.25">
      <c r="C297" s="4"/>
    </row>
    <row r="298" spans="3:3" x14ac:dyDescent="0.25">
      <c r="C298" s="4"/>
    </row>
    <row r="299" spans="3:3" x14ac:dyDescent="0.25">
      <c r="C299" s="4"/>
    </row>
    <row r="300" spans="3:3" x14ac:dyDescent="0.25">
      <c r="C300" s="4"/>
    </row>
    <row r="301" spans="3:3" x14ac:dyDescent="0.25">
      <c r="C301" s="4"/>
    </row>
    <row r="302" spans="3:3" x14ac:dyDescent="0.25">
      <c r="C302" s="4"/>
    </row>
    <row r="303" spans="3:3" x14ac:dyDescent="0.25">
      <c r="C303" s="4"/>
    </row>
    <row r="304" spans="3:3" x14ac:dyDescent="0.25">
      <c r="C304" s="4"/>
    </row>
    <row r="305" spans="3:3" x14ac:dyDescent="0.25">
      <c r="C305" s="4"/>
    </row>
    <row r="306" spans="3:3" x14ac:dyDescent="0.25">
      <c r="C306" s="4"/>
    </row>
    <row r="307" spans="3:3" x14ac:dyDescent="0.25">
      <c r="C307" s="4"/>
    </row>
    <row r="308" spans="3:3" x14ac:dyDescent="0.25">
      <c r="C308" s="4"/>
    </row>
    <row r="309" spans="3:3" x14ac:dyDescent="0.25">
      <c r="C309" s="4"/>
    </row>
    <row r="310" spans="3:3" x14ac:dyDescent="0.25">
      <c r="C310" s="4"/>
    </row>
    <row r="311" spans="3:3" x14ac:dyDescent="0.25">
      <c r="C311" s="4"/>
    </row>
    <row r="312" spans="3:3" x14ac:dyDescent="0.25">
      <c r="C312" s="4"/>
    </row>
    <row r="313" spans="3:3" x14ac:dyDescent="0.25">
      <c r="C313" s="4"/>
    </row>
    <row r="314" spans="3:3" x14ac:dyDescent="0.25">
      <c r="C314" s="4"/>
    </row>
    <row r="315" spans="3:3" x14ac:dyDescent="0.25">
      <c r="C315" s="4"/>
    </row>
    <row r="316" spans="3:3" x14ac:dyDescent="0.25">
      <c r="C316" s="4"/>
    </row>
    <row r="317" spans="3:3" x14ac:dyDescent="0.25">
      <c r="C317" s="4"/>
    </row>
    <row r="318" spans="3:3" x14ac:dyDescent="0.25">
      <c r="C318" s="4"/>
    </row>
    <row r="319" spans="3:3" x14ac:dyDescent="0.25">
      <c r="C319" s="4"/>
    </row>
    <row r="320" spans="3:3" x14ac:dyDescent="0.25">
      <c r="C320" s="4"/>
    </row>
    <row r="321" spans="3:3" x14ac:dyDescent="0.25">
      <c r="C321" s="4"/>
    </row>
    <row r="322" spans="3:3" x14ac:dyDescent="0.25">
      <c r="C322" s="4"/>
    </row>
    <row r="323" spans="3:3" x14ac:dyDescent="0.25">
      <c r="C323" s="4"/>
    </row>
    <row r="324" spans="3:3" x14ac:dyDescent="0.25">
      <c r="C324" s="4"/>
    </row>
    <row r="325" spans="3:3" x14ac:dyDescent="0.25">
      <c r="C325" s="4"/>
    </row>
    <row r="326" spans="3:3" x14ac:dyDescent="0.25">
      <c r="C326" s="4"/>
    </row>
    <row r="327" spans="3:3" x14ac:dyDescent="0.25">
      <c r="C327" s="4"/>
    </row>
    <row r="328" spans="3:3" x14ac:dyDescent="0.25">
      <c r="C328" s="4"/>
    </row>
    <row r="329" spans="3:3" x14ac:dyDescent="0.25">
      <c r="C329" s="4"/>
    </row>
    <row r="330" spans="3:3" x14ac:dyDescent="0.25">
      <c r="C330" s="4"/>
    </row>
    <row r="331" spans="3:3" x14ac:dyDescent="0.25">
      <c r="C331" s="4"/>
    </row>
    <row r="332" spans="3:3" x14ac:dyDescent="0.25">
      <c r="C332" s="4"/>
    </row>
    <row r="333" spans="3:3" x14ac:dyDescent="0.25">
      <c r="C333" s="4"/>
    </row>
    <row r="334" spans="3:3" x14ac:dyDescent="0.25">
      <c r="C334" s="4"/>
    </row>
    <row r="335" spans="3:3" x14ac:dyDescent="0.25">
      <c r="C335" s="4"/>
    </row>
    <row r="336" spans="3:3" x14ac:dyDescent="0.25">
      <c r="C336" s="4"/>
    </row>
    <row r="337" spans="3:3" x14ac:dyDescent="0.25">
      <c r="C337" s="4"/>
    </row>
    <row r="338" spans="3:3" x14ac:dyDescent="0.25">
      <c r="C338" s="4"/>
    </row>
    <row r="339" spans="3:3" x14ac:dyDescent="0.25">
      <c r="C339" s="4"/>
    </row>
    <row r="340" spans="3:3" x14ac:dyDescent="0.25">
      <c r="C340" s="4"/>
    </row>
    <row r="341" spans="3:3" x14ac:dyDescent="0.25">
      <c r="C341" s="4"/>
    </row>
    <row r="342" spans="3:3" x14ac:dyDescent="0.25">
      <c r="C342" s="4"/>
    </row>
    <row r="343" spans="3:3" x14ac:dyDescent="0.25">
      <c r="C343" s="4"/>
    </row>
    <row r="344" spans="3:3" x14ac:dyDescent="0.25">
      <c r="C344" s="4"/>
    </row>
    <row r="345" spans="3:3" x14ac:dyDescent="0.25">
      <c r="C345" s="4"/>
    </row>
    <row r="346" spans="3:3" x14ac:dyDescent="0.25">
      <c r="C346" s="4"/>
    </row>
    <row r="347" spans="3:3" x14ac:dyDescent="0.25">
      <c r="C347" s="4"/>
    </row>
    <row r="348" spans="3:3" x14ac:dyDescent="0.25">
      <c r="C348" s="4"/>
    </row>
    <row r="349" spans="3:3" x14ac:dyDescent="0.25">
      <c r="C349" s="4"/>
    </row>
    <row r="350" spans="3:3" x14ac:dyDescent="0.25">
      <c r="C350" s="4"/>
    </row>
    <row r="351" spans="3:3" x14ac:dyDescent="0.25">
      <c r="C351" s="4"/>
    </row>
    <row r="352" spans="3:3" x14ac:dyDescent="0.25">
      <c r="C352" s="4"/>
    </row>
    <row r="353" spans="3:3" x14ac:dyDescent="0.25">
      <c r="C353" s="4"/>
    </row>
    <row r="354" spans="3:3" x14ac:dyDescent="0.25">
      <c r="C354" s="4"/>
    </row>
    <row r="355" spans="3:3" x14ac:dyDescent="0.25">
      <c r="C355" s="4"/>
    </row>
    <row r="356" spans="3:3" x14ac:dyDescent="0.25">
      <c r="C356" s="4"/>
    </row>
    <row r="357" spans="3:3" x14ac:dyDescent="0.25">
      <c r="C357" s="4"/>
    </row>
    <row r="358" spans="3:3" x14ac:dyDescent="0.25">
      <c r="C358" s="4"/>
    </row>
    <row r="359" spans="3:3" x14ac:dyDescent="0.25">
      <c r="C359" s="4"/>
    </row>
    <row r="360" spans="3:3" x14ac:dyDescent="0.25">
      <c r="C360" s="4"/>
    </row>
    <row r="361" spans="3:3" x14ac:dyDescent="0.25">
      <c r="C361" s="4"/>
    </row>
    <row r="362" spans="3:3" x14ac:dyDescent="0.25">
      <c r="C362" s="4"/>
    </row>
    <row r="363" spans="3:3" x14ac:dyDescent="0.25">
      <c r="C363" s="4"/>
    </row>
    <row r="364" spans="3:3" x14ac:dyDescent="0.25">
      <c r="C364" s="4"/>
    </row>
    <row r="365" spans="3:3" x14ac:dyDescent="0.25">
      <c r="C365" s="4"/>
    </row>
    <row r="366" spans="3:3" x14ac:dyDescent="0.25">
      <c r="C366" s="4"/>
    </row>
    <row r="367" spans="3:3" x14ac:dyDescent="0.25">
      <c r="C367" s="4"/>
    </row>
    <row r="368" spans="3:3" x14ac:dyDescent="0.25">
      <c r="C368" s="4"/>
    </row>
    <row r="369" spans="3:3" x14ac:dyDescent="0.25">
      <c r="C369" s="4"/>
    </row>
    <row r="370" spans="3:3" x14ac:dyDescent="0.25">
      <c r="C370" s="4"/>
    </row>
    <row r="371" spans="3:3" x14ac:dyDescent="0.25">
      <c r="C371" s="4"/>
    </row>
    <row r="372" spans="3:3" x14ac:dyDescent="0.25">
      <c r="C372" s="4"/>
    </row>
    <row r="373" spans="3:3" x14ac:dyDescent="0.25">
      <c r="C373" s="4"/>
    </row>
    <row r="374" spans="3:3" x14ac:dyDescent="0.25">
      <c r="C374" s="4"/>
    </row>
    <row r="375" spans="3:3" x14ac:dyDescent="0.25">
      <c r="C375" s="4"/>
    </row>
    <row r="376" spans="3:3" x14ac:dyDescent="0.25">
      <c r="C376" s="4"/>
    </row>
    <row r="377" spans="3:3" x14ac:dyDescent="0.25">
      <c r="C377" s="4"/>
    </row>
    <row r="378" spans="3:3" x14ac:dyDescent="0.25">
      <c r="C378" s="4"/>
    </row>
    <row r="379" spans="3:3" x14ac:dyDescent="0.25">
      <c r="C379" s="4"/>
    </row>
    <row r="380" spans="3:3" x14ac:dyDescent="0.25">
      <c r="C380" s="4"/>
    </row>
    <row r="381" spans="3:3" x14ac:dyDescent="0.25">
      <c r="C381" s="4"/>
    </row>
    <row r="382" spans="3:3" x14ac:dyDescent="0.25">
      <c r="C382" s="4"/>
    </row>
    <row r="383" spans="3:3" x14ac:dyDescent="0.25">
      <c r="C383" s="4"/>
    </row>
    <row r="384" spans="3:3" x14ac:dyDescent="0.25">
      <c r="C384" s="4"/>
    </row>
    <row r="385" spans="3:3" x14ac:dyDescent="0.25">
      <c r="C385" s="4"/>
    </row>
    <row r="386" spans="3:3" x14ac:dyDescent="0.25">
      <c r="C386" s="4"/>
    </row>
    <row r="387" spans="3:3" x14ac:dyDescent="0.25">
      <c r="C387" s="4"/>
    </row>
    <row r="388" spans="3:3" x14ac:dyDescent="0.25">
      <c r="C388" s="4"/>
    </row>
    <row r="389" spans="3:3" x14ac:dyDescent="0.25">
      <c r="C389" s="4"/>
    </row>
    <row r="390" spans="3:3" x14ac:dyDescent="0.25">
      <c r="C390" s="4"/>
    </row>
    <row r="391" spans="3:3" x14ac:dyDescent="0.25">
      <c r="C391" s="4"/>
    </row>
    <row r="392" spans="3:3" x14ac:dyDescent="0.25">
      <c r="C392" s="4"/>
    </row>
    <row r="393" spans="3:3" x14ac:dyDescent="0.25">
      <c r="C393" s="4"/>
    </row>
    <row r="394" spans="3:3" x14ac:dyDescent="0.25">
      <c r="C394" s="4"/>
    </row>
    <row r="395" spans="3:3" x14ac:dyDescent="0.25">
      <c r="C395" s="4"/>
    </row>
    <row r="396" spans="3:3" x14ac:dyDescent="0.25">
      <c r="C396" s="4"/>
    </row>
    <row r="397" spans="3:3" x14ac:dyDescent="0.25">
      <c r="C397" s="4"/>
    </row>
    <row r="398" spans="3:3" x14ac:dyDescent="0.25">
      <c r="C398" s="4"/>
    </row>
    <row r="399" spans="3:3" x14ac:dyDescent="0.25">
      <c r="C399" s="4"/>
    </row>
    <row r="400" spans="3:3" x14ac:dyDescent="0.25">
      <c r="C400" s="4"/>
    </row>
    <row r="401" spans="3:3" x14ac:dyDescent="0.25">
      <c r="C401" s="4"/>
    </row>
    <row r="402" spans="3:3" x14ac:dyDescent="0.25">
      <c r="C402" s="4"/>
    </row>
    <row r="403" spans="3:3" x14ac:dyDescent="0.25">
      <c r="C403" s="4"/>
    </row>
    <row r="404" spans="3:3" x14ac:dyDescent="0.25">
      <c r="C404" s="4"/>
    </row>
    <row r="405" spans="3:3" x14ac:dyDescent="0.25">
      <c r="C405" s="4"/>
    </row>
    <row r="406" spans="3:3" x14ac:dyDescent="0.25">
      <c r="C406" s="4"/>
    </row>
    <row r="407" spans="3:3" x14ac:dyDescent="0.25">
      <c r="C407" s="4"/>
    </row>
    <row r="408" spans="3:3" x14ac:dyDescent="0.25">
      <c r="C408" s="4"/>
    </row>
    <row r="409" spans="3:3" x14ac:dyDescent="0.25">
      <c r="C409" s="4"/>
    </row>
    <row r="410" spans="3:3" x14ac:dyDescent="0.25">
      <c r="C410" s="4"/>
    </row>
    <row r="411" spans="3:3" x14ac:dyDescent="0.25">
      <c r="C411" s="4"/>
    </row>
    <row r="412" spans="3:3" x14ac:dyDescent="0.25">
      <c r="C412" s="4"/>
    </row>
    <row r="413" spans="3:3" x14ac:dyDescent="0.25">
      <c r="C413" s="4"/>
    </row>
    <row r="414" spans="3:3" x14ac:dyDescent="0.25">
      <c r="C414" s="4"/>
    </row>
    <row r="415" spans="3:3" x14ac:dyDescent="0.25">
      <c r="C415" s="4"/>
    </row>
    <row r="416" spans="3:3" x14ac:dyDescent="0.25">
      <c r="C416" s="4"/>
    </row>
    <row r="417" spans="3:3" x14ac:dyDescent="0.25">
      <c r="C417" s="4"/>
    </row>
    <row r="418" spans="3:3" x14ac:dyDescent="0.25">
      <c r="C418" s="4"/>
    </row>
    <row r="419" spans="3:3" x14ac:dyDescent="0.25">
      <c r="C419" s="4"/>
    </row>
    <row r="420" spans="3:3" x14ac:dyDescent="0.25">
      <c r="C420" s="4"/>
    </row>
    <row r="421" spans="3:3" x14ac:dyDescent="0.25">
      <c r="C421" s="4"/>
    </row>
    <row r="422" spans="3:3" x14ac:dyDescent="0.25">
      <c r="C422" s="4"/>
    </row>
    <row r="423" spans="3:3" x14ac:dyDescent="0.25">
      <c r="C423" s="4"/>
    </row>
    <row r="424" spans="3:3" x14ac:dyDescent="0.25">
      <c r="C424" s="4"/>
    </row>
    <row r="425" spans="3:3" x14ac:dyDescent="0.25">
      <c r="C425" s="4"/>
    </row>
    <row r="426" spans="3:3" x14ac:dyDescent="0.25">
      <c r="C426" s="4"/>
    </row>
    <row r="427" spans="3:3" x14ac:dyDescent="0.25">
      <c r="C427" s="4"/>
    </row>
    <row r="428" spans="3:3" x14ac:dyDescent="0.25">
      <c r="C428" s="4"/>
    </row>
    <row r="429" spans="3:3" x14ac:dyDescent="0.25">
      <c r="C429" s="4"/>
    </row>
    <row r="430" spans="3:3" x14ac:dyDescent="0.25">
      <c r="C430" s="4"/>
    </row>
    <row r="431" spans="3:3" x14ac:dyDescent="0.25">
      <c r="C431" s="4"/>
    </row>
    <row r="432" spans="3:3" x14ac:dyDescent="0.25">
      <c r="C432" s="4"/>
    </row>
    <row r="433" spans="3:3" x14ac:dyDescent="0.25">
      <c r="C433" s="4"/>
    </row>
    <row r="434" spans="3:3" x14ac:dyDescent="0.25">
      <c r="C434" s="4"/>
    </row>
    <row r="435" spans="3:3" x14ac:dyDescent="0.25">
      <c r="C435" s="4"/>
    </row>
    <row r="436" spans="3:3" x14ac:dyDescent="0.25">
      <c r="C436" s="4"/>
    </row>
    <row r="437" spans="3:3" x14ac:dyDescent="0.25">
      <c r="C437" s="4"/>
    </row>
    <row r="438" spans="3:3" x14ac:dyDescent="0.25">
      <c r="C438" s="4"/>
    </row>
    <row r="439" spans="3:3" x14ac:dyDescent="0.25">
      <c r="C439" s="4"/>
    </row>
    <row r="440" spans="3:3" x14ac:dyDescent="0.25">
      <c r="C440" s="4"/>
    </row>
    <row r="441" spans="3:3" x14ac:dyDescent="0.25">
      <c r="C441" s="4"/>
    </row>
    <row r="442" spans="3:3" x14ac:dyDescent="0.25">
      <c r="C44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Результаты</vt:lpstr>
      <vt:lpstr>ДляАнализа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2016-01-21T13:34:08Z</dcterms:created>
  <dcterms:modified xsi:type="dcterms:W3CDTF">2016-01-21T14:22:07Z</dcterms:modified>
</cp:coreProperties>
</file>