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5" i="1" l="1"/>
  <c r="J5" i="1"/>
  <c r="I6" i="1"/>
  <c r="H7" i="1"/>
  <c r="H6" i="1"/>
  <c r="F5" i="1"/>
  <c r="G7" i="1" l="1"/>
  <c r="G6" i="1"/>
  <c r="G5" i="1"/>
  <c r="F7" i="1"/>
  <c r="F6" i="1"/>
</calcChain>
</file>

<file path=xl/sharedStrings.xml><?xml version="1.0" encoding="utf-8"?>
<sst xmlns="http://schemas.openxmlformats.org/spreadsheetml/2006/main" count="23" uniqueCount="23">
  <si>
    <t xml:space="preserve">1877101 </t>
  </si>
  <si>
    <t xml:space="preserve">1877102 </t>
  </si>
  <si>
    <t xml:space="preserve">1877111 </t>
  </si>
  <si>
    <t xml:space="preserve">1877121 </t>
  </si>
  <si>
    <t xml:space="preserve">1877141 </t>
  </si>
  <si>
    <t xml:space="preserve">1877142 </t>
  </si>
  <si>
    <t xml:space="preserve">1877151 </t>
  </si>
  <si>
    <t xml:space="preserve">1877161 </t>
  </si>
  <si>
    <t xml:space="preserve">1877171 </t>
  </si>
  <si>
    <t xml:space="preserve">1877172 </t>
  </si>
  <si>
    <t xml:space="preserve">1877181 </t>
  </si>
  <si>
    <t xml:space="preserve">1877191 </t>
  </si>
  <si>
    <t xml:space="preserve">1877192 </t>
  </si>
  <si>
    <t xml:space="preserve">1877193 </t>
  </si>
  <si>
    <t xml:space="preserve">1877201 </t>
  </si>
  <si>
    <t xml:space="preserve">1877271 </t>
  </si>
  <si>
    <t xml:space="preserve">1877291 </t>
  </si>
  <si>
    <t xml:space="preserve">1877292 </t>
  </si>
  <si>
    <t>1877</t>
  </si>
  <si>
    <t>необходимо просуммировать исходя из "6" знака счета</t>
  </si>
  <si>
    <t>от 0 до 2</t>
  </si>
  <si>
    <t>от 3 до 8</t>
  </si>
  <si>
    <t>использовал формулы но они громоздкие, так как в некоторых местах необходимо суммировать по такому принципу больше 10 счетов, например здесь только счет 1877, а есть еще и 1878, 1856, 1857, 1878, 1879 и тд.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</si>
</sst>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4">
    <font>
      <sz val="11"/>
      <color theme="1"/>
      <name val="Calibri"/>
      <family val="2"/>
      <scheme val="minor"/>
    </font>
    <font>
      <sz val="10"/>
      <name val="Courier"/>
      <family val="1"/>
      <charset val="204"/>
    </font>
    <font>
      <sz val="8"/>
      <name val="MS Sans Serif"/>
      <family val="2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1" applyNumberFormat="1" applyFont="1" applyFill="1" applyAlignment="1">
      <alignment horizontal="center" vertical="top"/>
    </xf>
    <xf numFmtId="0" fontId="2" fillId="2" borderId="0" xfId="1" applyNumberFormat="1" applyFont="1" applyFill="1" applyAlignment="1">
      <alignment horizontal="center" vertical="center"/>
    </xf>
    <xf numFmtId="164" fontId="2" fillId="0" borderId="0" xfId="2" applyNumberFormat="1" applyFont="1" applyFill="1" applyAlignment="1">
      <alignment horizontal="right" vertical="top"/>
    </xf>
    <xf numFmtId="164" fontId="2" fillId="2" borderId="0" xfId="2" applyNumberFormat="1" applyFont="1" applyFill="1" applyAlignment="1">
      <alignment horizontal="right" vertical="top"/>
    </xf>
    <xf numFmtId="0" fontId="2" fillId="3" borderId="0" xfId="1" applyNumberFormat="1" applyFont="1" applyFill="1" applyAlignment="1">
      <alignment horizontal="center" vertical="top"/>
    </xf>
    <xf numFmtId="164" fontId="2" fillId="3" borderId="0" xfId="2" applyNumberFormat="1" applyFont="1" applyFill="1" applyAlignment="1">
      <alignment horizontal="right" vertical="top"/>
    </xf>
    <xf numFmtId="0" fontId="2" fillId="4" borderId="0" xfId="1" applyNumberFormat="1" applyFont="1" applyFill="1" applyAlignment="1">
      <alignment horizontal="center" vertical="top"/>
    </xf>
    <xf numFmtId="164" fontId="2" fillId="4" borderId="0" xfId="2" applyNumberFormat="1" applyFont="1" applyFill="1" applyAlignment="1">
      <alignment horizontal="right" vertical="top"/>
    </xf>
    <xf numFmtId="0" fontId="2" fillId="2" borderId="0" xfId="1" applyNumberFormat="1" applyFont="1" applyFill="1" applyAlignment="1">
      <alignment horizontal="center" vertical="top"/>
    </xf>
    <xf numFmtId="0" fontId="0" fillId="0" borderId="0" xfId="0" applyAlignment="1">
      <alignment horizontal="center" vertical="center"/>
    </xf>
    <xf numFmtId="164" fontId="0" fillId="0" borderId="0" xfId="0" applyNumberFormat="1"/>
    <xf numFmtId="164" fontId="0" fillId="5" borderId="0" xfId="0" applyNumberFormat="1" applyFill="1"/>
    <xf numFmtId="0" fontId="0" fillId="5" borderId="0" xfId="0" applyFill="1"/>
  </cellXfs>
  <cellStyles count="3">
    <cellStyle name="Обычный" xfId="0" builtinId="0"/>
    <cellStyle name="Обычный_Шаблон_1 5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J22"/>
  <sheetViews>
    <sheetView tabSelected="1" workbookViewId="0">
      <selection activeCell="H5" sqref="H5:J7"/>
    </sheetView>
  </sheetViews>
  <sheetFormatPr defaultRowHeight="15"/>
  <cols>
    <col min="3" max="3" width="13.140625" bestFit="1" customWidth="1"/>
    <col min="5" max="5" width="10" bestFit="1" customWidth="1"/>
    <col min="6" max="6" width="15.5703125" bestFit="1" customWidth="1"/>
    <col min="7" max="7" width="15.28515625" customWidth="1"/>
    <col min="8" max="8" width="15.85546875" customWidth="1"/>
    <col min="9" max="10" width="11" bestFit="1" customWidth="1"/>
  </cols>
  <sheetData>
    <row r="3" spans="2:10">
      <c r="E3" t="s">
        <v>19</v>
      </c>
    </row>
    <row r="4" spans="2:10">
      <c r="B4" s="7" t="s">
        <v>0</v>
      </c>
      <c r="C4" s="8">
        <v>3215</v>
      </c>
      <c r="G4" t="s">
        <v>22</v>
      </c>
    </row>
    <row r="5" spans="2:10">
      <c r="B5" s="7" t="s">
        <v>1</v>
      </c>
      <c r="C5" s="8">
        <v>65487450</v>
      </c>
      <c r="E5" s="10" t="s">
        <v>20</v>
      </c>
      <c r="F5" s="11">
        <f>SUM(C4:C7,C18)</f>
        <v>104283728</v>
      </c>
      <c r="G5" s="11">
        <f>SUMIFS(C:C,B:B,"1877*",B:B,"?????0*")+SUMIFS(C:C,B:B,"1877*",B:B,"?????1*")+SUMIFS(C:C,B:B,"1877*",B:B,"?????2*")</f>
        <v>104283728</v>
      </c>
      <c r="H5" s="12">
        <f>SUMPRODUCT(C$4:C$21*(--MID(B$4:B$21,6,1)&lt;3))</f>
        <v>104283728</v>
      </c>
      <c r="I5" s="13"/>
      <c r="J5" s="13">
        <f>SUMPRODUCT(C$4:C$21*(--RIGHTB(B$4:B$21,3)&lt;30))</f>
        <v>104283728</v>
      </c>
    </row>
    <row r="6" spans="2:10">
      <c r="B6" s="7" t="s">
        <v>2</v>
      </c>
      <c r="C6" s="8">
        <v>3218432</v>
      </c>
      <c r="E6" s="10" t="s">
        <v>21</v>
      </c>
      <c r="F6" s="11">
        <f>SUM(C8:C14,C19)</f>
        <v>1443981951.6299999</v>
      </c>
      <c r="G6" s="11">
        <f>SUMIFS(C:C,B:B,"1877*",B:B,"?????3*")+SUMIFS(C:C,B:B,"1877*",B:B,"?????4*")+SUMIFS(C:C,B:B,"1877*",B:B,"?????5*")+SUMIFS(C:C,B:B,"1877*",B:B,"?????6*")+SUMIFS(C:C,B:B,"1877*",B:B,"?????7*")+SUMIFS(C:C,B:B,"1877*",B:B,"?????8*")</f>
        <v>1443981951.6299999</v>
      </c>
      <c r="H6" s="12">
        <f>SUMPRODUCT(C$4:C$21*(--MID(B$4:B$21,6,1)&lt;9))-H5</f>
        <v>1443981951.6299999</v>
      </c>
      <c r="I6" s="13">
        <f>SUMPRODUCT(C$4:C$21*(--MID(B$4:B$21,6,1)&lt;9)*(--MID(B$4:B$21,6,1)&gt;2))</f>
        <v>1443981951.6299999</v>
      </c>
      <c r="J6" s="13"/>
    </row>
    <row r="7" spans="2:10">
      <c r="B7" s="7" t="s">
        <v>3</v>
      </c>
      <c r="C7" s="8">
        <v>400</v>
      </c>
      <c r="E7" s="10">
        <v>9</v>
      </c>
      <c r="F7" s="11">
        <f>SUM(C15:C17,C20:C21)</f>
        <v>1190655940.6599998</v>
      </c>
      <c r="G7" s="11">
        <f>SUMIFS(C:C,B:B,"1877*",B:B,"?????9*")</f>
        <v>1190655940.6599998</v>
      </c>
      <c r="H7" s="12">
        <f>SUMPRODUCT(C$4:C$21*(--MID(B$4:B$21,6,1)=9))</f>
        <v>1190655940.6599998</v>
      </c>
      <c r="I7" s="13"/>
      <c r="J7" s="13"/>
    </row>
    <row r="8" spans="2:10">
      <c r="B8" s="2" t="s">
        <v>4</v>
      </c>
      <c r="C8" s="4">
        <v>375340470.48000002</v>
      </c>
    </row>
    <row r="9" spans="2:10">
      <c r="B9" s="2" t="s">
        <v>5</v>
      </c>
      <c r="C9" s="4">
        <v>10179899.4</v>
      </c>
    </row>
    <row r="10" spans="2:10">
      <c r="B10" s="2" t="s">
        <v>6</v>
      </c>
      <c r="C10" s="4">
        <v>1594611.55</v>
      </c>
    </row>
    <row r="11" spans="2:10">
      <c r="B11" s="2" t="s">
        <v>7</v>
      </c>
      <c r="C11" s="4">
        <v>613966.94999999995</v>
      </c>
    </row>
    <row r="12" spans="2:10">
      <c r="B12" s="2" t="s">
        <v>8</v>
      </c>
      <c r="C12" s="4">
        <v>1055348907.53</v>
      </c>
    </row>
    <row r="13" spans="2:10">
      <c r="B13" s="2" t="s">
        <v>9</v>
      </c>
      <c r="C13" s="4">
        <v>240111.67</v>
      </c>
    </row>
    <row r="14" spans="2:10">
      <c r="B14" s="2" t="s">
        <v>10</v>
      </c>
      <c r="C14" s="4">
        <v>520554.85</v>
      </c>
    </row>
    <row r="15" spans="2:10">
      <c r="B15" s="5" t="s">
        <v>11</v>
      </c>
      <c r="C15" s="6">
        <v>1098457438.0899999</v>
      </c>
    </row>
    <row r="16" spans="2:10">
      <c r="B16" s="5" t="s">
        <v>12</v>
      </c>
      <c r="C16" s="6">
        <v>91444565.579999998</v>
      </c>
    </row>
    <row r="17" spans="2:3">
      <c r="B17" s="5" t="s">
        <v>13</v>
      </c>
      <c r="C17" s="6">
        <v>230500</v>
      </c>
    </row>
    <row r="18" spans="2:3">
      <c r="B18" s="7" t="s">
        <v>14</v>
      </c>
      <c r="C18" s="8">
        <v>35574231</v>
      </c>
    </row>
    <row r="19" spans="2:3">
      <c r="B19" s="9" t="s">
        <v>15</v>
      </c>
      <c r="C19" s="4">
        <v>143429.20000000001</v>
      </c>
    </row>
    <row r="20" spans="2:3">
      <c r="B20" s="5" t="s">
        <v>16</v>
      </c>
      <c r="C20" s="6">
        <v>502706.29</v>
      </c>
    </row>
    <row r="21" spans="2:3">
      <c r="B21" s="5" t="s">
        <v>17</v>
      </c>
      <c r="C21" s="6">
        <v>20730.7</v>
      </c>
    </row>
    <row r="22" spans="2:3">
      <c r="B22" s="1" t="s">
        <v>18</v>
      </c>
      <c r="C22" s="3">
        <v>2634638292.29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2016-01-26T04:18:49Z</dcterms:modified>
</cp:coreProperties>
</file>