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91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Лист1!$A$1:$F$15</definedName>
    <definedName name="Контрагент">[1]архив!$H$1:$H$437</definedName>
    <definedName name="месяц">[1]архив!$B$1:$B$89</definedName>
    <definedName name="Проект">[1]архив!$J$2:$J$102</definedName>
  </definedNames>
  <calcPr calcId="152511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2" i="1"/>
  <c r="D20" i="1"/>
  <c r="D19" i="1"/>
  <c r="D17" i="1"/>
  <c r="E20" i="1" l="1"/>
  <c r="E19" i="1"/>
</calcChain>
</file>

<file path=xl/sharedStrings.xml><?xml version="1.0" encoding="utf-8"?>
<sst xmlns="http://schemas.openxmlformats.org/spreadsheetml/2006/main" count="47" uniqueCount="12">
  <si>
    <t>Дата оплаты</t>
  </si>
  <si>
    <t>План /Факт</t>
  </si>
  <si>
    <t>Расход, руб</t>
  </si>
  <si>
    <t>Проект</t>
  </si>
  <si>
    <t>ЦХП</t>
  </si>
  <si>
    <t>Факт</t>
  </si>
  <si>
    <t>ЛНЦДП</t>
  </si>
  <si>
    <t>Вымпел-45 ООО</t>
  </si>
  <si>
    <t>План</t>
  </si>
  <si>
    <t>Контрагент</t>
  </si>
  <si>
    <t>УралсСтройПрогресс ООО</t>
  </si>
  <si>
    <t>Скрыть этот столбец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</si>
</sst>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р_._-;\-* #,##0_р_._-;_-* &quot;-&quot;_р_._-;_-@_-"/>
    <numFmt numFmtId="164" formatCode="#,##0.00_ ;[Red]\-#,##0.00\ 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2" fillId="0" borderId="0"/>
    <xf numFmtId="41" fontId="2" fillId="0" borderId="0" applyFont="0" applyFill="0" applyBorder="0" applyAlignment="0" applyProtection="0"/>
  </cellStyleXfs>
  <cellXfs count="13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3" fillId="2" borderId="2" xfId="2" applyNumberFormat="1" applyFont="1" applyFill="1" applyBorder="1" applyAlignment="1">
      <alignment horizontal="center" vertical="center" wrapText="1"/>
    </xf>
    <xf numFmtId="4" fontId="3" fillId="0" borderId="3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vertical="center" wrapText="1"/>
    </xf>
    <xf numFmtId="14" fontId="4" fillId="2" borderId="4" xfId="1" applyNumberFormat="1" applyFont="1" applyFill="1" applyBorder="1" applyAlignment="1">
      <alignment vertical="center" wrapText="1"/>
    </xf>
    <xf numFmtId="164" fontId="4" fillId="2" borderId="4" xfId="1" applyNumberFormat="1" applyFont="1" applyFill="1" applyBorder="1" applyAlignment="1">
      <alignment vertical="center" shrinkToFit="1"/>
    </xf>
    <xf numFmtId="4" fontId="4" fillId="2" borderId="4" xfId="1" applyNumberFormat="1" applyFont="1" applyFill="1" applyBorder="1" applyAlignment="1">
      <alignment vertical="center"/>
    </xf>
    <xf numFmtId="0" fontId="4" fillId="2" borderId="5" xfId="2" applyNumberFormat="1" applyFont="1" applyFill="1" applyBorder="1" applyAlignment="1">
      <alignment horizontal="left" vertical="center" wrapText="1" shrinkToFit="1"/>
    </xf>
    <xf numFmtId="4" fontId="4" fillId="0" borderId="4" xfId="1" applyNumberFormat="1" applyFont="1" applyFill="1" applyBorder="1" applyAlignment="1">
      <alignment vertical="center"/>
    </xf>
    <xf numFmtId="4" fontId="0" fillId="0" borderId="0" xfId="0" applyNumberFormat="1"/>
    <xf numFmtId="4" fontId="1" fillId="0" borderId="0" xfId="0" applyNumberFormat="1" applyFont="1"/>
    <xf numFmtId="4" fontId="0" fillId="3" borderId="0" xfId="0" applyNumberFormat="1" applyFill="1"/>
  </cellXfs>
  <cellStyles count="3">
    <cellStyle name="Обычный" xfId="0" builtinId="0"/>
    <cellStyle name="Обычный_2002-05-14 FinReport CMI" xfId="1"/>
    <cellStyle name="Финансовый [0]_011002 CMI_December Report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.15.2\Finance\&#1076;&#1076;&#1089;\&#1076;&#1076;&#10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 оплате по счетам"/>
      <sheetName val="отчет-касса"/>
      <sheetName val="Progect_SWOT"/>
      <sheetName val="архив"/>
      <sheetName val="И"/>
    </sheetNames>
    <sheetDataSet>
      <sheetData sheetId="0"/>
      <sheetData sheetId="1"/>
      <sheetData sheetId="2"/>
      <sheetData sheetId="3">
        <row r="1">
          <cell r="B1" t="str">
            <v xml:space="preserve">месяц  </v>
          </cell>
          <cell r="H1" t="str">
            <v>Контрагент</v>
          </cell>
        </row>
        <row r="2">
          <cell r="B2" t="str">
            <v>01-14</v>
          </cell>
          <cell r="H2" t="str">
            <v>Альфапласт ООО</v>
          </cell>
        </row>
        <row r="3">
          <cell r="B3" t="str">
            <v>01-15</v>
          </cell>
          <cell r="H3" t="str">
            <v>АрселорМитал Дистрибьюшн Солюшнс Восток</v>
          </cell>
          <cell r="J3" t="str">
            <v>Лесопилка. Киров</v>
          </cell>
        </row>
        <row r="4">
          <cell r="B4" t="str">
            <v>01-16</v>
          </cell>
          <cell r="H4" t="str">
            <v>АС-Строй ООО</v>
          </cell>
          <cell r="J4" t="str">
            <v>ЛНЦДП</v>
          </cell>
        </row>
        <row r="5">
          <cell r="B5" t="str">
            <v>01-17</v>
          </cell>
          <cell r="H5" t="str">
            <v>Башпромгидрострой ООО</v>
          </cell>
          <cell r="J5" t="str">
            <v>Мет завод Беларусь</v>
          </cell>
        </row>
        <row r="6">
          <cell r="B6" t="str">
            <v>02-14</v>
          </cell>
          <cell r="H6" t="str">
            <v>ВИД ООО</v>
          </cell>
          <cell r="J6" t="str">
            <v>Прочее</v>
          </cell>
        </row>
        <row r="7">
          <cell r="B7" t="str">
            <v>02-15</v>
          </cell>
          <cell r="H7" t="str">
            <v>Веза-Север ООО</v>
          </cell>
          <cell r="J7" t="str">
            <v>Прочее проектные</v>
          </cell>
        </row>
        <row r="8">
          <cell r="B8" t="str">
            <v>02-16</v>
          </cell>
          <cell r="H8" t="str">
            <v>Вологдаметаллооптторг ОАО</v>
          </cell>
          <cell r="J8" t="str">
            <v>ЦХП</v>
          </cell>
        </row>
        <row r="9">
          <cell r="B9" t="str">
            <v>03-14</v>
          </cell>
          <cell r="H9" t="str">
            <v>ВТ-Сервис ООО</v>
          </cell>
          <cell r="J9" t="str">
            <v>Эстакада</v>
          </cell>
        </row>
        <row r="10">
          <cell r="B10" t="str">
            <v>03-15</v>
          </cell>
          <cell r="H10" t="str">
            <v>Вымпел-45 ООО</v>
          </cell>
        </row>
        <row r="11">
          <cell r="B11" t="str">
            <v>03-16</v>
          </cell>
          <cell r="H11" t="str">
            <v>Гипромез ООО</v>
          </cell>
        </row>
        <row r="12">
          <cell r="B12" t="str">
            <v>04-14</v>
          </cell>
          <cell r="H12" t="str">
            <v>Глушков И.В. ИП</v>
          </cell>
        </row>
        <row r="13">
          <cell r="B13" t="str">
            <v>04-15</v>
          </cell>
          <cell r="H13" t="str">
            <v>Даниэли и К. Оффичине Мекканике С.п.А. в г.Выкса</v>
          </cell>
        </row>
        <row r="14">
          <cell r="B14" t="str">
            <v>04-16</v>
          </cell>
          <cell r="H14" t="str">
            <v>Дифеза-воротные системы ООО</v>
          </cell>
        </row>
        <row r="15">
          <cell r="B15" t="str">
            <v>05-14</v>
          </cell>
          <cell r="H15" t="str">
            <v>ИФНС 18</v>
          </cell>
        </row>
        <row r="16">
          <cell r="B16" t="str">
            <v>05-15</v>
          </cell>
          <cell r="H16" t="str">
            <v>Камелия ООО</v>
          </cell>
        </row>
        <row r="17">
          <cell r="B17" t="str">
            <v>05-16</v>
          </cell>
          <cell r="H17" t="str">
            <v>Квантор-Строй ООО</v>
          </cell>
        </row>
        <row r="18">
          <cell r="B18" t="str">
            <v>06-14</v>
          </cell>
          <cell r="H18" t="str">
            <v>Компания АССАТ ООО</v>
          </cell>
        </row>
        <row r="19">
          <cell r="B19" t="str">
            <v>06-15</v>
          </cell>
          <cell r="H19" t="str">
            <v>Кронар</v>
          </cell>
        </row>
        <row r="20">
          <cell r="B20" t="str">
            <v>06-16</v>
          </cell>
          <cell r="H20" t="str">
            <v>Кузнецкие металлоконструкции ООО</v>
          </cell>
        </row>
        <row r="21">
          <cell r="B21" t="str">
            <v>07-14</v>
          </cell>
          <cell r="H21" t="str">
            <v>Лазуткина Людмила Ивановна</v>
          </cell>
        </row>
        <row r="22">
          <cell r="B22" t="str">
            <v>07-15</v>
          </cell>
          <cell r="H22" t="str">
            <v>ЛМЗ ЗАО</v>
          </cell>
        </row>
        <row r="23">
          <cell r="B23" t="str">
            <v>07-16</v>
          </cell>
          <cell r="H23" t="str">
            <v>ЛПОК НАО</v>
          </cell>
        </row>
        <row r="24">
          <cell r="B24" t="str">
            <v>08-14</v>
          </cell>
          <cell r="H24" t="str">
            <v>МетПромМонтаж ООО</v>
          </cell>
        </row>
        <row r="25">
          <cell r="B25" t="str">
            <v>08-15</v>
          </cell>
          <cell r="H25" t="str">
            <v>МетПромСтрой ООО</v>
          </cell>
        </row>
        <row r="26">
          <cell r="B26" t="str">
            <v>08-16</v>
          </cell>
          <cell r="H26" t="str">
            <v>МетПромЦентр ООО</v>
          </cell>
        </row>
        <row r="27">
          <cell r="B27" t="str">
            <v>09-14</v>
          </cell>
          <cell r="H27" t="str">
            <v>МИАСС-УРАЛСТАЛЬКОНСТРУКЦИЯ ООО</v>
          </cell>
        </row>
        <row r="28">
          <cell r="B28" t="str">
            <v>09-15</v>
          </cell>
          <cell r="H28" t="str">
            <v>Монтажный Трест Планета Свет ООО</v>
          </cell>
        </row>
        <row r="29">
          <cell r="B29" t="str">
            <v>09-16</v>
          </cell>
          <cell r="H29" t="str">
            <v>НБК-Банк</v>
          </cell>
        </row>
        <row r="30">
          <cell r="B30" t="str">
            <v>10-14</v>
          </cell>
          <cell r="H30" t="str">
            <v>НТЦ Промышленная безопасность ОАО</v>
          </cell>
        </row>
        <row r="31">
          <cell r="B31" t="str">
            <v>10-15</v>
          </cell>
          <cell r="H31" t="str">
            <v>Пеленг ООО</v>
          </cell>
        </row>
        <row r="32">
          <cell r="B32" t="str">
            <v>10-16</v>
          </cell>
          <cell r="H32" t="str">
            <v>Первоуральское монтажное управление Востокметаллургмонтаж ООО</v>
          </cell>
        </row>
        <row r="33">
          <cell r="B33" t="str">
            <v>11-14</v>
          </cell>
          <cell r="H33" t="str">
            <v>Пермское электромонтажное управление ООО</v>
          </cell>
        </row>
        <row r="34">
          <cell r="B34" t="str">
            <v>11-15</v>
          </cell>
          <cell r="H34" t="str">
            <v>ПЗСМ-Инвест ООО</v>
          </cell>
        </row>
        <row r="35">
          <cell r="B35" t="str">
            <v>11-16</v>
          </cell>
          <cell r="H35" t="str">
            <v>Пресснастил ООО</v>
          </cell>
        </row>
        <row r="36">
          <cell r="B36" t="str">
            <v>12-14</v>
          </cell>
          <cell r="H36" t="str">
            <v>Прокабель ООО</v>
          </cell>
        </row>
        <row r="37">
          <cell r="B37" t="str">
            <v>12-15</v>
          </cell>
        </row>
        <row r="38">
          <cell r="B38" t="str">
            <v>12-16</v>
          </cell>
          <cell r="H38" t="str">
            <v>Просвет ИКЦ ООО</v>
          </cell>
        </row>
        <row r="39">
          <cell r="H39" t="str">
            <v>Прочие</v>
          </cell>
        </row>
        <row r="40">
          <cell r="H40" t="str">
            <v>ПФ Промметалл ООО</v>
          </cell>
        </row>
        <row r="41">
          <cell r="H41" t="str">
            <v>ПФР</v>
          </cell>
        </row>
        <row r="42">
          <cell r="H42" t="str">
            <v>Росгосстрах</v>
          </cell>
        </row>
        <row r="43">
          <cell r="H43" t="str">
            <v>РосСтальКонструкция ЗАО</v>
          </cell>
        </row>
        <row r="44">
          <cell r="H44" t="str">
            <v>!Сотрудник</v>
          </cell>
        </row>
        <row r="45">
          <cell r="H45" t="str">
            <v>САТЕЛ ООО</v>
          </cell>
        </row>
        <row r="46">
          <cell r="H46" t="str">
            <v>СБЕРБАНК РОССИИ</v>
          </cell>
        </row>
        <row r="47">
          <cell r="H47" t="str">
            <v>Сибирский завод металлических конструкций ООО</v>
          </cell>
        </row>
        <row r="48">
          <cell r="H48" t="str">
            <v>С.Смарт ООО</v>
          </cell>
        </row>
        <row r="49">
          <cell r="H49" t="str">
            <v>Стальконструкция ООО</v>
          </cell>
        </row>
        <row r="50">
          <cell r="H50" t="str">
            <v>Стройсервис ООО</v>
          </cell>
        </row>
        <row r="51">
          <cell r="H51" t="str">
            <v>Стройэнергосервис ООО</v>
          </cell>
        </row>
        <row r="52">
          <cell r="H52" t="str">
            <v>ТД ПластКомфорт ООО</v>
          </cell>
        </row>
        <row r="53">
          <cell r="H53" t="str">
            <v>Тепломаш-Центр ООО</v>
          </cell>
        </row>
        <row r="54">
          <cell r="H54" t="str">
            <v>Техническая безопасность ООО</v>
          </cell>
        </row>
        <row r="55">
          <cell r="H55" t="str">
            <v>Техно-Изол ООО</v>
          </cell>
        </row>
        <row r="56">
          <cell r="H56" t="str">
            <v>Техпром ООО</v>
          </cell>
        </row>
        <row r="57">
          <cell r="H57" t="str">
            <v>Трест Уралстальконструкция ЗАО</v>
          </cell>
        </row>
        <row r="58">
          <cell r="H58" t="str">
            <v>Урал Монтаж Вентиляция ООО (УМВ ООО)</v>
          </cell>
        </row>
        <row r="59">
          <cell r="H59" t="str">
            <v>Управление механиации УСК ООО</v>
          </cell>
        </row>
        <row r="60">
          <cell r="H60" t="str">
            <v>Управляющая компания строительного холдинга ЗАО</v>
          </cell>
        </row>
        <row r="61">
          <cell r="H61" t="str">
            <v>Уралстальконструкция ООО</v>
          </cell>
        </row>
        <row r="62">
          <cell r="H62" t="str">
            <v>УралсСтройПрогресс ООО</v>
          </cell>
        </row>
        <row r="63">
          <cell r="H63" t="str">
            <v>Уралэлекторомонтаж ОАО</v>
          </cell>
        </row>
        <row r="64">
          <cell r="H64" t="str">
            <v>УФК по Пермскому краю (УФСПН в сфере природопользования по Пермскому краю)</v>
          </cell>
        </row>
        <row r="65">
          <cell r="H65" t="str">
            <v>УФК по г. Москве (Департамент Росприроднадзора по Центральному федеральному округу)  л/с 04731819180</v>
          </cell>
        </row>
        <row r="66">
          <cell r="H66" t="str">
            <v>ФГБО (ПНИПУ)</v>
          </cell>
        </row>
        <row r="67">
          <cell r="H67" t="str">
            <v>ФСС</v>
          </cell>
        </row>
        <row r="68">
          <cell r="H68" t="str">
            <v>ЧЗПСН-Профнастил ОАО</v>
          </cell>
        </row>
        <row r="69">
          <cell r="H69" t="str">
            <v>Эксергия ООО</v>
          </cell>
        </row>
        <row r="70">
          <cell r="H70" t="str">
            <v>ЭлектроМонтаж ООО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20"/>
  <sheetViews>
    <sheetView tabSelected="1" workbookViewId="0">
      <selection activeCell="E19" sqref="E19:E20"/>
    </sheetView>
  </sheetViews>
  <sheetFormatPr defaultRowHeight="15" x14ac:dyDescent="0.25"/>
  <cols>
    <col min="2" max="2" width="11.85546875" customWidth="1"/>
    <col min="4" max="4" width="13.7109375" style="10" customWidth="1"/>
    <col min="5" max="5" width="20.42578125" customWidth="1"/>
    <col min="6" max="6" width="20.140625" customWidth="1"/>
  </cols>
  <sheetData>
    <row r="1" spans="1:6" ht="24" x14ac:dyDescent="0.25">
      <c r="A1" t="s">
        <v>3</v>
      </c>
      <c r="B1" s="1" t="s">
        <v>0</v>
      </c>
      <c r="C1" s="2" t="s">
        <v>1</v>
      </c>
      <c r="D1" s="3" t="s">
        <v>2</v>
      </c>
      <c r="E1" s="3" t="s">
        <v>9</v>
      </c>
      <c r="F1" t="s">
        <v>11</v>
      </c>
    </row>
    <row r="2" spans="1:6" x14ac:dyDescent="0.25">
      <c r="A2" s="4" t="s">
        <v>4</v>
      </c>
      <c r="B2" s="5">
        <v>42279</v>
      </c>
      <c r="C2" s="6" t="s">
        <v>5</v>
      </c>
      <c r="D2" s="7">
        <v>-88725</v>
      </c>
      <c r="E2" s="8" t="s">
        <v>7</v>
      </c>
      <c r="F2">
        <f>SUBTOTAL(102,D2)</f>
        <v>1</v>
      </c>
    </row>
    <row r="3" spans="1:6" x14ac:dyDescent="0.25">
      <c r="A3" s="4" t="s">
        <v>4</v>
      </c>
      <c r="B3" s="5">
        <v>42319</v>
      </c>
      <c r="C3" s="6" t="s">
        <v>5</v>
      </c>
      <c r="D3" s="7">
        <v>-82975</v>
      </c>
      <c r="E3" s="8" t="s">
        <v>7</v>
      </c>
      <c r="F3">
        <f t="shared" ref="F3:F14" si="0">SUBTOTAL(102,D3)</f>
        <v>1</v>
      </c>
    </row>
    <row r="4" spans="1:6" x14ac:dyDescent="0.25">
      <c r="A4" s="4" t="s">
        <v>4</v>
      </c>
      <c r="B4" s="5">
        <v>42319</v>
      </c>
      <c r="C4" s="6" t="s">
        <v>5</v>
      </c>
      <c r="D4" s="7">
        <v>-36900</v>
      </c>
      <c r="E4" s="8" t="s">
        <v>7</v>
      </c>
      <c r="F4">
        <f t="shared" si="0"/>
        <v>1</v>
      </c>
    </row>
    <row r="5" spans="1:6" x14ac:dyDescent="0.25">
      <c r="A5" s="4" t="s">
        <v>6</v>
      </c>
      <c r="B5" s="5">
        <v>42286</v>
      </c>
      <c r="C5" s="6" t="s">
        <v>5</v>
      </c>
      <c r="D5" s="7">
        <v>-21900</v>
      </c>
      <c r="E5" s="8" t="s">
        <v>7</v>
      </c>
      <c r="F5">
        <f t="shared" si="0"/>
        <v>1</v>
      </c>
    </row>
    <row r="6" spans="1:6" x14ac:dyDescent="0.25">
      <c r="A6" s="4" t="s">
        <v>6</v>
      </c>
      <c r="B6" s="5">
        <v>42319</v>
      </c>
      <c r="C6" s="6" t="s">
        <v>5</v>
      </c>
      <c r="D6" s="7">
        <v>-21900</v>
      </c>
      <c r="E6" s="8" t="s">
        <v>7</v>
      </c>
      <c r="F6">
        <f t="shared" si="0"/>
        <v>1</v>
      </c>
    </row>
    <row r="7" spans="1:6" x14ac:dyDescent="0.25">
      <c r="A7" s="4" t="s">
        <v>6</v>
      </c>
      <c r="B7" s="5"/>
      <c r="C7" s="6" t="s">
        <v>8</v>
      </c>
      <c r="D7" s="7">
        <v>-205850</v>
      </c>
      <c r="E7" s="8" t="s">
        <v>7</v>
      </c>
      <c r="F7">
        <f t="shared" si="0"/>
        <v>1</v>
      </c>
    </row>
    <row r="8" spans="1:6" x14ac:dyDescent="0.25">
      <c r="A8" s="4" t="s">
        <v>6</v>
      </c>
      <c r="B8" s="5"/>
      <c r="C8" s="6" t="s">
        <v>8</v>
      </c>
      <c r="D8" s="7">
        <v>-118850</v>
      </c>
      <c r="E8" s="8" t="s">
        <v>7</v>
      </c>
      <c r="F8">
        <f t="shared" si="0"/>
        <v>1</v>
      </c>
    </row>
    <row r="9" spans="1:6" ht="24" x14ac:dyDescent="0.25">
      <c r="A9" s="4" t="s">
        <v>6</v>
      </c>
      <c r="B9" s="5">
        <v>42321</v>
      </c>
      <c r="C9" s="6" t="s">
        <v>5</v>
      </c>
      <c r="D9" s="9">
        <v>-656315.55000000005</v>
      </c>
      <c r="E9" s="8" t="s">
        <v>10</v>
      </c>
      <c r="F9">
        <f t="shared" si="0"/>
        <v>1</v>
      </c>
    </row>
    <row r="10" spans="1:6" ht="24" x14ac:dyDescent="0.25">
      <c r="A10" s="4" t="s">
        <v>6</v>
      </c>
      <c r="C10" s="6" t="s">
        <v>8</v>
      </c>
      <c r="D10" s="7">
        <v>-167614.64000000001</v>
      </c>
      <c r="E10" s="8" t="s">
        <v>10</v>
      </c>
      <c r="F10">
        <f t="shared" si="0"/>
        <v>1</v>
      </c>
    </row>
    <row r="11" spans="1:6" ht="24" x14ac:dyDescent="0.25">
      <c r="A11" s="4" t="s">
        <v>6</v>
      </c>
      <c r="C11" s="6" t="s">
        <v>8</v>
      </c>
      <c r="D11" s="7">
        <v>-66921.25</v>
      </c>
      <c r="E11" s="8" t="s">
        <v>10</v>
      </c>
      <c r="F11">
        <f t="shared" si="0"/>
        <v>1</v>
      </c>
    </row>
    <row r="12" spans="1:6" ht="24" x14ac:dyDescent="0.25">
      <c r="A12" s="4" t="s">
        <v>6</v>
      </c>
      <c r="C12" s="6" t="s">
        <v>8</v>
      </c>
      <c r="D12" s="7">
        <v>-160534</v>
      </c>
      <c r="E12" s="8" t="s">
        <v>10</v>
      </c>
      <c r="F12">
        <f t="shared" si="0"/>
        <v>1</v>
      </c>
    </row>
    <row r="13" spans="1:6" ht="24" x14ac:dyDescent="0.25">
      <c r="A13" s="4" t="s">
        <v>6</v>
      </c>
      <c r="C13" s="6" t="s">
        <v>8</v>
      </c>
      <c r="D13" s="7">
        <v>-507364</v>
      </c>
      <c r="E13" s="8" t="s">
        <v>10</v>
      </c>
      <c r="F13">
        <f t="shared" si="0"/>
        <v>1</v>
      </c>
    </row>
    <row r="14" spans="1:6" ht="24" x14ac:dyDescent="0.25">
      <c r="A14" s="4" t="s">
        <v>6</v>
      </c>
      <c r="C14" s="6" t="s">
        <v>8</v>
      </c>
      <c r="D14" s="7">
        <v>-82039.44</v>
      </c>
      <c r="E14" s="8" t="s">
        <v>10</v>
      </c>
      <c r="F14">
        <f t="shared" si="0"/>
        <v>1</v>
      </c>
    </row>
    <row r="17" spans="3:5" x14ac:dyDescent="0.25">
      <c r="D17" s="11">
        <f>SUBTOTAL(9,D2:D14)</f>
        <v>-2217888.88</v>
      </c>
    </row>
    <row r="19" spans="3:5" x14ac:dyDescent="0.25">
      <c r="C19" t="s">
        <v>5</v>
      </c>
      <c r="D19" s="10">
        <f ca="1">SUMPRODUCT(SUBTOTAL(9,OFFSET($D$1,ROW($1:$14),0))*($C$2:$C$15=C19))</f>
        <v>-908715.55</v>
      </c>
      <c r="E19" s="12">
        <f>SUMIFS(D$2:D$14,C$2:C$14,C19,F$2:F$14,1)</f>
        <v>-908715.55</v>
      </c>
    </row>
    <row r="20" spans="3:5" x14ac:dyDescent="0.25">
      <c r="C20" t="s">
        <v>8</v>
      </c>
      <c r="D20" s="10">
        <f ca="1">SUMPRODUCT(SUBTOTAL(9,OFFSET($D$1,ROW($1:$14),0))*($C$2:$C$15=C20))</f>
        <v>-1309173.33</v>
      </c>
      <c r="E20" s="12">
        <f>SUMIFS(D$2:D$14,C$2:C$14,C20,F$2:F$14,1)</f>
        <v>-1309173.33</v>
      </c>
    </row>
  </sheetData>
  <autoFilter ref="A1:F15"/>
  <dataValidations count="2">
    <dataValidation type="list" allowBlank="1" showInputMessage="1" showErrorMessage="1" sqref="E2:E14">
      <formula1>Контрагент</formula1>
    </dataValidation>
    <dataValidation type="list" allowBlank="1" showInputMessage="1" showErrorMessage="1" sqref="A2:A14">
      <formula1>Проект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2016-02-02T12:37:29Z</dcterms:modified>
</cp:coreProperties>
</file>