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660" windowHeight="12915"/>
  </bookViews>
  <sheets>
    <sheet name="Progect_SWOT" sheetId="1" r:id="rId1"/>
  </sheets>
  <externalReferences>
    <externalReference r:id="rId2"/>
    <externalReference r:id="rId3"/>
  </externalReferences>
  <definedNames>
    <definedName name="_xlnm._FilterDatabase" localSheetId="0" hidden="1">Progect_SWOT!$A$5:$M$46</definedName>
    <definedName name="Z_2B760294_0A42_4A65_8EF1_0B8B73CA2489_.wvu.Cols" localSheetId="0" hidden="1">Progect_SWOT!$A:$A,Progect_SWOT!$F:$H,Progect_SWOT!#REF!,Progect_SWOT!#REF!,Progect_SWOT!#REF!,Progect_SWOT!#REF!,Progect_SWOT!#REF!,Progect_SWOT!#REF!,Progect_SWOT!#REF!,Progect_SWOT!#REF!</definedName>
    <definedName name="Z_2B760294_0A42_4A65_8EF1_0B8B73CA2489_.wvu.FilterData" localSheetId="0" hidden="1">Progect_SWOT!$A$5:$M$5</definedName>
    <definedName name="Z_2B760294_0A42_4A65_8EF1_0B8B73CA2489_.wvu.PrintTitles" localSheetId="0" hidden="1">Progect_SWOT!$3:$5</definedName>
    <definedName name="Z_2B760294_0A42_4A65_8EF1_0B8B73CA2489_.wvu.Rows" localSheetId="0" hidden="1">Progect_SWOT!$49:$53</definedName>
    <definedName name="Z_B4F89037_A171_4DAF_9482_BBB49AAAE683_.wvu.Cols" localSheetId="0" hidden="1">Progect_SWOT!$A:$A,Progect_SWOT!$F:$H,Progect_SWOT!#REF!,Progect_SWOT!#REF!,Progect_SWOT!#REF!,Progect_SWOT!#REF!,Progect_SWOT!#REF!,Progect_SWOT!#REF!,Progect_SWOT!#REF!</definedName>
    <definedName name="Z_B4F89037_A171_4DAF_9482_BBB49AAAE683_.wvu.FilterData" localSheetId="0" hidden="1">Progect_SWOT!$A$5:$M$5</definedName>
    <definedName name="Z_B4F89037_A171_4DAF_9482_BBB49AAAE683_.wvu.PrintTitles" localSheetId="0" hidden="1">Progect_SWOT!$3:$5</definedName>
    <definedName name="Z_B4F89037_A171_4DAF_9482_BBB49AAAE683_.wvu.Rows" localSheetId="0" hidden="1">Progect_SWOT!$49:$53</definedName>
    <definedName name="вид">[1]архив!$K$4:$K$12</definedName>
    <definedName name="ДМ">[1]архив!$C$2:$C$104</definedName>
    <definedName name="_xlnm.Print_Titles" localSheetId="0">Progect_SWOT!$3:$5</definedName>
    <definedName name="код">[1]И!$A$2:$A$116</definedName>
    <definedName name="Контрагент">[1]архив!$H$1:$H$437</definedName>
    <definedName name="КР">[1]архив!$E$4:$E$111</definedName>
    <definedName name="месяц">[1]архив!$B$1:$B$89</definedName>
    <definedName name="месяц_акта">[1]архив!$A$1:$A$45</definedName>
    <definedName name="_xlnm.Print_Area" localSheetId="0">Progect_SWOT!$C$5:$M$55</definedName>
    <definedName name="па">[2]АРХ!$K$4:$K$10</definedName>
    <definedName name="пр">[2]АРХ!$K$4:$K$10</definedName>
    <definedName name="Проект">[1]архив!$J$2:$J$102</definedName>
    <definedName name="Уровень1">[1]архив!$C$2:$C$100</definedName>
    <definedName name="Уровень2">[1]архив!$D$2:$D$110</definedName>
    <definedName name="Уровень3">[1]архив!$E$2:$E$106</definedName>
  </definedNames>
  <calcPr calcId="125725"/>
</workbook>
</file>

<file path=xl/calcChain.xml><?xml version="1.0" encoding="utf-8"?>
<calcChain xmlns="http://schemas.openxmlformats.org/spreadsheetml/2006/main">
  <c r="I60" i="1"/>
  <c r="I61"/>
  <c r="G55"/>
  <c r="I51"/>
  <c r="H51"/>
  <c r="J53" s="1"/>
  <c r="G51"/>
  <c r="I50"/>
  <c r="G48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I12"/>
  <c r="H12" s="1"/>
  <c r="H11"/>
  <c r="H10"/>
  <c r="H9"/>
  <c r="H8"/>
  <c r="J48"/>
  <c r="M2"/>
  <c r="I55" l="1"/>
  <c r="H48"/>
  <c r="I53"/>
  <c r="I48"/>
  <c r="J55"/>
  <c r="J57" l="1"/>
</calcChain>
</file>

<file path=xl/sharedStrings.xml><?xml version="1.0" encoding="utf-8"?>
<sst xmlns="http://schemas.openxmlformats.org/spreadsheetml/2006/main" count="189" uniqueCount="27">
  <si>
    <t xml:space="preserve">Обороты по счетам "СтройПроект" по проектам за период c по </t>
  </si>
  <si>
    <t>Факт-Приход</t>
  </si>
  <si>
    <t xml:space="preserve">Факт-Расход </t>
  </si>
  <si>
    <t>итоги</t>
  </si>
  <si>
    <t>пр</t>
  </si>
  <si>
    <t>Проект</t>
  </si>
  <si>
    <t>Дата оплаты</t>
  </si>
  <si>
    <t>План /Факт</t>
  </si>
  <si>
    <t>Плановая дата</t>
  </si>
  <si>
    <t>Приход, руб</t>
  </si>
  <si>
    <t>Приход, USD</t>
  </si>
  <si>
    <t>Расход, руб</t>
  </si>
  <si>
    <t>Расход, USD</t>
  </si>
  <si>
    <t>Валюта дог/ бюдж/ факта/ акта</t>
  </si>
  <si>
    <t>Курс ЦБ</t>
  </si>
  <si>
    <t>Контрагент</t>
  </si>
  <si>
    <t>ЦХП</t>
  </si>
  <si>
    <t>Факт</t>
  </si>
  <si>
    <t>RUR</t>
  </si>
  <si>
    <t>план</t>
  </si>
  <si>
    <t>План</t>
  </si>
  <si>
    <t>?</t>
  </si>
  <si>
    <t>УралсСтройПрогресс ООО</t>
  </si>
  <si>
    <t>ЛНЦДП</t>
  </si>
  <si>
    <t>Эстакада</t>
  </si>
  <si>
    <t>ПланД</t>
  </si>
  <si>
    <t xml:space="preserve"> 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</si>
</sst>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dd/mm/yy;@"/>
    <numFmt numFmtId="165" formatCode="[$-F800]dddd\,\ mmmm\ dd\,\ yyyy"/>
    <numFmt numFmtId="166" formatCode="#,##0.00_ ;[Red]\-#,##0.00\ "/>
    <numFmt numFmtId="167" formatCode="_(* #,##0.00_);_(* \(#,##0.00\);_(* &quot;-&quot;??_);_(@_)"/>
    <numFmt numFmtId="168" formatCode="#,##0.0000"/>
    <numFmt numFmtId="169" formatCode="[$-419]mmmm\ yyyy;@"/>
    <numFmt numFmtId="171" formatCode="0.00_ ;[Red]\-0.00\ "/>
    <numFmt numFmtId="172" formatCode="0.00_)"/>
    <numFmt numFmtId="173" formatCode="_-* #,##0.00_р_._-;\-* #,##0.00_р_._-;_-* \-??_р_._-;_-@_-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Helv"/>
    </font>
    <font>
      <b/>
      <sz val="11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5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9" fontId="9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3" fillId="0" borderId="0"/>
    <xf numFmtId="0" fontId="2" fillId="0" borderId="0"/>
    <xf numFmtId="169" fontId="14" fillId="5" borderId="0" applyNumberFormat="0" applyBorder="0" applyAlignment="0" applyProtection="0"/>
    <xf numFmtId="169" fontId="14" fillId="5" borderId="0" applyNumberFormat="0" applyBorder="0" applyAlignment="0" applyProtection="0"/>
    <xf numFmtId="169" fontId="14" fillId="5" borderId="0" applyNumberFormat="0" applyBorder="0" applyAlignment="0" applyProtection="0"/>
    <xf numFmtId="169" fontId="14" fillId="6" borderId="0" applyNumberFormat="0" applyBorder="0" applyAlignment="0" applyProtection="0"/>
    <xf numFmtId="169" fontId="14" fillId="6" borderId="0" applyNumberFormat="0" applyBorder="0" applyAlignment="0" applyProtection="0"/>
    <xf numFmtId="169" fontId="14" fillId="6" borderId="0" applyNumberFormat="0" applyBorder="0" applyAlignment="0" applyProtection="0"/>
    <xf numFmtId="169" fontId="14" fillId="7" borderId="0" applyNumberFormat="0" applyBorder="0" applyAlignment="0" applyProtection="0"/>
    <xf numFmtId="169" fontId="14" fillId="7" borderId="0" applyNumberFormat="0" applyBorder="0" applyAlignment="0" applyProtection="0"/>
    <xf numFmtId="169" fontId="14" fillId="7" borderId="0" applyNumberFormat="0" applyBorder="0" applyAlignment="0" applyProtection="0"/>
    <xf numFmtId="169" fontId="14" fillId="8" borderId="0" applyNumberFormat="0" applyBorder="0" applyAlignment="0" applyProtection="0"/>
    <xf numFmtId="169" fontId="14" fillId="8" borderId="0" applyNumberFormat="0" applyBorder="0" applyAlignment="0" applyProtection="0"/>
    <xf numFmtId="169" fontId="14" fillId="8" borderId="0" applyNumberFormat="0" applyBorder="0" applyAlignment="0" applyProtection="0"/>
    <xf numFmtId="169" fontId="14" fillId="9" borderId="0" applyNumberFormat="0" applyBorder="0" applyAlignment="0" applyProtection="0"/>
    <xf numFmtId="169" fontId="14" fillId="9" borderId="0" applyNumberFormat="0" applyBorder="0" applyAlignment="0" applyProtection="0"/>
    <xf numFmtId="169" fontId="14" fillId="9" borderId="0" applyNumberFormat="0" applyBorder="0" applyAlignment="0" applyProtection="0"/>
    <xf numFmtId="169" fontId="14" fillId="10" borderId="0" applyNumberFormat="0" applyBorder="0" applyAlignment="0" applyProtection="0"/>
    <xf numFmtId="169" fontId="14" fillId="10" borderId="0" applyNumberFormat="0" applyBorder="0" applyAlignment="0" applyProtection="0"/>
    <xf numFmtId="169" fontId="14" fillId="10" borderId="0" applyNumberFormat="0" applyBorder="0" applyAlignment="0" applyProtection="0"/>
    <xf numFmtId="169" fontId="14" fillId="11" borderId="0" applyNumberFormat="0" applyBorder="0" applyAlignment="0" applyProtection="0"/>
    <xf numFmtId="169" fontId="14" fillId="11" borderId="0" applyNumberFormat="0" applyBorder="0" applyAlignment="0" applyProtection="0"/>
    <xf numFmtId="169" fontId="14" fillId="11" borderId="0" applyNumberFormat="0" applyBorder="0" applyAlignment="0" applyProtection="0"/>
    <xf numFmtId="169" fontId="14" fillId="12" borderId="0" applyNumberFormat="0" applyBorder="0" applyAlignment="0" applyProtection="0"/>
    <xf numFmtId="169" fontId="14" fillId="12" borderId="0" applyNumberFormat="0" applyBorder="0" applyAlignment="0" applyProtection="0"/>
    <xf numFmtId="169" fontId="14" fillId="12" borderId="0" applyNumberFormat="0" applyBorder="0" applyAlignment="0" applyProtection="0"/>
    <xf numFmtId="169" fontId="14" fillId="13" borderId="0" applyNumberFormat="0" applyBorder="0" applyAlignment="0" applyProtection="0"/>
    <xf numFmtId="169" fontId="14" fillId="13" borderId="0" applyNumberFormat="0" applyBorder="0" applyAlignment="0" applyProtection="0"/>
    <xf numFmtId="169" fontId="14" fillId="13" borderId="0" applyNumberFormat="0" applyBorder="0" applyAlignment="0" applyProtection="0"/>
    <xf numFmtId="169" fontId="14" fillId="8" borderId="0" applyNumberFormat="0" applyBorder="0" applyAlignment="0" applyProtection="0"/>
    <xf numFmtId="169" fontId="14" fillId="8" borderId="0" applyNumberFormat="0" applyBorder="0" applyAlignment="0" applyProtection="0"/>
    <xf numFmtId="169" fontId="14" fillId="8" borderId="0" applyNumberFormat="0" applyBorder="0" applyAlignment="0" applyProtection="0"/>
    <xf numFmtId="169" fontId="14" fillId="11" borderId="0" applyNumberFormat="0" applyBorder="0" applyAlignment="0" applyProtection="0"/>
    <xf numFmtId="169" fontId="14" fillId="11" borderId="0" applyNumberFormat="0" applyBorder="0" applyAlignment="0" applyProtection="0"/>
    <xf numFmtId="169" fontId="14" fillId="11" borderId="0" applyNumberFormat="0" applyBorder="0" applyAlignment="0" applyProtection="0"/>
    <xf numFmtId="169" fontId="14" fillId="14" borderId="0" applyNumberFormat="0" applyBorder="0" applyAlignment="0" applyProtection="0"/>
    <xf numFmtId="169" fontId="14" fillId="14" borderId="0" applyNumberFormat="0" applyBorder="0" applyAlignment="0" applyProtection="0"/>
    <xf numFmtId="169" fontId="14" fillId="14" borderId="0" applyNumberFormat="0" applyBorder="0" applyAlignment="0" applyProtection="0"/>
    <xf numFmtId="169" fontId="15" fillId="15" borderId="0" applyNumberFormat="0" applyBorder="0" applyAlignment="0" applyProtection="0"/>
    <xf numFmtId="169" fontId="15" fillId="15" borderId="0" applyNumberFormat="0" applyBorder="0" applyAlignment="0" applyProtection="0"/>
    <xf numFmtId="169" fontId="15" fillId="15" borderId="0" applyNumberFormat="0" applyBorder="0" applyAlignment="0" applyProtection="0"/>
    <xf numFmtId="169" fontId="15" fillId="12" borderId="0" applyNumberFormat="0" applyBorder="0" applyAlignment="0" applyProtection="0"/>
    <xf numFmtId="169" fontId="15" fillId="12" borderId="0" applyNumberFormat="0" applyBorder="0" applyAlignment="0" applyProtection="0"/>
    <xf numFmtId="169" fontId="15" fillId="12" borderId="0" applyNumberFormat="0" applyBorder="0" applyAlignment="0" applyProtection="0"/>
    <xf numFmtId="169" fontId="15" fillId="13" borderId="0" applyNumberFormat="0" applyBorder="0" applyAlignment="0" applyProtection="0"/>
    <xf numFmtId="169" fontId="15" fillId="13" borderId="0" applyNumberFormat="0" applyBorder="0" applyAlignment="0" applyProtection="0"/>
    <xf numFmtId="169" fontId="15" fillId="13" borderId="0" applyNumberFormat="0" applyBorder="0" applyAlignment="0" applyProtection="0"/>
    <xf numFmtId="169" fontId="15" fillId="16" borderId="0" applyNumberFormat="0" applyBorder="0" applyAlignment="0" applyProtection="0"/>
    <xf numFmtId="169" fontId="15" fillId="16" borderId="0" applyNumberFormat="0" applyBorder="0" applyAlignment="0" applyProtection="0"/>
    <xf numFmtId="169" fontId="15" fillId="16" borderId="0" applyNumberFormat="0" applyBorder="0" applyAlignment="0" applyProtection="0"/>
    <xf numFmtId="169" fontId="15" fillId="17" borderId="0" applyNumberFormat="0" applyBorder="0" applyAlignment="0" applyProtection="0"/>
    <xf numFmtId="169" fontId="15" fillId="17" borderId="0" applyNumberFormat="0" applyBorder="0" applyAlignment="0" applyProtection="0"/>
    <xf numFmtId="169" fontId="15" fillId="17" borderId="0" applyNumberFormat="0" applyBorder="0" applyAlignment="0" applyProtection="0"/>
    <xf numFmtId="169" fontId="15" fillId="18" borderId="0" applyNumberFormat="0" applyBorder="0" applyAlignment="0" applyProtection="0"/>
    <xf numFmtId="169" fontId="15" fillId="18" borderId="0" applyNumberFormat="0" applyBorder="0" applyAlignment="0" applyProtection="0"/>
    <xf numFmtId="169" fontId="15" fillId="18" borderId="0" applyNumberFormat="0" applyBorder="0" applyAlignment="0" applyProtection="0"/>
    <xf numFmtId="0" fontId="14" fillId="0" borderId="0"/>
    <xf numFmtId="0" fontId="16" fillId="0" borderId="0"/>
    <xf numFmtId="38" fontId="10" fillId="4" borderId="0" applyNumberFormat="0" applyBorder="0" applyAlignment="0" applyProtection="0"/>
    <xf numFmtId="10" fontId="10" fillId="19" borderId="19" applyNumberFormat="0" applyBorder="0" applyAlignment="0" applyProtection="0"/>
    <xf numFmtId="172" fontId="17" fillId="0" borderId="0"/>
    <xf numFmtId="0" fontId="16" fillId="0" borderId="0"/>
    <xf numFmtId="10" fontId="16" fillId="0" borderId="0" applyFont="0" applyFill="0" applyBorder="0" applyAlignment="0" applyProtection="0"/>
    <xf numFmtId="40" fontId="18" fillId="0" borderId="0"/>
    <xf numFmtId="169" fontId="15" fillId="20" borderId="0" applyNumberFormat="0" applyBorder="0" applyAlignment="0" applyProtection="0"/>
    <xf numFmtId="169" fontId="15" fillId="20" borderId="0" applyNumberFormat="0" applyBorder="0" applyAlignment="0" applyProtection="0"/>
    <xf numFmtId="169" fontId="15" fillId="20" borderId="0" applyNumberFormat="0" applyBorder="0" applyAlignment="0" applyProtection="0"/>
    <xf numFmtId="169" fontId="15" fillId="21" borderId="0" applyNumberFormat="0" applyBorder="0" applyAlignment="0" applyProtection="0"/>
    <xf numFmtId="169" fontId="15" fillId="21" borderId="0" applyNumberFormat="0" applyBorder="0" applyAlignment="0" applyProtection="0"/>
    <xf numFmtId="169" fontId="15" fillId="21" borderId="0" applyNumberFormat="0" applyBorder="0" applyAlignment="0" applyProtection="0"/>
    <xf numFmtId="169" fontId="15" fillId="22" borderId="0" applyNumberFormat="0" applyBorder="0" applyAlignment="0" applyProtection="0"/>
    <xf numFmtId="169" fontId="15" fillId="22" borderId="0" applyNumberFormat="0" applyBorder="0" applyAlignment="0" applyProtection="0"/>
    <xf numFmtId="169" fontId="15" fillId="22" borderId="0" applyNumberFormat="0" applyBorder="0" applyAlignment="0" applyProtection="0"/>
    <xf numFmtId="169" fontId="15" fillId="16" borderId="0" applyNumberFormat="0" applyBorder="0" applyAlignment="0" applyProtection="0"/>
    <xf numFmtId="169" fontId="15" fillId="16" borderId="0" applyNumberFormat="0" applyBorder="0" applyAlignment="0" applyProtection="0"/>
    <xf numFmtId="169" fontId="15" fillId="16" borderId="0" applyNumberFormat="0" applyBorder="0" applyAlignment="0" applyProtection="0"/>
    <xf numFmtId="169" fontId="15" fillId="17" borderId="0" applyNumberFormat="0" applyBorder="0" applyAlignment="0" applyProtection="0"/>
    <xf numFmtId="169" fontId="15" fillId="17" borderId="0" applyNumberFormat="0" applyBorder="0" applyAlignment="0" applyProtection="0"/>
    <xf numFmtId="169" fontId="15" fillId="17" borderId="0" applyNumberFormat="0" applyBorder="0" applyAlignment="0" applyProtection="0"/>
    <xf numFmtId="169" fontId="15" fillId="23" borderId="0" applyNumberFormat="0" applyBorder="0" applyAlignment="0" applyProtection="0"/>
    <xf numFmtId="169" fontId="15" fillId="23" borderId="0" applyNumberFormat="0" applyBorder="0" applyAlignment="0" applyProtection="0"/>
    <xf numFmtId="169" fontId="15" fillId="23" borderId="0" applyNumberFormat="0" applyBorder="0" applyAlignment="0" applyProtection="0"/>
    <xf numFmtId="169" fontId="19" fillId="10" borderId="22" applyNumberFormat="0" applyAlignment="0" applyProtection="0"/>
    <xf numFmtId="169" fontId="19" fillId="10" borderId="22" applyNumberFormat="0" applyAlignment="0" applyProtection="0"/>
    <xf numFmtId="169" fontId="19" fillId="10" borderId="22" applyNumberFormat="0" applyAlignment="0" applyProtection="0"/>
    <xf numFmtId="169" fontId="20" fillId="24" borderId="23" applyNumberFormat="0" applyAlignment="0" applyProtection="0"/>
    <xf numFmtId="169" fontId="20" fillId="24" borderId="23" applyNumberFormat="0" applyAlignment="0" applyProtection="0"/>
    <xf numFmtId="169" fontId="20" fillId="24" borderId="23" applyNumberFormat="0" applyAlignment="0" applyProtection="0"/>
    <xf numFmtId="169" fontId="21" fillId="24" borderId="22" applyNumberFormat="0" applyAlignment="0" applyProtection="0"/>
    <xf numFmtId="169" fontId="21" fillId="24" borderId="22" applyNumberFormat="0" applyAlignment="0" applyProtection="0"/>
    <xf numFmtId="169" fontId="21" fillId="24" borderId="22" applyNumberFormat="0" applyAlignment="0" applyProtection="0"/>
    <xf numFmtId="169" fontId="22" fillId="0" borderId="24" applyNumberFormat="0" applyFill="0" applyAlignment="0" applyProtection="0"/>
    <xf numFmtId="169" fontId="22" fillId="0" borderId="24" applyNumberFormat="0" applyFill="0" applyAlignment="0" applyProtection="0"/>
    <xf numFmtId="169" fontId="22" fillId="0" borderId="24" applyNumberFormat="0" applyFill="0" applyAlignment="0" applyProtection="0"/>
    <xf numFmtId="169" fontId="23" fillId="0" borderId="25" applyNumberFormat="0" applyFill="0" applyAlignment="0" applyProtection="0"/>
    <xf numFmtId="169" fontId="23" fillId="0" borderId="25" applyNumberFormat="0" applyFill="0" applyAlignment="0" applyProtection="0"/>
    <xf numFmtId="169" fontId="23" fillId="0" borderId="25" applyNumberFormat="0" applyFill="0" applyAlignment="0" applyProtection="0"/>
    <xf numFmtId="169" fontId="24" fillId="0" borderId="26" applyNumberFormat="0" applyFill="0" applyAlignment="0" applyProtection="0"/>
    <xf numFmtId="169" fontId="24" fillId="0" borderId="26" applyNumberFormat="0" applyFill="0" applyAlignment="0" applyProtection="0"/>
    <xf numFmtId="169" fontId="24" fillId="0" borderId="26" applyNumberFormat="0" applyFill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5" fillId="0" borderId="27" applyNumberFormat="0" applyFill="0" applyAlignment="0" applyProtection="0"/>
    <xf numFmtId="169" fontId="25" fillId="0" borderId="27" applyNumberFormat="0" applyFill="0" applyAlignment="0" applyProtection="0"/>
    <xf numFmtId="169" fontId="25" fillId="0" borderId="27" applyNumberFormat="0" applyFill="0" applyAlignment="0" applyProtection="0"/>
    <xf numFmtId="169" fontId="26" fillId="25" borderId="28" applyNumberFormat="0" applyAlignment="0" applyProtection="0"/>
    <xf numFmtId="169" fontId="26" fillId="25" borderId="28" applyNumberFormat="0" applyAlignment="0" applyProtection="0"/>
    <xf numFmtId="169" fontId="26" fillId="25" borderId="28" applyNumberFormat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28" fillId="26" borderId="0" applyNumberFormat="0" applyBorder="0" applyAlignment="0" applyProtection="0"/>
    <xf numFmtId="169" fontId="9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9" fillId="0" borderId="0"/>
    <xf numFmtId="169" fontId="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6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9" fillId="0" borderId="0"/>
    <xf numFmtId="0" fontId="9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6" fillId="0" borderId="0"/>
    <xf numFmtId="0" fontId="2" fillId="0" borderId="0"/>
    <xf numFmtId="169" fontId="14" fillId="0" borderId="0"/>
    <xf numFmtId="169" fontId="14" fillId="0" borderId="0"/>
    <xf numFmtId="0" fontId="9" fillId="0" borderId="0"/>
    <xf numFmtId="169" fontId="14" fillId="0" borderId="0"/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9" fillId="0" borderId="0"/>
    <xf numFmtId="169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9" fillId="0" borderId="0"/>
    <xf numFmtId="169" fontId="31" fillId="6" borderId="0" applyNumberFormat="0" applyBorder="0" applyAlignment="0" applyProtection="0"/>
    <xf numFmtId="169" fontId="31" fillId="6" borderId="0" applyNumberFormat="0" applyBorder="0" applyAlignment="0" applyProtection="0"/>
    <xf numFmtId="169" fontId="31" fillId="6" borderId="0" applyNumberFormat="0" applyBorder="0" applyAlignment="0" applyProtection="0"/>
    <xf numFmtId="169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9" fontId="14" fillId="27" borderId="29" applyNumberFormat="0" applyFont="0" applyAlignment="0" applyProtection="0"/>
    <xf numFmtId="169" fontId="14" fillId="27" borderId="29" applyNumberFormat="0" applyFont="0" applyAlignment="0" applyProtection="0"/>
    <xf numFmtId="169" fontId="2" fillId="27" borderId="2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33" fillId="0" borderId="30" applyNumberFormat="0" applyFill="0" applyAlignment="0" applyProtection="0"/>
    <xf numFmtId="169" fontId="33" fillId="0" borderId="30" applyNumberFormat="0" applyFill="0" applyAlignment="0" applyProtection="0"/>
    <xf numFmtId="169" fontId="33" fillId="0" borderId="30" applyNumberFormat="0" applyFill="0" applyAlignment="0" applyProtection="0"/>
    <xf numFmtId="0" fontId="34" fillId="0" borderId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6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36" fillId="7" borderId="0" applyNumberFormat="0" applyBorder="0" applyAlignment="0" applyProtection="0"/>
    <xf numFmtId="169" fontId="36" fillId="7" borderId="0" applyNumberFormat="0" applyBorder="0" applyAlignment="0" applyProtection="0"/>
    <xf numFmtId="169" fontId="36" fillId="7" borderId="0" applyNumberFormat="0" applyBorder="0" applyAlignment="0" applyProtection="0"/>
  </cellStyleXfs>
  <cellXfs count="148">
    <xf numFmtId="0" fontId="0" fillId="0" borderId="0" xfId="0"/>
    <xf numFmtId="4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4" fontId="3" fillId="2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vertical="center" shrinkToFit="1"/>
    </xf>
    <xf numFmtId="4" fontId="6" fillId="0" borderId="0" xfId="1" applyNumberFormat="1" applyFont="1" applyFill="1" applyBorder="1" applyAlignment="1">
      <alignment vertical="center" shrinkToFit="1"/>
    </xf>
    <xf numFmtId="4" fontId="5" fillId="0" borderId="0" xfId="1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5" xfId="1" applyNumberFormat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 shrinkToFit="1"/>
    </xf>
    <xf numFmtId="41" fontId="5" fillId="0" borderId="6" xfId="2" applyFont="1" applyFill="1" applyBorder="1" applyAlignment="1">
      <alignment horizontal="center" vertical="center"/>
    </xf>
    <xf numFmtId="41" fontId="5" fillId="0" borderId="7" xfId="2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" fontId="5" fillId="2" borderId="11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9" xfId="3" applyNumberFormat="1" applyFont="1" applyFill="1" applyBorder="1" applyAlignment="1">
      <alignment horizontal="center" vertical="center" wrapText="1"/>
    </xf>
    <xf numFmtId="0" fontId="6" fillId="0" borderId="9" xfId="3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 wrapText="1"/>
    </xf>
    <xf numFmtId="41" fontId="5" fillId="2" borderId="13" xfId="2" applyFont="1" applyFill="1" applyBorder="1" applyAlignment="1">
      <alignment horizontal="center" vertical="center" wrapText="1"/>
    </xf>
    <xf numFmtId="0" fontId="5" fillId="2" borderId="8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7" fillId="2" borderId="14" xfId="1" applyNumberFormat="1" applyFont="1" applyFill="1" applyBorder="1" applyAlignment="1">
      <alignment vertical="center"/>
    </xf>
    <xf numFmtId="166" fontId="7" fillId="2" borderId="15" xfId="1" applyNumberFormat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 wrapText="1"/>
    </xf>
    <xf numFmtId="14" fontId="3" fillId="2" borderId="14" xfId="1" applyNumberFormat="1" applyFont="1" applyFill="1" applyBorder="1" applyAlignment="1">
      <alignment vertical="center" wrapText="1"/>
    </xf>
    <xf numFmtId="0" fontId="3" fillId="2" borderId="14" xfId="1" applyNumberFormat="1" applyFont="1" applyFill="1" applyBorder="1" applyAlignment="1">
      <alignment vertical="center" shrinkToFit="1"/>
    </xf>
    <xf numFmtId="166" fontId="7" fillId="0" borderId="14" xfId="1" applyNumberFormat="1" applyFont="1" applyFill="1" applyBorder="1" applyAlignment="1">
      <alignment vertical="center" shrinkToFit="1"/>
    </xf>
    <xf numFmtId="166" fontId="7" fillId="0" borderId="15" xfId="1" applyNumberFormat="1" applyFont="1" applyFill="1" applyBorder="1" applyAlignment="1">
      <alignment vertical="center"/>
    </xf>
    <xf numFmtId="166" fontId="7" fillId="2" borderId="14" xfId="1" applyNumberFormat="1" applyFont="1" applyFill="1" applyBorder="1" applyAlignment="1">
      <alignment vertical="center"/>
    </xf>
    <xf numFmtId="4" fontId="3" fillId="2" borderId="14" xfId="1" applyNumberFormat="1" applyFont="1" applyFill="1" applyBorder="1" applyAlignment="1">
      <alignment vertical="center"/>
    </xf>
    <xf numFmtId="166" fontId="3" fillId="2" borderId="15" xfId="1" applyNumberFormat="1" applyFont="1" applyFill="1" applyBorder="1" applyAlignment="1">
      <alignment vertical="center"/>
    </xf>
    <xf numFmtId="167" fontId="3" fillId="2" borderId="16" xfId="4" applyFont="1" applyFill="1" applyBorder="1" applyAlignment="1">
      <alignment horizontal="center" vertical="center" wrapText="1"/>
    </xf>
    <xf numFmtId="168" fontId="3" fillId="2" borderId="15" xfId="5" applyNumberFormat="1" applyFont="1" applyFill="1" applyBorder="1" applyAlignment="1">
      <alignment horizontal="center" vertical="center" shrinkToFit="1"/>
    </xf>
    <xf numFmtId="0" fontId="3" fillId="2" borderId="17" xfId="3" applyNumberFormat="1" applyFont="1" applyFill="1" applyBorder="1" applyAlignment="1">
      <alignment horizontal="left" vertical="center" wrapText="1" shrinkToFit="1"/>
    </xf>
    <xf numFmtId="166" fontId="3" fillId="0" borderId="14" xfId="1" applyNumberFormat="1" applyFont="1" applyFill="1" applyBorder="1" applyAlignment="1">
      <alignment vertical="center"/>
    </xf>
    <xf numFmtId="166" fontId="3" fillId="0" borderId="15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4" fontId="7" fillId="0" borderId="14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4" xfId="1" applyFont="1" applyFill="1" applyBorder="1" applyAlignment="1">
      <alignment vertical="center" wrapText="1"/>
    </xf>
    <xf numFmtId="167" fontId="7" fillId="2" borderId="16" xfId="4" applyFont="1" applyFill="1" applyBorder="1" applyAlignment="1">
      <alignment horizontal="center" vertical="center" wrapText="1"/>
    </xf>
    <xf numFmtId="168" fontId="7" fillId="2" borderId="15" xfId="5" applyNumberFormat="1" applyFont="1" applyFill="1" applyBorder="1" applyAlignment="1">
      <alignment horizontal="center" vertical="center" shrinkToFit="1"/>
    </xf>
    <xf numFmtId="0" fontId="7" fillId="2" borderId="17" xfId="3" applyNumberFormat="1" applyFont="1" applyFill="1" applyBorder="1" applyAlignment="1">
      <alignment horizontal="left" vertical="center" wrapText="1" shrinkToFit="1"/>
    </xf>
    <xf numFmtId="166" fontId="7" fillId="0" borderId="14" xfId="1" applyNumberFormat="1" applyFont="1" applyFill="1" applyBorder="1" applyAlignment="1">
      <alignment vertical="center"/>
    </xf>
    <xf numFmtId="166" fontId="3" fillId="0" borderId="14" xfId="1" applyNumberFormat="1" applyFont="1" applyFill="1" applyBorder="1" applyAlignment="1">
      <alignment vertical="center" shrinkToFit="1"/>
    </xf>
    <xf numFmtId="14" fontId="3" fillId="0" borderId="14" xfId="1" applyNumberFormat="1" applyFont="1" applyFill="1" applyBorder="1" applyAlignment="1">
      <alignment vertical="center" shrinkToFit="1"/>
    </xf>
    <xf numFmtId="0" fontId="3" fillId="0" borderId="14" xfId="1" applyNumberFormat="1" applyFont="1" applyFill="1" applyBorder="1" applyAlignment="1">
      <alignment vertical="center" shrinkToFit="1"/>
    </xf>
    <xf numFmtId="0" fontId="7" fillId="0" borderId="14" xfId="1" applyNumberFormat="1" applyFont="1" applyFill="1" applyBorder="1" applyAlignment="1">
      <alignment vertical="center" shrinkToFit="1"/>
    </xf>
    <xf numFmtId="14" fontId="4" fillId="0" borderId="14" xfId="1" applyNumberFormat="1" applyFont="1" applyFill="1" applyBorder="1" applyAlignment="1">
      <alignment vertical="center" shrinkToFit="1"/>
    </xf>
    <xf numFmtId="166" fontId="3" fillId="0" borderId="18" xfId="1" applyNumberFormat="1" applyFont="1" applyFill="1" applyBorder="1" applyAlignment="1">
      <alignment vertical="center"/>
    </xf>
    <xf numFmtId="14" fontId="3" fillId="0" borderId="15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4" fontId="7" fillId="0" borderId="15" xfId="1" applyNumberFormat="1" applyFont="1" applyFill="1" applyBorder="1" applyAlignment="1">
      <alignment vertical="center"/>
    </xf>
    <xf numFmtId="171" fontId="3" fillId="3" borderId="15" xfId="5" applyNumberFormat="1" applyFont="1" applyFill="1" applyBorder="1" applyAlignment="1">
      <alignment vertical="center"/>
    </xf>
    <xf numFmtId="0" fontId="3" fillId="3" borderId="14" xfId="1" applyFont="1" applyFill="1" applyBorder="1" applyAlignment="1">
      <alignment vertical="center" wrapText="1"/>
    </xf>
    <xf numFmtId="0" fontId="3" fillId="3" borderId="14" xfId="5" applyNumberFormat="1" applyFont="1" applyFill="1" applyBorder="1" applyAlignment="1">
      <alignment vertical="center" shrinkToFit="1"/>
    </xf>
    <xf numFmtId="166" fontId="4" fillId="3" borderId="14" xfId="5" applyNumberFormat="1" applyFont="1" applyFill="1" applyBorder="1" applyAlignment="1">
      <alignment vertical="center" shrinkToFit="1"/>
    </xf>
    <xf numFmtId="166" fontId="3" fillId="3" borderId="14" xfId="5" applyNumberFormat="1" applyFont="1" applyFill="1" applyBorder="1" applyAlignment="1">
      <alignment vertical="center" shrinkToFit="1"/>
    </xf>
    <xf numFmtId="43" fontId="3" fillId="3" borderId="16" xfId="5" applyFont="1" applyFill="1" applyBorder="1" applyAlignment="1">
      <alignment horizontal="center" vertical="center" wrapText="1"/>
    </xf>
    <xf numFmtId="43" fontId="3" fillId="3" borderId="15" xfId="5" applyFont="1" applyFill="1" applyBorder="1" applyAlignment="1">
      <alignment horizontal="center" vertical="center" wrapText="1"/>
    </xf>
    <xf numFmtId="0" fontId="3" fillId="3" borderId="17" xfId="3" applyNumberFormat="1" applyFont="1" applyFill="1" applyBorder="1" applyAlignment="1">
      <alignment horizontal="left" vertical="center" wrapText="1" shrinkToFit="1"/>
    </xf>
    <xf numFmtId="0" fontId="3" fillId="3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shrinkToFit="1"/>
    </xf>
    <xf numFmtId="4" fontId="4" fillId="0" borderId="0" xfId="1" applyNumberFormat="1" applyFont="1" applyFill="1" applyAlignment="1">
      <alignment vertical="center" shrinkToFit="1"/>
    </xf>
    <xf numFmtId="166" fontId="3" fillId="0" borderId="0" xfId="1" applyNumberFormat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shrinkToFit="1"/>
    </xf>
    <xf numFmtId="166" fontId="3" fillId="0" borderId="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left" vertical="center" wrapText="1" shrinkToFit="1"/>
    </xf>
    <xf numFmtId="164" fontId="3" fillId="0" borderId="0" xfId="0" applyNumberFormat="1" applyFont="1" applyFill="1" applyAlignment="1">
      <alignment horizontal="center" vertical="center" shrinkToFit="1"/>
    </xf>
    <xf numFmtId="166" fontId="7" fillId="0" borderId="0" xfId="0" applyNumberFormat="1" applyFont="1" applyFill="1" applyBorder="1" applyAlignment="1">
      <alignment vertical="center"/>
    </xf>
    <xf numFmtId="168" fontId="3" fillId="0" borderId="0" xfId="5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shrinkToFit="1"/>
    </xf>
    <xf numFmtId="4" fontId="5" fillId="4" borderId="21" xfId="1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NumberFormat="1" applyFont="1" applyFill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4" fontId="5" fillId="2" borderId="0" xfId="5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" fontId="5" fillId="4" borderId="0" xfId="1" applyNumberFormat="1" applyFont="1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left" vertical="center" wrapText="1" shrinkToFit="1"/>
    </xf>
    <xf numFmtId="4" fontId="5" fillId="3" borderId="0" xfId="5" applyNumberFormat="1" applyFont="1" applyFill="1" applyAlignment="1">
      <alignment vertical="center"/>
    </xf>
    <xf numFmtId="166" fontId="5" fillId="4" borderId="21" xfId="1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NumberFormat="1" applyFont="1" applyFill="1" applyAlignment="1">
      <alignment vertical="center" shrinkToFit="1"/>
    </xf>
    <xf numFmtId="4" fontId="5" fillId="3" borderId="0" xfId="5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 shrinkToFit="1"/>
    </xf>
    <xf numFmtId="49" fontId="12" fillId="0" borderId="0" xfId="0" applyNumberFormat="1" applyFont="1" applyFill="1" applyAlignment="1">
      <alignment horizontal="right" vertical="center" shrinkToFit="1"/>
    </xf>
    <xf numFmtId="4" fontId="11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 wrapText="1" shrinkToFit="1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14" fontId="3" fillId="2" borderId="15" xfId="1" applyNumberFormat="1" applyFont="1" applyFill="1" applyBorder="1" applyAlignment="1">
      <alignment vertical="center" wrapText="1"/>
    </xf>
  </cellXfs>
  <cellStyles count="535">
    <cellStyle name="_x000d__x000a_JournalTemplate=C:\COMFO\CTALK\JOURSTD.TPL_x000d__x000a_LbStateAddress=3 3 0 251 1 89 2 311_x000d__x000a_LbStateJou" xfId="24"/>
    <cellStyle name="0,0_x000d__x000a_NA_x000d__x000a_" xfId="25"/>
    <cellStyle name="20% - Акцент1 2" xfId="26"/>
    <cellStyle name="20% - Акцент1 2 2" xfId="27"/>
    <cellStyle name="20% - Акцент1 3" xfId="28"/>
    <cellStyle name="20% - Акцент2 2" xfId="29"/>
    <cellStyle name="20% - Акцент2 2 2" xfId="30"/>
    <cellStyle name="20% - Акцент2 3" xfId="31"/>
    <cellStyle name="20% - Акцент3 2" xfId="32"/>
    <cellStyle name="20% - Акцент3 2 2" xfId="33"/>
    <cellStyle name="20% - Акцент3 3" xfId="34"/>
    <cellStyle name="20% - Акцент4 2" xfId="35"/>
    <cellStyle name="20% - Акцент4 2 2" xfId="36"/>
    <cellStyle name="20% - Акцент4 3" xfId="37"/>
    <cellStyle name="20% - Акцент5 2" xfId="38"/>
    <cellStyle name="20% - Акцент5 2 2" xfId="39"/>
    <cellStyle name="20% - Акцент5 3" xfId="40"/>
    <cellStyle name="20% - Акцент6 2" xfId="41"/>
    <cellStyle name="20% - Акцент6 2 2" xfId="42"/>
    <cellStyle name="20% - Акцент6 3" xfId="43"/>
    <cellStyle name="40% - Акцент1 2" xfId="44"/>
    <cellStyle name="40% - Акцент1 2 2" xfId="45"/>
    <cellStyle name="40% - Акцент1 3" xfId="46"/>
    <cellStyle name="40% - Акцент2 2" xfId="47"/>
    <cellStyle name="40% - Акцент2 2 2" xfId="48"/>
    <cellStyle name="40% - Акцент2 3" xfId="49"/>
    <cellStyle name="40% - Акцент3 2" xfId="50"/>
    <cellStyle name="40% - Акцент3 2 2" xfId="51"/>
    <cellStyle name="40% - Акцент3 3" xfId="52"/>
    <cellStyle name="40% - Акцент4 2" xfId="53"/>
    <cellStyle name="40% - Акцент4 2 2" xfId="54"/>
    <cellStyle name="40% - Акцент4 3" xfId="55"/>
    <cellStyle name="40% - Акцент5 2" xfId="56"/>
    <cellStyle name="40% - Акцент5 2 2" xfId="57"/>
    <cellStyle name="40% - Акцент5 3" xfId="58"/>
    <cellStyle name="40% - Акцент6 2" xfId="59"/>
    <cellStyle name="40% - Акцент6 2 2" xfId="60"/>
    <cellStyle name="40% - Акцент6 3" xfId="61"/>
    <cellStyle name="60% - Акцент1 2" xfId="62"/>
    <cellStyle name="60% - Акцент1 2 2" xfId="63"/>
    <cellStyle name="60% - Акцент1 3" xfId="64"/>
    <cellStyle name="60% - Акцент2 2" xfId="65"/>
    <cellStyle name="60% - Акцент2 2 2" xfId="66"/>
    <cellStyle name="60% - Акцент2 3" xfId="67"/>
    <cellStyle name="60% - Акцент3 2" xfId="68"/>
    <cellStyle name="60% - Акцент3 2 2" xfId="69"/>
    <cellStyle name="60% - Акцент3 3" xfId="70"/>
    <cellStyle name="60% - Акцент4 2" xfId="71"/>
    <cellStyle name="60% - Акцент4 2 2" xfId="72"/>
    <cellStyle name="60% - Акцент4 3" xfId="73"/>
    <cellStyle name="60% - Акцент5 2" xfId="74"/>
    <cellStyle name="60% - Акцент5 2 2" xfId="75"/>
    <cellStyle name="60% - Акцент5 3" xfId="76"/>
    <cellStyle name="60% - Акцент6 2" xfId="77"/>
    <cellStyle name="60% - Акцент6 2 2" xfId="78"/>
    <cellStyle name="60% - Акцент6 3" xfId="79"/>
    <cellStyle name="Excel Built-in Normal" xfId="80"/>
    <cellStyle name="Excel Built-in Normal 1" xfId="81"/>
    <cellStyle name="Grey" xfId="82"/>
    <cellStyle name="Input [yellow]" xfId="83"/>
    <cellStyle name="Normal - Style1" xfId="84"/>
    <cellStyle name="Normal_B7087BudgetRev1A10(2).02.00" xfId="85"/>
    <cellStyle name="Percent [2]" xfId="86"/>
    <cellStyle name="Times New Roman" xfId="87"/>
    <cellStyle name="Акцент1 2" xfId="88"/>
    <cellStyle name="Акцент1 2 2" xfId="89"/>
    <cellStyle name="Акцент1 3" xfId="90"/>
    <cellStyle name="Акцент2 2" xfId="91"/>
    <cellStyle name="Акцент2 2 2" xfId="92"/>
    <cellStyle name="Акцент2 3" xfId="93"/>
    <cellStyle name="Акцент3 2" xfId="94"/>
    <cellStyle name="Акцент3 2 2" xfId="95"/>
    <cellStyle name="Акцент3 3" xfId="96"/>
    <cellStyle name="Акцент4 2" xfId="97"/>
    <cellStyle name="Акцент4 2 2" xfId="98"/>
    <cellStyle name="Акцент4 3" xfId="99"/>
    <cellStyle name="Акцент5 2" xfId="100"/>
    <cellStyle name="Акцент5 2 2" xfId="101"/>
    <cellStyle name="Акцент5 3" xfId="102"/>
    <cellStyle name="Акцент6 2" xfId="103"/>
    <cellStyle name="Акцент6 2 2" xfId="104"/>
    <cellStyle name="Акцент6 3" xfId="105"/>
    <cellStyle name="Ввод  2" xfId="106"/>
    <cellStyle name="Ввод  2 2" xfId="107"/>
    <cellStyle name="Ввод  3" xfId="108"/>
    <cellStyle name="Вывод 2" xfId="109"/>
    <cellStyle name="Вывод 2 2" xfId="110"/>
    <cellStyle name="Вывод 3" xfId="111"/>
    <cellStyle name="Вычисление 2" xfId="112"/>
    <cellStyle name="Вычисление 2 2" xfId="113"/>
    <cellStyle name="Вычисление 3" xfId="114"/>
    <cellStyle name="Заголовок 1 2" xfId="115"/>
    <cellStyle name="Заголовок 1 2 2" xfId="116"/>
    <cellStyle name="Заголовок 1 3" xfId="117"/>
    <cellStyle name="Заголовок 2 2" xfId="118"/>
    <cellStyle name="Заголовок 2 2 2" xfId="119"/>
    <cellStyle name="Заголовок 2 3" xfId="120"/>
    <cellStyle name="Заголовок 3 2" xfId="121"/>
    <cellStyle name="Заголовок 3 2 2" xfId="122"/>
    <cellStyle name="Заголовок 3 3" xfId="123"/>
    <cellStyle name="Заголовок 4 2" xfId="124"/>
    <cellStyle name="Заголовок 4 2 2" xfId="125"/>
    <cellStyle name="Заголовок 4 3" xfId="126"/>
    <cellStyle name="Итог 2" xfId="127"/>
    <cellStyle name="Итог 2 2" xfId="128"/>
    <cellStyle name="Итог 3" xfId="129"/>
    <cellStyle name="Контрольная ячейка 2" xfId="130"/>
    <cellStyle name="Контрольная ячейка 2 2" xfId="131"/>
    <cellStyle name="Контрольная ячейка 3" xfId="132"/>
    <cellStyle name="Название 2" xfId="133"/>
    <cellStyle name="Название 2 2" xfId="134"/>
    <cellStyle name="Название 3" xfId="135"/>
    <cellStyle name="Нейтральный 2" xfId="136"/>
    <cellStyle name="Нейтральный 2 2" xfId="137"/>
    <cellStyle name="Нейтральный 3" xfId="138"/>
    <cellStyle name="Обычный" xfId="0" builtinId="0"/>
    <cellStyle name="Обычный 10" xfId="139"/>
    <cellStyle name="Обычный 11" xfId="140"/>
    <cellStyle name="Обычный 11 2" xfId="141"/>
    <cellStyle name="Обычный 11 3" xfId="142"/>
    <cellStyle name="Обычный 11 4" xfId="143"/>
    <cellStyle name="Обычный 11 5" xfId="144"/>
    <cellStyle name="Обычный 11_Progect_SWOT" xfId="145"/>
    <cellStyle name="Обычный 12" xfId="146"/>
    <cellStyle name="Обычный 12 2" xfId="8"/>
    <cellStyle name="Обычный 12_Progect_SWOT" xfId="147"/>
    <cellStyle name="Обычный 13" xfId="148"/>
    <cellStyle name="Обычный 14" xfId="149"/>
    <cellStyle name="Обычный 14 2" xfId="150"/>
    <cellStyle name="Обычный 14 3" xfId="151"/>
    <cellStyle name="Обычный 14 4" xfId="152"/>
    <cellStyle name="Обычный 14_Progect_SWOT" xfId="153"/>
    <cellStyle name="Обычный 15" xfId="154"/>
    <cellStyle name="Обычный 15 2" xfId="155"/>
    <cellStyle name="Обычный 15 3" xfId="156"/>
    <cellStyle name="Обычный 15 4" xfId="157"/>
    <cellStyle name="Обычный 15_Progect_SWOT" xfId="158"/>
    <cellStyle name="Обычный 16" xfId="159"/>
    <cellStyle name="Обычный 16 2" xfId="160"/>
    <cellStyle name="Обычный 16 3" xfId="161"/>
    <cellStyle name="Обычный 16 4" xfId="162"/>
    <cellStyle name="Обычный 16_Progect_SWOT" xfId="163"/>
    <cellStyle name="Обычный 17" xfId="164"/>
    <cellStyle name="Обычный 17 2" xfId="165"/>
    <cellStyle name="Обычный 17 3" xfId="166"/>
    <cellStyle name="Обычный 17 4" xfId="167"/>
    <cellStyle name="Обычный 17_Progect_SWOT" xfId="168"/>
    <cellStyle name="Обычный 18" xfId="169"/>
    <cellStyle name="Обычный 18 2" xfId="170"/>
    <cellStyle name="Обычный 18 2 2" xfId="171"/>
    <cellStyle name="Обычный 18 2 3" xfId="172"/>
    <cellStyle name="Обычный 18 2 4" xfId="173"/>
    <cellStyle name="Обычный 18 2_Progect_SWOT" xfId="174"/>
    <cellStyle name="Обычный 18 3" xfId="175"/>
    <cellStyle name="Обычный 18 4" xfId="176"/>
    <cellStyle name="Обычный 18 5" xfId="177"/>
    <cellStyle name="Обычный 18 6" xfId="178"/>
    <cellStyle name="Обычный 18_Progect_SWOT" xfId="179"/>
    <cellStyle name="Обычный 19" xfId="180"/>
    <cellStyle name="Обычный 19 2" xfId="181"/>
    <cellStyle name="Обычный 19 2 2" xfId="182"/>
    <cellStyle name="Обычный 19 2 3" xfId="183"/>
    <cellStyle name="Обычный 19 2 4" xfId="184"/>
    <cellStyle name="Обычный 19 2_Progect_SWOT" xfId="185"/>
    <cellStyle name="Обычный 19 3" xfId="11"/>
    <cellStyle name="Обычный 19 4" xfId="186"/>
    <cellStyle name="Обычный 19 5" xfId="187"/>
    <cellStyle name="Обычный 19 6" xfId="188"/>
    <cellStyle name="Обычный 19_Progect_SWOT" xfId="189"/>
    <cellStyle name="Обычный 2" xfId="190"/>
    <cellStyle name="Обычный 2 10" xfId="191"/>
    <cellStyle name="Обычный 2 100" xfId="192"/>
    <cellStyle name="Обычный 2 101" xfId="193"/>
    <cellStyle name="Обычный 2 102" xfId="194"/>
    <cellStyle name="Обычный 2 103" xfId="195"/>
    <cellStyle name="Обычный 2 104" xfId="196"/>
    <cellStyle name="Обычный 2 105" xfId="197"/>
    <cellStyle name="Обычный 2 106" xfId="198"/>
    <cellStyle name="Обычный 2 107" xfId="199"/>
    <cellStyle name="Обычный 2 108" xfId="200"/>
    <cellStyle name="Обычный 2 109" xfId="201"/>
    <cellStyle name="Обычный 2 11" xfId="202"/>
    <cellStyle name="Обычный 2 110" xfId="203"/>
    <cellStyle name="Обычный 2 111" xfId="204"/>
    <cellStyle name="Обычный 2 112" xfId="205"/>
    <cellStyle name="Обычный 2 113" xfId="206"/>
    <cellStyle name="Обычный 2 114" xfId="207"/>
    <cellStyle name="Обычный 2 115" xfId="208"/>
    <cellStyle name="Обычный 2 116" xfId="209"/>
    <cellStyle name="Обычный 2 117" xfId="210"/>
    <cellStyle name="Обычный 2 118" xfId="211"/>
    <cellStyle name="Обычный 2 119" xfId="212"/>
    <cellStyle name="Обычный 2 12" xfId="213"/>
    <cellStyle name="Обычный 2 120" xfId="214"/>
    <cellStyle name="Обычный 2 121" xfId="215"/>
    <cellStyle name="Обычный 2 122" xfId="216"/>
    <cellStyle name="Обычный 2 123" xfId="217"/>
    <cellStyle name="Обычный 2 124" xfId="218"/>
    <cellStyle name="Обычный 2 125" xfId="219"/>
    <cellStyle name="Обычный 2 126" xfId="220"/>
    <cellStyle name="Обычный 2 127" xfId="221"/>
    <cellStyle name="Обычный 2 128" xfId="222"/>
    <cellStyle name="Обычный 2 129" xfId="223"/>
    <cellStyle name="Обычный 2 13" xfId="224"/>
    <cellStyle name="Обычный 2 130" xfId="225"/>
    <cellStyle name="Обычный 2 131" xfId="226"/>
    <cellStyle name="Обычный 2 132" xfId="227"/>
    <cellStyle name="Обычный 2 133" xfId="228"/>
    <cellStyle name="Обычный 2 134" xfId="229"/>
    <cellStyle name="Обычный 2 135" xfId="230"/>
    <cellStyle name="Обычный 2 136" xfId="231"/>
    <cellStyle name="Обычный 2 137" xfId="232"/>
    <cellStyle name="Обычный 2 138" xfId="233"/>
    <cellStyle name="Обычный 2 139" xfId="234"/>
    <cellStyle name="Обычный 2 14" xfId="235"/>
    <cellStyle name="Обычный 2 140" xfId="236"/>
    <cellStyle name="Обычный 2 141" xfId="237"/>
    <cellStyle name="Обычный 2 142" xfId="238"/>
    <cellStyle name="Обычный 2 143" xfId="239"/>
    <cellStyle name="Обычный 2 144" xfId="240"/>
    <cellStyle name="Обычный 2 145" xfId="241"/>
    <cellStyle name="Обычный 2 146" xfId="242"/>
    <cellStyle name="Обычный 2 147" xfId="243"/>
    <cellStyle name="Обычный 2 148" xfId="244"/>
    <cellStyle name="Обычный 2 149" xfId="245"/>
    <cellStyle name="Обычный 2 15" xfId="246"/>
    <cellStyle name="Обычный 2 150" xfId="247"/>
    <cellStyle name="Обычный 2 16" xfId="248"/>
    <cellStyle name="Обычный 2 17" xfId="249"/>
    <cellStyle name="Обычный 2 18" xfId="250"/>
    <cellStyle name="Обычный 2 19" xfId="251"/>
    <cellStyle name="Обычный 2 2" xfId="252"/>
    <cellStyle name="Обычный 2 2 2" xfId="253"/>
    <cellStyle name="Обычный 2 2 3" xfId="254"/>
    <cellStyle name="Обычный 2 2 4" xfId="255"/>
    <cellStyle name="Обычный 2 2 5" xfId="256"/>
    <cellStyle name="Обычный 2 2_Progect_SWOT" xfId="257"/>
    <cellStyle name="Обычный 2 20" xfId="258"/>
    <cellStyle name="Обычный 2 21" xfId="259"/>
    <cellStyle name="Обычный 2 22" xfId="260"/>
    <cellStyle name="Обычный 2 23" xfId="261"/>
    <cellStyle name="Обычный 2 24" xfId="262"/>
    <cellStyle name="Обычный 2 25" xfId="263"/>
    <cellStyle name="Обычный 2 26" xfId="264"/>
    <cellStyle name="Обычный 2 27" xfId="265"/>
    <cellStyle name="Обычный 2 28" xfId="266"/>
    <cellStyle name="Обычный 2 29" xfId="267"/>
    <cellStyle name="Обычный 2 3" xfId="268"/>
    <cellStyle name="Обычный 2 30" xfId="269"/>
    <cellStyle name="Обычный 2 31" xfId="270"/>
    <cellStyle name="Обычный 2 32" xfId="271"/>
    <cellStyle name="Обычный 2 33" xfId="272"/>
    <cellStyle name="Обычный 2 34" xfId="273"/>
    <cellStyle name="Обычный 2 35" xfId="274"/>
    <cellStyle name="Обычный 2 36" xfId="275"/>
    <cellStyle name="Обычный 2 37" xfId="276"/>
    <cellStyle name="Обычный 2 38" xfId="277"/>
    <cellStyle name="Обычный 2 39" xfId="278"/>
    <cellStyle name="Обычный 2 4" xfId="279"/>
    <cellStyle name="Обычный 2 40" xfId="280"/>
    <cellStyle name="Обычный 2 41" xfId="281"/>
    <cellStyle name="Обычный 2 42" xfId="282"/>
    <cellStyle name="Обычный 2 43" xfId="283"/>
    <cellStyle name="Обычный 2 44" xfId="284"/>
    <cellStyle name="Обычный 2 45" xfId="285"/>
    <cellStyle name="Обычный 2 46" xfId="286"/>
    <cellStyle name="Обычный 2 47" xfId="287"/>
    <cellStyle name="Обычный 2 48" xfId="288"/>
    <cellStyle name="Обычный 2 49" xfId="289"/>
    <cellStyle name="Обычный 2 5" xfId="290"/>
    <cellStyle name="Обычный 2 50" xfId="291"/>
    <cellStyle name="Обычный 2 51" xfId="292"/>
    <cellStyle name="Обычный 2 52" xfId="293"/>
    <cellStyle name="Обычный 2 53" xfId="294"/>
    <cellStyle name="Обычный 2 54" xfId="295"/>
    <cellStyle name="Обычный 2 55" xfId="296"/>
    <cellStyle name="Обычный 2 56" xfId="297"/>
    <cellStyle name="Обычный 2 57" xfId="298"/>
    <cellStyle name="Обычный 2 58" xfId="299"/>
    <cellStyle name="Обычный 2 59" xfId="300"/>
    <cellStyle name="Обычный 2 6" xfId="301"/>
    <cellStyle name="Обычный 2 60" xfId="302"/>
    <cellStyle name="Обычный 2 61" xfId="303"/>
    <cellStyle name="Обычный 2 62" xfId="304"/>
    <cellStyle name="Обычный 2 63" xfId="305"/>
    <cellStyle name="Обычный 2 64" xfId="306"/>
    <cellStyle name="Обычный 2 65" xfId="307"/>
    <cellStyle name="Обычный 2 66" xfId="308"/>
    <cellStyle name="Обычный 2 67" xfId="309"/>
    <cellStyle name="Обычный 2 68" xfId="310"/>
    <cellStyle name="Обычный 2 69" xfId="311"/>
    <cellStyle name="Обычный 2 7" xfId="312"/>
    <cellStyle name="Обычный 2 70" xfId="313"/>
    <cellStyle name="Обычный 2 71" xfId="314"/>
    <cellStyle name="Обычный 2 72" xfId="315"/>
    <cellStyle name="Обычный 2 73" xfId="316"/>
    <cellStyle name="Обычный 2 74" xfId="317"/>
    <cellStyle name="Обычный 2 75" xfId="318"/>
    <cellStyle name="Обычный 2 76" xfId="319"/>
    <cellStyle name="Обычный 2 77" xfId="320"/>
    <cellStyle name="Обычный 2 78" xfId="321"/>
    <cellStyle name="Обычный 2 79" xfId="322"/>
    <cellStyle name="Обычный 2 8" xfId="323"/>
    <cellStyle name="Обычный 2 80" xfId="324"/>
    <cellStyle name="Обычный 2 81" xfId="325"/>
    <cellStyle name="Обычный 2 82" xfId="326"/>
    <cellStyle name="Обычный 2 83" xfId="327"/>
    <cellStyle name="Обычный 2 84" xfId="328"/>
    <cellStyle name="Обычный 2 85" xfId="329"/>
    <cellStyle name="Обычный 2 86" xfId="330"/>
    <cellStyle name="Обычный 2 87" xfId="331"/>
    <cellStyle name="Обычный 2 88" xfId="332"/>
    <cellStyle name="Обычный 2 89" xfId="333"/>
    <cellStyle name="Обычный 2 9" xfId="334"/>
    <cellStyle name="Обычный 2 90" xfId="335"/>
    <cellStyle name="Обычный 2 91" xfId="336"/>
    <cellStyle name="Обычный 2 92" xfId="337"/>
    <cellStyle name="Обычный 2 93" xfId="338"/>
    <cellStyle name="Обычный 2 94" xfId="339"/>
    <cellStyle name="Обычный 2 95" xfId="340"/>
    <cellStyle name="Обычный 2 96" xfId="341"/>
    <cellStyle name="Обычный 2 97" xfId="342"/>
    <cellStyle name="Обычный 2 98" xfId="343"/>
    <cellStyle name="Обычный 2 99" xfId="344"/>
    <cellStyle name="Обычный 2_Progect_SWOT" xfId="345"/>
    <cellStyle name="Обычный 20" xfId="346"/>
    <cellStyle name="Обычный 20 2" xfId="347"/>
    <cellStyle name="Обычный 20 3" xfId="348"/>
    <cellStyle name="Обычный 20 4" xfId="349"/>
    <cellStyle name="Обычный 20_Progect_SWOT" xfId="350"/>
    <cellStyle name="Обычный 21" xfId="351"/>
    <cellStyle name="Обычный 21 2" xfId="352"/>
    <cellStyle name="Обычный 21 3" xfId="353"/>
    <cellStyle name="Обычный 21 4" xfId="354"/>
    <cellStyle name="Обычный 21_Progect_SWOT" xfId="355"/>
    <cellStyle name="Обычный 22" xfId="356"/>
    <cellStyle name="Обычный 22 2" xfId="357"/>
    <cellStyle name="Обычный 22 3" xfId="358"/>
    <cellStyle name="Обычный 22 4" xfId="359"/>
    <cellStyle name="Обычный 22_Progect_SWOT" xfId="360"/>
    <cellStyle name="Обычный 23" xfId="361"/>
    <cellStyle name="Обычный 23 2" xfId="362"/>
    <cellStyle name="Обычный 23 3" xfId="363"/>
    <cellStyle name="Обычный 23 4" xfId="364"/>
    <cellStyle name="Обычный 23_Progect_SWOT" xfId="365"/>
    <cellStyle name="Обычный 24" xfId="366"/>
    <cellStyle name="Обычный 24 2" xfId="367"/>
    <cellStyle name="Обычный 24 3" xfId="368"/>
    <cellStyle name="Обычный 24 4" xfId="369"/>
    <cellStyle name="Обычный 24_Progect_SWOT" xfId="370"/>
    <cellStyle name="Обычный 25" xfId="371"/>
    <cellStyle name="Обычный 25 2" xfId="372"/>
    <cellStyle name="Обычный 25 3" xfId="373"/>
    <cellStyle name="Обычный 25 4" xfId="374"/>
    <cellStyle name="Обычный 25_Progect_SWOT" xfId="375"/>
    <cellStyle name="Обычный 26" xfId="376"/>
    <cellStyle name="Обычный 26 2" xfId="377"/>
    <cellStyle name="Обычный 26 3" xfId="378"/>
    <cellStyle name="Обычный 26 4" xfId="379"/>
    <cellStyle name="Обычный 26_Progect_SWOT" xfId="380"/>
    <cellStyle name="Обычный 27" xfId="381"/>
    <cellStyle name="Обычный 27 2" xfId="382"/>
    <cellStyle name="Обычный 27 3" xfId="383"/>
    <cellStyle name="Обычный 27 4" xfId="384"/>
    <cellStyle name="Обычный 27_Progect_SWOT" xfId="385"/>
    <cellStyle name="Обычный 28" xfId="386"/>
    <cellStyle name="Обычный 28 2" xfId="387"/>
    <cellStyle name="Обычный 28 3" xfId="388"/>
    <cellStyle name="Обычный 28 4" xfId="389"/>
    <cellStyle name="Обычный 28_Progect_SWOT" xfId="390"/>
    <cellStyle name="Обычный 29" xfId="391"/>
    <cellStyle name="Обычный 29 2" xfId="392"/>
    <cellStyle name="Обычный 29 3" xfId="393"/>
    <cellStyle name="Обычный 29 4" xfId="394"/>
    <cellStyle name="Обычный 29 5" xfId="395"/>
    <cellStyle name="Обычный 29_Progect_SWOT" xfId="396"/>
    <cellStyle name="Обычный 3" xfId="397"/>
    <cellStyle name="Обычный 3 2" xfId="398"/>
    <cellStyle name="Обычный 3 2 2" xfId="399"/>
    <cellStyle name="Обычный 3 2_Progect_SWOT" xfId="400"/>
    <cellStyle name="Обычный 3 3" xfId="401"/>
    <cellStyle name="Обычный 3 4" xfId="402"/>
    <cellStyle name="Обычный 3_Progect_SWOT" xfId="403"/>
    <cellStyle name="Обычный 30" xfId="404"/>
    <cellStyle name="Обычный 30 2" xfId="405"/>
    <cellStyle name="Обычный 30 3" xfId="406"/>
    <cellStyle name="Обычный 30 4" xfId="407"/>
    <cellStyle name="Обычный 30_Progect_SWOT" xfId="408"/>
    <cellStyle name="Обычный 31" xfId="409"/>
    <cellStyle name="Обычный 31 2" xfId="410"/>
    <cellStyle name="Обычный 31 3" xfId="411"/>
    <cellStyle name="Обычный 31 4" xfId="412"/>
    <cellStyle name="Обычный 31_Progect_SWOT" xfId="413"/>
    <cellStyle name="Обычный 32" xfId="414"/>
    <cellStyle name="Обычный 32 2" xfId="415"/>
    <cellStyle name="Обычный 32 3" xfId="416"/>
    <cellStyle name="Обычный 32 4" xfId="417"/>
    <cellStyle name="Обычный 32_Progect_SWOT" xfId="418"/>
    <cellStyle name="Обычный 33" xfId="419"/>
    <cellStyle name="Обычный 34" xfId="420"/>
    <cellStyle name="Обычный 34 2" xfId="10"/>
    <cellStyle name="Обычный 34 3" xfId="13"/>
    <cellStyle name="Обычный 34 4" xfId="22"/>
    <cellStyle name="Обычный 34_Progect_SWOT" xfId="421"/>
    <cellStyle name="Обычный 35" xfId="422"/>
    <cellStyle name="Обычный 35 2" xfId="423"/>
    <cellStyle name="Обычный 35 3" xfId="424"/>
    <cellStyle name="Обычный 35 4" xfId="425"/>
    <cellStyle name="Обычный 35_Progect_SWOT" xfId="426"/>
    <cellStyle name="Обычный 36" xfId="427"/>
    <cellStyle name="Обычный 36 2" xfId="428"/>
    <cellStyle name="Обычный 36 3" xfId="429"/>
    <cellStyle name="Обычный 36 4" xfId="430"/>
    <cellStyle name="Обычный 36_Progect_SWOT" xfId="431"/>
    <cellStyle name="Обычный 37" xfId="432"/>
    <cellStyle name="Обычный 37 2" xfId="433"/>
    <cellStyle name="Обычный 37 3" xfId="434"/>
    <cellStyle name="Обычный 37 4" xfId="435"/>
    <cellStyle name="Обычный 37_Progect_SWOT" xfId="436"/>
    <cellStyle name="Обычный 38" xfId="437"/>
    <cellStyle name="Обычный 38 2" xfId="438"/>
    <cellStyle name="Обычный 38 3" xfId="439"/>
    <cellStyle name="Обычный 38 4" xfId="440"/>
    <cellStyle name="Обычный 38_Progect_SWOT" xfId="441"/>
    <cellStyle name="Обычный 39" xfId="442"/>
    <cellStyle name="Обычный 4" xfId="443"/>
    <cellStyle name="Обычный 4 2" xfId="444"/>
    <cellStyle name="Обычный 4 3" xfId="445"/>
    <cellStyle name="Обычный 4 4" xfId="446"/>
    <cellStyle name="Обычный 40" xfId="7"/>
    <cellStyle name="Обычный 41" xfId="9"/>
    <cellStyle name="Обычный 42" xfId="6"/>
    <cellStyle name="Обычный 43" xfId="447"/>
    <cellStyle name="Обычный 44" xfId="448"/>
    <cellStyle name="Обычный 45" xfId="449"/>
    <cellStyle name="Обычный 46" xfId="12"/>
    <cellStyle name="Обычный 47" xfId="450"/>
    <cellStyle name="Обычный 48" xfId="451"/>
    <cellStyle name="Обычный 49" xfId="452"/>
    <cellStyle name="Обычный 5" xfId="453"/>
    <cellStyle name="Обычный 5 2" xfId="454"/>
    <cellStyle name="Обычный 5 3" xfId="455"/>
    <cellStyle name="Обычный 5 4" xfId="456"/>
    <cellStyle name="Обычный 50" xfId="457"/>
    <cellStyle name="Обычный 51" xfId="458"/>
    <cellStyle name="Обычный 52" xfId="459"/>
    <cellStyle name="Обычный 53" xfId="14"/>
    <cellStyle name="Обычный 54" xfId="460"/>
    <cellStyle name="Обычный 55" xfId="461"/>
    <cellStyle name="Обычный 56" xfId="462"/>
    <cellStyle name="Обычный 57" xfId="15"/>
    <cellStyle name="Обычный 58" xfId="463"/>
    <cellStyle name="Обычный 59" xfId="464"/>
    <cellStyle name="Обычный 6" xfId="465"/>
    <cellStyle name="Обычный 60" xfId="466"/>
    <cellStyle name="Обычный 61" xfId="16"/>
    <cellStyle name="Обычный 62" xfId="467"/>
    <cellStyle name="Обычный 63" xfId="468"/>
    <cellStyle name="Обычный 64" xfId="469"/>
    <cellStyle name="Обычный 65" xfId="17"/>
    <cellStyle name="Обычный 66" xfId="470"/>
    <cellStyle name="Обычный 67" xfId="471"/>
    <cellStyle name="Обычный 68" xfId="472"/>
    <cellStyle name="Обычный 69" xfId="18"/>
    <cellStyle name="Обычный 7" xfId="473"/>
    <cellStyle name="Обычный 70" xfId="474"/>
    <cellStyle name="Обычный 71" xfId="475"/>
    <cellStyle name="Обычный 72" xfId="476"/>
    <cellStyle name="Обычный 73" xfId="19"/>
    <cellStyle name="Обычный 74" xfId="477"/>
    <cellStyle name="Обычный 75" xfId="478"/>
    <cellStyle name="Обычный 76" xfId="479"/>
    <cellStyle name="Обычный 77" xfId="20"/>
    <cellStyle name="Обычный 78" xfId="480"/>
    <cellStyle name="Обычный 79" xfId="481"/>
    <cellStyle name="Обычный 8" xfId="482"/>
    <cellStyle name="Обычный 80" xfId="483"/>
    <cellStyle name="Обычный 81" xfId="21"/>
    <cellStyle name="Обычный 82" xfId="484"/>
    <cellStyle name="Обычный 83" xfId="485"/>
    <cellStyle name="Обычный 84" xfId="23"/>
    <cellStyle name="Обычный 85" xfId="486"/>
    <cellStyle name="Обычный 9" xfId="487"/>
    <cellStyle name="Обычный_2002-05-14 FinReport CMI" xfId="1"/>
    <cellStyle name="Плохой 2" xfId="488"/>
    <cellStyle name="Плохой 2 2" xfId="489"/>
    <cellStyle name="Плохой 3" xfId="490"/>
    <cellStyle name="Пояснение 2" xfId="491"/>
    <cellStyle name="Пояснение 2 2" xfId="492"/>
    <cellStyle name="Пояснение 3" xfId="493"/>
    <cellStyle name="Примечание 2" xfId="494"/>
    <cellStyle name="Примечание 2 2" xfId="495"/>
    <cellStyle name="Примечание 3" xfId="496"/>
    <cellStyle name="Процентный 10" xfId="497"/>
    <cellStyle name="Процентный 11" xfId="498"/>
    <cellStyle name="Процентный 2" xfId="499"/>
    <cellStyle name="Процентный 2 2" xfId="500"/>
    <cellStyle name="Процентный 2 3" xfId="501"/>
    <cellStyle name="Процентный 2 4" xfId="502"/>
    <cellStyle name="Процентный 2_Progect_SWOT" xfId="503"/>
    <cellStyle name="Процентный 3" xfId="504"/>
    <cellStyle name="Процентный 4" xfId="505"/>
    <cellStyle name="Процентный 5" xfId="506"/>
    <cellStyle name="Процентный 6" xfId="507"/>
    <cellStyle name="Процентный 7" xfId="508"/>
    <cellStyle name="Процентный 8" xfId="509"/>
    <cellStyle name="Процентный 9" xfId="510"/>
    <cellStyle name="Связанная ячейка 2" xfId="511"/>
    <cellStyle name="Связанная ячейка 2 2" xfId="512"/>
    <cellStyle name="Связанная ячейка 3" xfId="513"/>
    <cellStyle name="Стиль 1" xfId="514"/>
    <cellStyle name="Текст предупреждения 2" xfId="515"/>
    <cellStyle name="Текст предупреждения 2 2" xfId="516"/>
    <cellStyle name="Текст предупреждения 3" xfId="517"/>
    <cellStyle name="Финансовый [0]_011002 CMI_December Report" xfId="3"/>
    <cellStyle name="Финансовый [0]_2002-05-14 FinReport CMI" xfId="2"/>
    <cellStyle name="Финансовый 14" xfId="518"/>
    <cellStyle name="Финансовый 14 2" xfId="519"/>
    <cellStyle name="Финансовый 2" xfId="5"/>
    <cellStyle name="Финансовый 2 2" xfId="520"/>
    <cellStyle name="Финансовый 2 3" xfId="521"/>
    <cellStyle name="Финансовый 3" xfId="522"/>
    <cellStyle name="Финансовый 3 2" xfId="523"/>
    <cellStyle name="Финансовый 3 3" xfId="524"/>
    <cellStyle name="Финансовый 4" xfId="525"/>
    <cellStyle name="Финансовый 4 2" xfId="526"/>
    <cellStyle name="Финансовый 4 3" xfId="527"/>
    <cellStyle name="Финансовый 4_Progect_SWOT" xfId="528"/>
    <cellStyle name="Финансовый 5" xfId="529"/>
    <cellStyle name="Финансовый 6" xfId="530"/>
    <cellStyle name="Финансовый 7" xfId="531"/>
    <cellStyle name="Финансовый_Лист1" xfId="4"/>
    <cellStyle name="Хороший 2" xfId="532"/>
    <cellStyle name="Хороший 2 2" xfId="533"/>
    <cellStyle name="Хороший 3" xfId="5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15.2\Finance\&#1076;&#1076;&#1089;\&#1076;&#1076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4;&#1077;&#1087;&#1072;&#1088;&#1090;&#1072;&#1084;&#1077;&#1085;&#1090;%20&#1088;&#1072;&#1079;&#1074;&#1080;&#1090;&#1080;&#1103;\12_&#1057;&#1044;&#1054;\DDS-&#1040;&#1088;&#1093;&#1080;&#1074;\&#1054;&#1073;&#1086;&#1088;&#1086;&#1090;&#1099;%20&#1087;&#1086;%20&#1086;&#1073;&#1098;&#1077;&#1082;&#1090;&#1072;&#1084;%20DDS%2023.04.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оплате по счетам"/>
      <sheetName val="отчет-касса"/>
      <sheetName val="Progect_SWOT"/>
      <sheetName val="архив"/>
      <sheetName val="И"/>
    </sheetNames>
    <sheetDataSet>
      <sheetData sheetId="0"/>
      <sheetData sheetId="1"/>
      <sheetData sheetId="2"/>
      <sheetData sheetId="3">
        <row r="1">
          <cell r="A1" t="str">
            <v xml:space="preserve">месяц акта </v>
          </cell>
          <cell r="B1" t="str">
            <v xml:space="preserve">месяц  </v>
          </cell>
          <cell r="H1" t="str">
            <v>Контрагент</v>
          </cell>
        </row>
        <row r="2">
          <cell r="A2" t="str">
            <v>01-14</v>
          </cell>
          <cell r="B2" t="str">
            <v>01-14</v>
          </cell>
          <cell r="C2" t="str">
            <v>Кредит</v>
          </cell>
          <cell r="D2" t="str">
            <v>Займ выдача</v>
          </cell>
          <cell r="E2" t="str">
            <v>IT</v>
          </cell>
          <cell r="H2" t="str">
            <v>Альфапласт ООО</v>
          </cell>
        </row>
        <row r="3">
          <cell r="A3" t="str">
            <v>01-15</v>
          </cell>
          <cell r="B3" t="str">
            <v>01-15</v>
          </cell>
          <cell r="C3" t="str">
            <v>Приход</v>
          </cell>
          <cell r="D3" t="str">
            <v>Займ гашение</v>
          </cell>
          <cell r="E3" t="str">
            <v>Аренда</v>
          </cell>
          <cell r="H3" t="str">
            <v>АрселорМитал Дистрибьюшн Солюшнс Восток</v>
          </cell>
          <cell r="J3" t="str">
            <v>Лесопилка. Киров</v>
          </cell>
        </row>
        <row r="4">
          <cell r="A4" t="str">
            <v>01-16</v>
          </cell>
          <cell r="B4" t="str">
            <v>01-16</v>
          </cell>
          <cell r="C4" t="str">
            <v>Расход</v>
          </cell>
          <cell r="D4" t="str">
            <v>Займ получение</v>
          </cell>
          <cell r="E4" t="str">
            <v>Билеты</v>
          </cell>
          <cell r="H4" t="str">
            <v>АС-Строй ООО</v>
          </cell>
          <cell r="J4" t="str">
            <v>ЛНЦДП</v>
          </cell>
          <cell r="K4" t="str">
            <v>кс</v>
          </cell>
        </row>
        <row r="5">
          <cell r="A5" t="str">
            <v>01-17</v>
          </cell>
          <cell r="B5" t="str">
            <v>01-17</v>
          </cell>
          <cell r="C5" t="str">
            <v>Депозит</v>
          </cell>
          <cell r="D5" t="str">
            <v>Вклад_внесение</v>
          </cell>
          <cell r="E5" t="str">
            <v>ЗП</v>
          </cell>
          <cell r="H5" t="str">
            <v>Башпромгидрострой ООО</v>
          </cell>
          <cell r="J5" t="str">
            <v>Мет завод Беларусь</v>
          </cell>
          <cell r="K5" t="str">
            <v>аванс</v>
          </cell>
        </row>
        <row r="6">
          <cell r="A6" t="str">
            <v>02-14</v>
          </cell>
          <cell r="B6" t="str">
            <v>02-14</v>
          </cell>
          <cell r="C6" t="str">
            <v>Займ</v>
          </cell>
          <cell r="D6" t="str">
            <v>Вклад_изъятие</v>
          </cell>
          <cell r="E6" t="str">
            <v>Командировочные</v>
          </cell>
          <cell r="H6" t="str">
            <v>ВИД ООО</v>
          </cell>
          <cell r="J6" t="str">
            <v>Прочее</v>
          </cell>
          <cell r="K6" t="str">
            <v>%%</v>
          </cell>
        </row>
        <row r="7">
          <cell r="A7" t="str">
            <v>02-15</v>
          </cell>
          <cell r="B7" t="str">
            <v>02-15</v>
          </cell>
          <cell r="D7" t="str">
            <v>Кредит гашение</v>
          </cell>
          <cell r="E7" t="str">
            <v>Офис</v>
          </cell>
          <cell r="H7" t="str">
            <v>Веза-Север ООО</v>
          </cell>
          <cell r="J7" t="str">
            <v>Прочее проектные</v>
          </cell>
          <cell r="K7" t="str">
            <v>прочее</v>
          </cell>
        </row>
        <row r="8">
          <cell r="A8" t="str">
            <v>02-16</v>
          </cell>
          <cell r="B8" t="str">
            <v>02-16</v>
          </cell>
          <cell r="D8" t="str">
            <v>Кредит получение</v>
          </cell>
          <cell r="E8" t="str">
            <v>Сотовая связь</v>
          </cell>
          <cell r="H8" t="str">
            <v>Вологдаметаллооптторг ОАО</v>
          </cell>
          <cell r="J8" t="str">
            <v>ЦХП</v>
          </cell>
          <cell r="K8" t="str">
            <v>гар.уд.</v>
          </cell>
        </row>
        <row r="9">
          <cell r="A9" t="str">
            <v>03-14</v>
          </cell>
          <cell r="B9" t="str">
            <v>03-14</v>
          </cell>
          <cell r="D9" t="str">
            <v>Налоги</v>
          </cell>
          <cell r="E9" t="str">
            <v>ЕСН</v>
          </cell>
          <cell r="H9" t="str">
            <v>ВТ-Сервис ООО</v>
          </cell>
          <cell r="J9" t="str">
            <v>Эстакада</v>
          </cell>
        </row>
        <row r="10">
          <cell r="A10" t="str">
            <v>03-15</v>
          </cell>
          <cell r="B10" t="str">
            <v>03-15</v>
          </cell>
          <cell r="D10" t="str">
            <v>Оплата поставщикам</v>
          </cell>
          <cell r="E10" t="str">
            <v>НДС</v>
          </cell>
          <cell r="H10" t="str">
            <v>Вымпел-45 ООО</v>
          </cell>
        </row>
        <row r="11">
          <cell r="A11" t="str">
            <v>03-14</v>
          </cell>
          <cell r="B11" t="str">
            <v>03-16</v>
          </cell>
          <cell r="D11" t="str">
            <v>От заказчика</v>
          </cell>
          <cell r="E11" t="str">
            <v>НДФЛ</v>
          </cell>
          <cell r="H11" t="str">
            <v>Гипромез ООО</v>
          </cell>
        </row>
        <row r="12">
          <cell r="A12" t="str">
            <v>04-14</v>
          </cell>
          <cell r="B12" t="str">
            <v>04-14</v>
          </cell>
          <cell r="D12" t="str">
            <v>Займ_МПСзаемщик_получение</v>
          </cell>
          <cell r="E12" t="str">
            <v>НПР ФБ</v>
          </cell>
          <cell r="H12" t="str">
            <v>Глушков И.В. ИП</v>
          </cell>
        </row>
        <row r="13">
          <cell r="A13" t="str">
            <v>04-15</v>
          </cell>
          <cell r="B13" t="str">
            <v>04-15</v>
          </cell>
          <cell r="D13" t="str">
            <v>Займ_МПСзаемщик_гашение</v>
          </cell>
          <cell r="E13" t="str">
            <v>НПР РБ</v>
          </cell>
          <cell r="H13" t="str">
            <v>Даниэли и К. Оффичине Мекканике С.п.А. в г.Выкса</v>
          </cell>
        </row>
        <row r="14">
          <cell r="A14" t="str">
            <v>05-14</v>
          </cell>
          <cell r="B14" t="str">
            <v>04-16</v>
          </cell>
          <cell r="D14" t="str">
            <v>Займ_МПСзаймодавец_возврат</v>
          </cell>
          <cell r="E14" t="str">
            <v>Трансп налог</v>
          </cell>
          <cell r="H14" t="str">
            <v>Дифеза-воротные системы ООО</v>
          </cell>
        </row>
        <row r="15">
          <cell r="A15" t="str">
            <v>05-15</v>
          </cell>
          <cell r="B15" t="str">
            <v>05-14</v>
          </cell>
          <cell r="D15" t="str">
            <v>Займ_МПСзаймодавец_выдача</v>
          </cell>
          <cell r="E15" t="str">
            <v>НВОС</v>
          </cell>
          <cell r="H15" t="str">
            <v>ИФНС 18</v>
          </cell>
        </row>
        <row r="16">
          <cell r="A16" t="str">
            <v>06-14</v>
          </cell>
          <cell r="B16" t="str">
            <v>05-15</v>
          </cell>
          <cell r="D16" t="str">
            <v>Усл-пост расходы</v>
          </cell>
          <cell r="E16" t="str">
            <v>Госпошлины</v>
          </cell>
          <cell r="H16" t="str">
            <v>Камелия ООО</v>
          </cell>
        </row>
        <row r="17">
          <cell r="A17" t="str">
            <v>06-15</v>
          </cell>
          <cell r="B17" t="str">
            <v>05-16</v>
          </cell>
          <cell r="D17" t="str">
            <v>Фин расходы</v>
          </cell>
          <cell r="E17" t="str">
            <v>Займ</v>
          </cell>
          <cell r="H17" t="str">
            <v>Квантор-Строй ООО</v>
          </cell>
        </row>
        <row r="18">
          <cell r="A18" t="str">
            <v>07-14</v>
          </cell>
          <cell r="B18" t="str">
            <v>06-14</v>
          </cell>
          <cell r="D18" t="str">
            <v>Фин результат</v>
          </cell>
          <cell r="E18" t="str">
            <v>Комиссии</v>
          </cell>
          <cell r="H18" t="str">
            <v>Компания АССАТ ООО</v>
          </cell>
        </row>
        <row r="19">
          <cell r="A19" t="str">
            <v>07-15</v>
          </cell>
          <cell r="B19" t="str">
            <v>06-15</v>
          </cell>
          <cell r="E19" t="str">
            <v>Кредит %</v>
          </cell>
          <cell r="H19" t="str">
            <v>Кронар</v>
          </cell>
        </row>
        <row r="20">
          <cell r="A20" t="str">
            <v>08-14</v>
          </cell>
          <cell r="B20" t="str">
            <v>06-16</v>
          </cell>
          <cell r="E20" t="str">
            <v>Штрафы</v>
          </cell>
          <cell r="H20" t="str">
            <v>Кузнецкие металлоконструкции ООО</v>
          </cell>
        </row>
        <row r="21">
          <cell r="A21" t="str">
            <v>08-15</v>
          </cell>
          <cell r="B21" t="str">
            <v>07-14</v>
          </cell>
          <cell r="E21" t="str">
            <v>Депозит %</v>
          </cell>
          <cell r="H21" t="str">
            <v>Лазуткина Людмила Ивановна</v>
          </cell>
        </row>
        <row r="22">
          <cell r="A22" t="str">
            <v>09-14</v>
          </cell>
          <cell r="B22" t="str">
            <v>07-15</v>
          </cell>
          <cell r="E22" t="str">
            <v>Займ учредителя</v>
          </cell>
          <cell r="H22" t="str">
            <v>ЛМЗ ЗАО</v>
          </cell>
        </row>
        <row r="23">
          <cell r="A23" t="str">
            <v>09-15</v>
          </cell>
          <cell r="B23" t="str">
            <v>07-16</v>
          </cell>
          <cell r="E23" t="str">
            <v>Лазуткина Л.И.</v>
          </cell>
          <cell r="H23" t="str">
            <v>ЛПОК НАО</v>
          </cell>
        </row>
        <row r="24">
          <cell r="A24" t="str">
            <v>09-16</v>
          </cell>
          <cell r="B24" t="str">
            <v>08-14</v>
          </cell>
          <cell r="E24" t="str">
            <v>НБК-Банк №375/14-КЛ/1 от 25.07.2014</v>
          </cell>
          <cell r="H24" t="str">
            <v>МетПромМонтаж ООО</v>
          </cell>
        </row>
        <row r="25">
          <cell r="A25" t="str">
            <v>10-14</v>
          </cell>
          <cell r="B25" t="str">
            <v>08-15</v>
          </cell>
          <cell r="E25" t="str">
            <v>Сбербанк</v>
          </cell>
          <cell r="H25" t="str">
            <v>МетПромСтрой ООО</v>
          </cell>
        </row>
        <row r="26">
          <cell r="A26" t="str">
            <v>10-15</v>
          </cell>
          <cell r="B26" t="str">
            <v>08-16</v>
          </cell>
          <cell r="E26" t="str">
            <v>ФГБО УВП (ПНИПУ)</v>
          </cell>
          <cell r="H26" t="str">
            <v>МетПромЦентр ООО</v>
          </cell>
        </row>
        <row r="27">
          <cell r="A27" t="str">
            <v>11-14</v>
          </cell>
          <cell r="B27" t="str">
            <v>09-14</v>
          </cell>
          <cell r="E27" t="str">
            <v>ЯЯ_Прочие</v>
          </cell>
          <cell r="H27" t="str">
            <v>МИАСС-УРАЛСТАЛЬКОНСТРУКЦИЯ ООО</v>
          </cell>
        </row>
        <row r="28">
          <cell r="A28" t="str">
            <v>11-15</v>
          </cell>
          <cell r="B28" t="str">
            <v>09-15</v>
          </cell>
          <cell r="H28" t="str">
            <v>Монтажный Трест Планета Свет ООО</v>
          </cell>
        </row>
        <row r="29">
          <cell r="A29" t="str">
            <v>12-14</v>
          </cell>
          <cell r="B29" t="str">
            <v>09-16</v>
          </cell>
          <cell r="H29" t="str">
            <v>НБК-Банк</v>
          </cell>
        </row>
        <row r="30">
          <cell r="A30" t="str">
            <v>12-15</v>
          </cell>
          <cell r="B30" t="str">
            <v>10-14</v>
          </cell>
          <cell r="H30" t="str">
            <v>НТЦ Промышленная безопасность ОАО</v>
          </cell>
        </row>
        <row r="31">
          <cell r="B31" t="str">
            <v>10-15</v>
          </cell>
          <cell r="H31" t="str">
            <v>Пеленг ООО</v>
          </cell>
        </row>
        <row r="32">
          <cell r="B32" t="str">
            <v>10-16</v>
          </cell>
          <cell r="H32" t="str">
            <v>Первоуральское монтажное управление Востокметаллургмонтаж ООО</v>
          </cell>
        </row>
        <row r="33">
          <cell r="B33" t="str">
            <v>11-14</v>
          </cell>
          <cell r="H33" t="str">
            <v>Пермское электромонтажное управление ООО</v>
          </cell>
        </row>
        <row r="34">
          <cell r="B34" t="str">
            <v>11-15</v>
          </cell>
          <cell r="H34" t="str">
            <v>ПЗСМ-Инвест ООО</v>
          </cell>
        </row>
        <row r="35">
          <cell r="B35" t="str">
            <v>11-16</v>
          </cell>
          <cell r="H35" t="str">
            <v>Пресснастил ООО</v>
          </cell>
        </row>
        <row r="36">
          <cell r="B36" t="str">
            <v>12-14</v>
          </cell>
          <cell r="H36" t="str">
            <v>Прокабель ООО</v>
          </cell>
        </row>
        <row r="37">
          <cell r="B37" t="str">
            <v>12-15</v>
          </cell>
        </row>
        <row r="38">
          <cell r="B38" t="str">
            <v>12-16</v>
          </cell>
          <cell r="H38" t="str">
            <v>Просвет ИКЦ ООО</v>
          </cell>
        </row>
        <row r="39">
          <cell r="H39" t="str">
            <v>Прочие</v>
          </cell>
        </row>
        <row r="40">
          <cell r="H40" t="str">
            <v>ПФ Промметалл ООО</v>
          </cell>
        </row>
        <row r="41">
          <cell r="H41" t="str">
            <v>ПФР</v>
          </cell>
        </row>
        <row r="42">
          <cell r="H42" t="str">
            <v>Росгосстрах</v>
          </cell>
        </row>
        <row r="43">
          <cell r="H43" t="str">
            <v>РосСтальКонструкция ЗАО</v>
          </cell>
        </row>
        <row r="44">
          <cell r="H44" t="str">
            <v>!Сотрудник</v>
          </cell>
        </row>
        <row r="45">
          <cell r="H45" t="str">
            <v>САТЕЛ ООО</v>
          </cell>
        </row>
        <row r="46">
          <cell r="H46" t="str">
            <v>СБЕРБАНК РОССИИ</v>
          </cell>
        </row>
        <row r="47">
          <cell r="H47" t="str">
            <v>Сибирский завод металлических конструкций ООО</v>
          </cell>
        </row>
        <row r="48">
          <cell r="H48" t="str">
            <v>С.Смарт ООО</v>
          </cell>
        </row>
        <row r="49">
          <cell r="H49" t="str">
            <v>Стальконструкция ООО</v>
          </cell>
        </row>
        <row r="50">
          <cell r="H50" t="str">
            <v>Стройсервис ООО</v>
          </cell>
        </row>
        <row r="51">
          <cell r="H51" t="str">
            <v>Стройэнергосервис ООО</v>
          </cell>
        </row>
        <row r="52">
          <cell r="H52" t="str">
            <v>ТД ПластКомфорт ООО</v>
          </cell>
        </row>
        <row r="53">
          <cell r="H53" t="str">
            <v>Тепломаш-Центр ООО</v>
          </cell>
        </row>
        <row r="54">
          <cell r="H54" t="str">
            <v>Техническая безопасность ООО</v>
          </cell>
        </row>
        <row r="55">
          <cell r="H55" t="str">
            <v>Техно-Изол ООО</v>
          </cell>
        </row>
        <row r="56">
          <cell r="H56" t="str">
            <v>Техпром ООО</v>
          </cell>
        </row>
        <row r="57">
          <cell r="H57" t="str">
            <v>Трест Уралстальконструкция ЗАО</v>
          </cell>
        </row>
        <row r="58">
          <cell r="H58" t="str">
            <v>Урал Монтаж Вентиляция ООО (УМВ ООО)</v>
          </cell>
        </row>
        <row r="59">
          <cell r="H59" t="str">
            <v>Управление механиации УСК ООО</v>
          </cell>
        </row>
        <row r="60">
          <cell r="H60" t="str">
            <v>Управляющая компания строительного холдинга ЗАО</v>
          </cell>
        </row>
        <row r="61">
          <cell r="H61" t="str">
            <v>Уралстальконструкция ООО</v>
          </cell>
        </row>
        <row r="62">
          <cell r="D62" t="str">
            <v>Стоянка для ПК10, 11</v>
          </cell>
          <cell r="E62" t="str">
            <v>КР ПК-2</v>
          </cell>
          <cell r="H62" t="str">
            <v>УралсСтройПрогресс ООО</v>
          </cell>
        </row>
        <row r="63">
          <cell r="H63" t="str">
            <v>Уралэлекторомонтаж ОАО</v>
          </cell>
        </row>
        <row r="64">
          <cell r="H64" t="str">
            <v>УФК по Пермскому краю (УФСПН в сфере природопользования по Пермскому краю)</v>
          </cell>
        </row>
        <row r="65">
          <cell r="H65" t="str">
            <v>УФК по г. Москве (Департамент Росприроднадзора по Центральному федеральному округу)  л/с 04731819180</v>
          </cell>
        </row>
        <row r="66">
          <cell r="H66" t="str">
            <v>ФГБО (ПНИПУ)</v>
          </cell>
        </row>
        <row r="67">
          <cell r="H67" t="str">
            <v>ФСС</v>
          </cell>
        </row>
        <row r="68">
          <cell r="H68" t="str">
            <v>ЧЗПСН-Профнастил ОАО</v>
          </cell>
        </row>
        <row r="69">
          <cell r="H69" t="str">
            <v>Эксергия ООО</v>
          </cell>
        </row>
        <row r="70">
          <cell r="H70" t="str">
            <v>ЭлектроМонтаж ООО</v>
          </cell>
        </row>
        <row r="72">
          <cell r="D72" t="str">
            <v>Мансарда</v>
          </cell>
        </row>
      </sheetData>
      <sheetData sheetId="4">
        <row r="2">
          <cell r="A2" t="str">
            <v>И8</v>
          </cell>
        </row>
        <row r="3">
          <cell r="A3" t="str">
            <v>И9</v>
          </cell>
        </row>
        <row r="4">
          <cell r="A4" t="str">
            <v>И10</v>
          </cell>
        </row>
        <row r="5">
          <cell r="A5" t="str">
            <v>И11</v>
          </cell>
        </row>
        <row r="6">
          <cell r="A6" t="str">
            <v>И12</v>
          </cell>
        </row>
        <row r="7">
          <cell r="A7" t="str">
            <v>И13</v>
          </cell>
        </row>
        <row r="8">
          <cell r="A8" t="str">
            <v>И14</v>
          </cell>
        </row>
        <row r="9">
          <cell r="A9" t="str">
            <v>И15</v>
          </cell>
        </row>
        <row r="10">
          <cell r="A10" t="str">
            <v>И16</v>
          </cell>
        </row>
        <row r="11">
          <cell r="A11" t="str">
            <v>И17</v>
          </cell>
        </row>
        <row r="12">
          <cell r="A12" t="str">
            <v>И18</v>
          </cell>
        </row>
        <row r="13">
          <cell r="A13" t="str">
            <v>И19</v>
          </cell>
        </row>
        <row r="14">
          <cell r="A14" t="str">
            <v>И20</v>
          </cell>
        </row>
        <row r="15">
          <cell r="A15" t="str">
            <v>И21</v>
          </cell>
        </row>
        <row r="16">
          <cell r="A16" t="str">
            <v>И22</v>
          </cell>
        </row>
        <row r="17">
          <cell r="A17" t="str">
            <v>И23</v>
          </cell>
        </row>
        <row r="18">
          <cell r="A18" t="str">
            <v>И24</v>
          </cell>
        </row>
        <row r="19">
          <cell r="A19" t="str">
            <v>И25</v>
          </cell>
        </row>
        <row r="20">
          <cell r="A20" t="str">
            <v>И26</v>
          </cell>
        </row>
        <row r="21">
          <cell r="A21" t="str">
            <v>И27</v>
          </cell>
        </row>
        <row r="22">
          <cell r="A22" t="str">
            <v>И28</v>
          </cell>
        </row>
        <row r="24">
          <cell r="A24" t="str">
            <v>И29</v>
          </cell>
        </row>
        <row r="25">
          <cell r="A25" t="str">
            <v>И30</v>
          </cell>
        </row>
        <row r="26">
          <cell r="A26" t="str">
            <v>И31</v>
          </cell>
        </row>
        <row r="27">
          <cell r="A27" t="str">
            <v>И32</v>
          </cell>
        </row>
        <row r="28">
          <cell r="A28" t="str">
            <v>И33</v>
          </cell>
        </row>
        <row r="29">
          <cell r="A29" t="str">
            <v>И34</v>
          </cell>
        </row>
        <row r="30">
          <cell r="A30" t="str">
            <v>И35</v>
          </cell>
        </row>
        <row r="33">
          <cell r="A33" t="str">
            <v>И36</v>
          </cell>
        </row>
        <row r="34">
          <cell r="A34" t="str">
            <v>И37</v>
          </cell>
        </row>
        <row r="35">
          <cell r="A35" t="str">
            <v>И38</v>
          </cell>
        </row>
        <row r="37">
          <cell r="A37" t="str">
            <v>И39</v>
          </cell>
        </row>
        <row r="38">
          <cell r="A38" t="str">
            <v>И40</v>
          </cell>
        </row>
        <row r="39">
          <cell r="A39" t="str">
            <v>И41</v>
          </cell>
        </row>
        <row r="40">
          <cell r="A40" t="str">
            <v>И42</v>
          </cell>
        </row>
        <row r="43">
          <cell r="A43" t="str">
            <v>И43</v>
          </cell>
        </row>
        <row r="44">
          <cell r="A44" t="str">
            <v>И44</v>
          </cell>
        </row>
        <row r="45">
          <cell r="A45" t="str">
            <v>И45</v>
          </cell>
        </row>
        <row r="47">
          <cell r="A47" t="str">
            <v>И46</v>
          </cell>
        </row>
        <row r="48">
          <cell r="A48" t="str">
            <v>И47</v>
          </cell>
        </row>
        <row r="49">
          <cell r="A49" t="str">
            <v>И48</v>
          </cell>
        </row>
        <row r="50">
          <cell r="A50" t="str">
            <v>И49</v>
          </cell>
        </row>
        <row r="51">
          <cell r="A51" t="str">
            <v>И50</v>
          </cell>
        </row>
        <row r="52">
          <cell r="A52" t="str">
            <v>И51</v>
          </cell>
        </row>
        <row r="54">
          <cell r="A54" t="str">
            <v>И52</v>
          </cell>
        </row>
        <row r="55">
          <cell r="A55" t="str">
            <v>И53</v>
          </cell>
        </row>
        <row r="56">
          <cell r="A56" t="str">
            <v>И54</v>
          </cell>
        </row>
        <row r="57">
          <cell r="A57" t="str">
            <v>И55</v>
          </cell>
        </row>
        <row r="58">
          <cell r="A58" t="str">
            <v>И56</v>
          </cell>
        </row>
        <row r="59">
          <cell r="A59" t="str">
            <v>И57</v>
          </cell>
        </row>
        <row r="60">
          <cell r="A60" t="str">
            <v>И58</v>
          </cell>
        </row>
        <row r="61">
          <cell r="A61" t="str">
            <v>И59</v>
          </cell>
        </row>
        <row r="62">
          <cell r="A62" t="str">
            <v>И60</v>
          </cell>
        </row>
        <row r="63">
          <cell r="A63" t="str">
            <v>И61</v>
          </cell>
        </row>
        <row r="64">
          <cell r="A64" t="str">
            <v>И62</v>
          </cell>
        </row>
        <row r="65">
          <cell r="A65" t="str">
            <v>И63</v>
          </cell>
        </row>
        <row r="67">
          <cell r="A67" t="str">
            <v>И64</v>
          </cell>
        </row>
        <row r="68">
          <cell r="A68" t="str">
            <v>И65</v>
          </cell>
        </row>
        <row r="69">
          <cell r="A69" t="str">
            <v>И66</v>
          </cell>
        </row>
        <row r="70">
          <cell r="A70" t="str">
            <v>И67</v>
          </cell>
        </row>
        <row r="71">
          <cell r="A71" t="str">
            <v>И68</v>
          </cell>
        </row>
        <row r="72">
          <cell r="A72" t="str">
            <v>И69</v>
          </cell>
        </row>
        <row r="73">
          <cell r="A73" t="str">
            <v>И70</v>
          </cell>
        </row>
        <row r="74">
          <cell r="A74" t="str">
            <v>И71</v>
          </cell>
        </row>
        <row r="76">
          <cell r="A76" t="str">
            <v>И72</v>
          </cell>
        </row>
        <row r="77">
          <cell r="A77" t="str">
            <v>И73</v>
          </cell>
        </row>
        <row r="78">
          <cell r="A78" t="str">
            <v>И74</v>
          </cell>
        </row>
        <row r="79">
          <cell r="A79" t="str">
            <v>И75</v>
          </cell>
        </row>
        <row r="80">
          <cell r="A80" t="str">
            <v>И76</v>
          </cell>
        </row>
        <row r="82">
          <cell r="A82" t="str">
            <v>И77</v>
          </cell>
        </row>
        <row r="83">
          <cell r="A83" t="str">
            <v>И78</v>
          </cell>
        </row>
        <row r="84">
          <cell r="A84" t="str">
            <v>И79</v>
          </cell>
        </row>
        <row r="85">
          <cell r="A85" t="str">
            <v>И80</v>
          </cell>
        </row>
        <row r="86">
          <cell r="A86" t="str">
            <v>И81</v>
          </cell>
        </row>
        <row r="87">
          <cell r="A87" t="str">
            <v>И82</v>
          </cell>
        </row>
        <row r="88">
          <cell r="A88" t="str">
            <v>И83</v>
          </cell>
        </row>
        <row r="89">
          <cell r="A89" t="str">
            <v>И84</v>
          </cell>
        </row>
        <row r="90">
          <cell r="A90" t="str">
            <v>И85</v>
          </cell>
        </row>
        <row r="91">
          <cell r="A91" t="str">
            <v>И86</v>
          </cell>
        </row>
        <row r="92">
          <cell r="A92" t="str">
            <v>И87</v>
          </cell>
        </row>
        <row r="93">
          <cell r="A93" t="str">
            <v>И88</v>
          </cell>
        </row>
        <row r="94">
          <cell r="A94" t="str">
            <v>И89</v>
          </cell>
        </row>
        <row r="95">
          <cell r="A95" t="str">
            <v>И90</v>
          </cell>
        </row>
        <row r="96">
          <cell r="A96" t="str">
            <v>И91</v>
          </cell>
        </row>
        <row r="97">
          <cell r="A97" t="str">
            <v>И92</v>
          </cell>
        </row>
        <row r="98">
          <cell r="A98" t="str">
            <v>И93</v>
          </cell>
        </row>
        <row r="99">
          <cell r="A99" t="str">
            <v>И94</v>
          </cell>
        </row>
        <row r="100">
          <cell r="A100" t="str">
            <v>И95</v>
          </cell>
        </row>
        <row r="101">
          <cell r="A101" t="str">
            <v>И96</v>
          </cell>
        </row>
        <row r="102">
          <cell r="A102" t="str">
            <v>И97</v>
          </cell>
        </row>
        <row r="103">
          <cell r="A103" t="str">
            <v>И98</v>
          </cell>
        </row>
        <row r="104">
          <cell r="A104" t="str">
            <v>И99</v>
          </cell>
        </row>
        <row r="105">
          <cell r="A105" t="str">
            <v>И100</v>
          </cell>
        </row>
        <row r="106">
          <cell r="A106" t="str">
            <v>И101</v>
          </cell>
        </row>
        <row r="107">
          <cell r="A107" t="str">
            <v>И102</v>
          </cell>
        </row>
        <row r="108">
          <cell r="A108" t="str">
            <v>И103</v>
          </cell>
        </row>
        <row r="109">
          <cell r="A109" t="str">
            <v>И104</v>
          </cell>
        </row>
        <row r="111">
          <cell r="A111" t="str">
            <v>И105</v>
          </cell>
        </row>
        <row r="112">
          <cell r="A112" t="str">
            <v>И106</v>
          </cell>
        </row>
        <row r="113">
          <cell r="A113" t="str">
            <v>И107</v>
          </cell>
        </row>
        <row r="114">
          <cell r="A114" t="str">
            <v>И108</v>
          </cell>
        </row>
        <row r="115">
          <cell r="A115" t="str">
            <v>И109</v>
          </cell>
        </row>
        <row r="116">
          <cell r="A116" t="str">
            <v>И110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жи-проект-год-месяц"/>
      <sheetName val="платежи-год-месяц"/>
      <sheetName val="сводная"/>
      <sheetName val="Лист1"/>
      <sheetName val="Progect_SWOT"/>
      <sheetName val="АРХ"/>
      <sheetName val="И"/>
      <sheetName val="май2011"/>
      <sheetName val="дм"/>
      <sheetName val="Лист2"/>
      <sheetName val="Лист4"/>
      <sheetName val="апартаменты"/>
      <sheetName val="Лист5"/>
      <sheetName val="Лист6"/>
      <sheetName val="Лист3"/>
      <sheetName val="Лист7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кс</v>
          </cell>
        </row>
        <row r="5">
          <cell r="K5" t="str">
            <v>аванс</v>
          </cell>
        </row>
        <row r="6">
          <cell r="K6" t="str">
            <v>%%</v>
          </cell>
        </row>
        <row r="7">
          <cell r="K7" t="str">
            <v>прочее</v>
          </cell>
        </row>
        <row r="8">
          <cell r="K8" t="str">
            <v>гар.уд.</v>
          </cell>
        </row>
        <row r="9">
          <cell r="K9" t="str">
            <v>1С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  <outlinePr summaryBelow="0"/>
    <pageSetUpPr fitToPage="1"/>
  </sheetPr>
  <dimension ref="A1:BL1778"/>
  <sheetViews>
    <sheetView tabSelected="1" topLeftCell="C3" zoomScale="80" zoomScaleNormal="80" zoomScaleSheetLayoutView="48" workbookViewId="0">
      <pane xSplit="22485" ySplit="2040" topLeftCell="BC37" activePane="bottomLeft"/>
      <selection activeCell="E1" sqref="E1:F1048576"/>
      <selection pane="topRight" activeCell="AQ1" sqref="AQ1:AQ1048576"/>
      <selection pane="bottomLeft" activeCell="I61" sqref="I61"/>
      <selection pane="bottomRight" activeCell="BH1890" sqref="BH1890"/>
    </sheetView>
  </sheetViews>
  <sheetFormatPr defaultRowHeight="12" outlineLevelRow="1" outlineLevelCol="2"/>
  <cols>
    <col min="1" max="1" width="13.7109375" style="99" hidden="1" customWidth="1" outlineLevel="1" collapsed="1"/>
    <col min="2" max="2" width="6.5703125" style="108" hidden="1" customWidth="1" outlineLevel="1"/>
    <col min="3" max="3" width="14" style="133" customWidth="1" collapsed="1"/>
    <col min="4" max="4" width="10.7109375" style="73" customWidth="1"/>
    <col min="5" max="5" width="5.140625" style="135" customWidth="1"/>
    <col min="6" max="6" width="15.42578125" style="136" customWidth="1"/>
    <col min="7" max="7" width="16.85546875" style="108" hidden="1" customWidth="1" outlineLevel="2" collapsed="1"/>
    <col min="8" max="8" width="7.140625" style="108" hidden="1" customWidth="1" outlineLevel="2"/>
    <col min="9" max="9" width="16.7109375" style="99" customWidth="1" outlineLevel="1" collapsed="1"/>
    <col min="10" max="10" width="15.42578125" style="2" hidden="1" customWidth="1" outlineLevel="1"/>
    <col min="11" max="11" width="5.140625" style="137" customWidth="1" collapsed="1"/>
    <col min="12" max="12" width="7.42578125" style="7" customWidth="1"/>
    <col min="13" max="13" width="35.7109375" style="138" customWidth="1"/>
    <col min="14" max="14" width="22" style="108" customWidth="1"/>
    <col min="15" max="23" width="15.42578125" style="108" customWidth="1"/>
    <col min="24" max="16384" width="9.140625" style="108"/>
  </cols>
  <sheetData>
    <row r="1" spans="1:13" s="2" customFormat="1" ht="5.25" customHeight="1">
      <c r="A1" s="1"/>
      <c r="C1" s="3"/>
      <c r="D1" s="4"/>
      <c r="E1" s="5"/>
      <c r="F1" s="6"/>
      <c r="I1" s="1"/>
      <c r="K1" s="7"/>
      <c r="L1" s="7"/>
      <c r="M1" s="8"/>
    </row>
    <row r="2" spans="1:13" s="2" customFormat="1">
      <c r="A2" s="1"/>
      <c r="C2" s="3"/>
      <c r="D2" s="10" t="s">
        <v>0</v>
      </c>
      <c r="E2" s="12"/>
      <c r="F2" s="13"/>
      <c r="G2" s="11"/>
      <c r="I2" s="1"/>
      <c r="K2" s="7"/>
      <c r="L2" s="7"/>
      <c r="M2" s="10">
        <f ca="1">TODAY()</f>
        <v>42402</v>
      </c>
    </row>
    <row r="3" spans="1:13" s="2" customFormat="1" ht="8.25" customHeight="1" thickBot="1">
      <c r="A3" s="14"/>
      <c r="B3" s="15"/>
      <c r="C3" s="3"/>
      <c r="D3" s="16"/>
      <c r="E3" s="17"/>
      <c r="F3" s="18"/>
      <c r="G3" s="19"/>
      <c r="H3" s="19"/>
      <c r="I3" s="14"/>
      <c r="J3" s="15"/>
      <c r="K3" s="20"/>
      <c r="L3" s="20"/>
      <c r="M3" s="21"/>
    </row>
    <row r="4" spans="1:13" s="29" customFormat="1" ht="12.75" thickBot="1">
      <c r="A4" s="142"/>
      <c r="B4" s="143"/>
      <c r="C4" s="22"/>
      <c r="D4" s="23"/>
      <c r="E4" s="24"/>
      <c r="F4" s="25"/>
      <c r="G4" s="144" t="s">
        <v>1</v>
      </c>
      <c r="H4" s="145"/>
      <c r="I4" s="146" t="s">
        <v>2</v>
      </c>
      <c r="J4" s="143"/>
      <c r="K4" s="26"/>
      <c r="L4" s="27"/>
      <c r="M4" s="28"/>
    </row>
    <row r="5" spans="1:13" s="40" customFormat="1" ht="51" customHeight="1">
      <c r="A5" s="30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35" t="s">
        <v>9</v>
      </c>
      <c r="H5" s="35" t="s">
        <v>10</v>
      </c>
      <c r="I5" s="36" t="s">
        <v>11</v>
      </c>
      <c r="J5" s="31" t="s">
        <v>12</v>
      </c>
      <c r="K5" s="37" t="s">
        <v>13</v>
      </c>
      <c r="L5" s="38" t="s">
        <v>14</v>
      </c>
      <c r="M5" s="39" t="s">
        <v>15</v>
      </c>
    </row>
    <row r="6" spans="1:13" s="58" customFormat="1" ht="24">
      <c r="A6" s="41"/>
      <c r="B6" s="42"/>
      <c r="C6" s="43" t="s">
        <v>16</v>
      </c>
      <c r="D6" s="44">
        <v>42159</v>
      </c>
      <c r="E6" s="45" t="s">
        <v>17</v>
      </c>
      <c r="F6" s="46"/>
      <c r="G6" s="47"/>
      <c r="H6" s="48"/>
      <c r="I6" s="49">
        <v>-97998.54</v>
      </c>
      <c r="J6" s="42"/>
      <c r="K6" s="51" t="s">
        <v>18</v>
      </c>
      <c r="L6" s="52"/>
      <c r="M6" s="53" t="s">
        <v>22</v>
      </c>
    </row>
    <row r="7" spans="1:13" s="58" customFormat="1" ht="24">
      <c r="A7" s="41"/>
      <c r="B7" s="42"/>
      <c r="C7" s="43" t="s">
        <v>16</v>
      </c>
      <c r="D7" s="44">
        <v>42226</v>
      </c>
      <c r="E7" s="45" t="s">
        <v>17</v>
      </c>
      <c r="F7" s="46"/>
      <c r="G7" s="47"/>
      <c r="H7" s="48"/>
      <c r="I7" s="49">
        <v>-119775.46</v>
      </c>
      <c r="J7" s="42"/>
      <c r="K7" s="51" t="s">
        <v>18</v>
      </c>
      <c r="L7" s="52"/>
      <c r="M7" s="53" t="s">
        <v>22</v>
      </c>
    </row>
    <row r="8" spans="1:13" s="58" customFormat="1" ht="28.5" customHeight="1">
      <c r="A8" s="41"/>
      <c r="B8" s="42"/>
      <c r="C8" s="43" t="s">
        <v>23</v>
      </c>
      <c r="D8" s="44">
        <v>42292</v>
      </c>
      <c r="E8" s="45" t="s">
        <v>17</v>
      </c>
      <c r="F8" s="46"/>
      <c r="G8" s="47"/>
      <c r="H8" s="48">
        <f>SUBTOTAL(102,I8)</f>
        <v>1</v>
      </c>
      <c r="I8" s="49">
        <v>-2000000</v>
      </c>
      <c r="J8" s="42"/>
      <c r="K8" s="51" t="s">
        <v>18</v>
      </c>
      <c r="L8" s="52">
        <v>30</v>
      </c>
      <c r="M8" s="53" t="s">
        <v>22</v>
      </c>
    </row>
    <row r="9" spans="1:13" s="58" customFormat="1" ht="28.5" customHeight="1">
      <c r="A9" s="41"/>
      <c r="B9" s="42"/>
      <c r="C9" s="43" t="s">
        <v>23</v>
      </c>
      <c r="D9" s="44">
        <v>42305</v>
      </c>
      <c r="E9" s="45" t="s">
        <v>17</v>
      </c>
      <c r="F9" s="46"/>
      <c r="G9" s="47"/>
      <c r="H9" s="48">
        <f t="shared" ref="H9:H34" si="0">SUBTOTAL(102,I9)</f>
        <v>1</v>
      </c>
      <c r="I9" s="49">
        <v>-1000000</v>
      </c>
      <c r="J9" s="42"/>
      <c r="K9" s="51" t="s">
        <v>18</v>
      </c>
      <c r="L9" s="52">
        <v>30</v>
      </c>
      <c r="M9" s="53" t="s">
        <v>22</v>
      </c>
    </row>
    <row r="10" spans="1:13" s="58" customFormat="1" ht="28.5" customHeight="1">
      <c r="A10" s="41"/>
      <c r="B10" s="42"/>
      <c r="C10" s="43" t="s">
        <v>23</v>
      </c>
      <c r="D10" s="44">
        <v>42366</v>
      </c>
      <c r="E10" s="45" t="s">
        <v>17</v>
      </c>
      <c r="F10" s="46"/>
      <c r="G10" s="47"/>
      <c r="H10" s="48">
        <f t="shared" si="0"/>
        <v>1</v>
      </c>
      <c r="I10" s="49">
        <v>-200000</v>
      </c>
      <c r="J10" s="42"/>
      <c r="K10" s="51" t="s">
        <v>18</v>
      </c>
      <c r="L10" s="52">
        <v>30</v>
      </c>
      <c r="M10" s="53" t="s">
        <v>22</v>
      </c>
    </row>
    <row r="11" spans="1:13" s="58" customFormat="1" ht="28.5" customHeight="1">
      <c r="A11" s="49"/>
      <c r="B11" s="50"/>
      <c r="C11" s="43" t="s">
        <v>23</v>
      </c>
      <c r="D11" s="44">
        <v>42367</v>
      </c>
      <c r="E11" s="45" t="s">
        <v>17</v>
      </c>
      <c r="F11" s="64"/>
      <c r="G11" s="55"/>
      <c r="H11" s="48">
        <f t="shared" si="0"/>
        <v>1</v>
      </c>
      <c r="I11" s="49">
        <v>-300000</v>
      </c>
      <c r="J11" s="50"/>
      <c r="K11" s="51" t="s">
        <v>18</v>
      </c>
      <c r="L11" s="52">
        <v>30</v>
      </c>
      <c r="M11" s="53" t="s">
        <v>22</v>
      </c>
    </row>
    <row r="12" spans="1:13" s="58" customFormat="1" ht="28.5" customHeight="1">
      <c r="A12" s="41"/>
      <c r="B12" s="42"/>
      <c r="C12" s="43" t="s">
        <v>23</v>
      </c>
      <c r="D12" s="44"/>
      <c r="E12" s="45" t="s">
        <v>19</v>
      </c>
      <c r="F12" s="68">
        <v>42394</v>
      </c>
      <c r="G12" s="47"/>
      <c r="H12" s="48">
        <f t="shared" si="0"/>
        <v>1</v>
      </c>
      <c r="I12" s="49">
        <f>-2009816.62+200000+300000</f>
        <v>-1509816.62</v>
      </c>
      <c r="J12" s="42"/>
      <c r="K12" s="51" t="s">
        <v>18</v>
      </c>
      <c r="L12" s="52">
        <v>30</v>
      </c>
      <c r="M12" s="53" t="s">
        <v>22</v>
      </c>
    </row>
    <row r="13" spans="1:13" s="58" customFormat="1" ht="28.5" customHeight="1">
      <c r="A13" s="41"/>
      <c r="B13" s="42"/>
      <c r="C13" s="43" t="s">
        <v>23</v>
      </c>
      <c r="D13" s="44"/>
      <c r="E13" s="45" t="s">
        <v>19</v>
      </c>
      <c r="F13" s="68">
        <v>42394</v>
      </c>
      <c r="G13" s="47"/>
      <c r="H13" s="48">
        <f t="shared" si="0"/>
        <v>1</v>
      </c>
      <c r="I13" s="49">
        <v>-22275.49</v>
      </c>
      <c r="J13" s="42"/>
      <c r="K13" s="51" t="s">
        <v>18</v>
      </c>
      <c r="L13" s="52">
        <v>30</v>
      </c>
      <c r="M13" s="53" t="s">
        <v>22</v>
      </c>
    </row>
    <row r="14" spans="1:13" s="58" customFormat="1" ht="28.5" customHeight="1">
      <c r="A14" s="41"/>
      <c r="B14" s="42"/>
      <c r="C14" s="43" t="s">
        <v>23</v>
      </c>
      <c r="D14" s="44"/>
      <c r="E14" s="45" t="s">
        <v>19</v>
      </c>
      <c r="F14" s="68">
        <v>42394</v>
      </c>
      <c r="G14" s="47"/>
      <c r="H14" s="48">
        <f t="shared" si="0"/>
        <v>1</v>
      </c>
      <c r="I14" s="49">
        <v>-534905.07999999996</v>
      </c>
      <c r="J14" s="42"/>
      <c r="K14" s="51" t="s">
        <v>18</v>
      </c>
      <c r="L14" s="52">
        <v>30</v>
      </c>
      <c r="M14" s="53" t="s">
        <v>22</v>
      </c>
    </row>
    <row r="15" spans="1:13" s="58" customFormat="1" ht="28.5" customHeight="1">
      <c r="A15" s="41"/>
      <c r="B15" s="42"/>
      <c r="C15" s="43" t="s">
        <v>23</v>
      </c>
      <c r="D15" s="44"/>
      <c r="E15" s="45" t="s">
        <v>19</v>
      </c>
      <c r="F15" s="68">
        <v>42394</v>
      </c>
      <c r="G15" s="47"/>
      <c r="H15" s="48">
        <f t="shared" si="0"/>
        <v>1</v>
      </c>
      <c r="I15" s="49">
        <v>-41481.68</v>
      </c>
      <c r="J15" s="42"/>
      <c r="K15" s="51" t="s">
        <v>18</v>
      </c>
      <c r="L15" s="52">
        <v>30</v>
      </c>
      <c r="M15" s="53" t="s">
        <v>22</v>
      </c>
    </row>
    <row r="16" spans="1:13" s="58" customFormat="1" ht="28.5" customHeight="1">
      <c r="A16" s="41"/>
      <c r="B16" s="42"/>
      <c r="C16" s="43" t="s">
        <v>23</v>
      </c>
      <c r="D16" s="44"/>
      <c r="E16" s="45" t="s">
        <v>19</v>
      </c>
      <c r="F16" s="68">
        <v>42394</v>
      </c>
      <c r="G16" s="47"/>
      <c r="H16" s="48">
        <f t="shared" si="0"/>
        <v>1</v>
      </c>
      <c r="I16" s="49">
        <v>-77678.850000000006</v>
      </c>
      <c r="J16" s="42"/>
      <c r="K16" s="51" t="s">
        <v>18</v>
      </c>
      <c r="L16" s="52">
        <v>30</v>
      </c>
      <c r="M16" s="53" t="s">
        <v>22</v>
      </c>
    </row>
    <row r="17" spans="1:13" s="58" customFormat="1" ht="28.5" customHeight="1">
      <c r="A17" s="41"/>
      <c r="B17" s="42"/>
      <c r="C17" s="43" t="s">
        <v>23</v>
      </c>
      <c r="D17" s="44"/>
      <c r="E17" s="45" t="s">
        <v>19</v>
      </c>
      <c r="F17" s="68">
        <v>42394</v>
      </c>
      <c r="G17" s="47"/>
      <c r="H17" s="48">
        <f t="shared" si="0"/>
        <v>1</v>
      </c>
      <c r="I17" s="49">
        <v>-198697.57</v>
      </c>
      <c r="J17" s="42"/>
      <c r="K17" s="51" t="s">
        <v>18</v>
      </c>
      <c r="L17" s="52">
        <v>30</v>
      </c>
      <c r="M17" s="53" t="s">
        <v>22</v>
      </c>
    </row>
    <row r="18" spans="1:13" s="58" customFormat="1" ht="28.5" customHeight="1">
      <c r="A18" s="41"/>
      <c r="B18" s="42"/>
      <c r="C18" s="43" t="s">
        <v>23</v>
      </c>
      <c r="D18" s="44"/>
      <c r="E18" s="45" t="s">
        <v>19</v>
      </c>
      <c r="F18" s="68">
        <v>42394</v>
      </c>
      <c r="G18" s="47"/>
      <c r="H18" s="48">
        <f t="shared" si="0"/>
        <v>1</v>
      </c>
      <c r="I18" s="49">
        <v>-58334.31</v>
      </c>
      <c r="J18" s="42"/>
      <c r="K18" s="51" t="s">
        <v>18</v>
      </c>
      <c r="L18" s="52">
        <v>30</v>
      </c>
      <c r="M18" s="53" t="s">
        <v>22</v>
      </c>
    </row>
    <row r="19" spans="1:13" s="58" customFormat="1" ht="28.5" customHeight="1">
      <c r="A19" s="41"/>
      <c r="B19" s="42"/>
      <c r="C19" s="43" t="s">
        <v>23</v>
      </c>
      <c r="D19" s="44"/>
      <c r="E19" s="45" t="s">
        <v>19</v>
      </c>
      <c r="F19" s="68">
        <v>42394</v>
      </c>
      <c r="G19" s="47"/>
      <c r="H19" s="48">
        <f t="shared" si="0"/>
        <v>1</v>
      </c>
      <c r="I19" s="49">
        <v>-78034.95</v>
      </c>
      <c r="J19" s="42"/>
      <c r="K19" s="51" t="s">
        <v>18</v>
      </c>
      <c r="L19" s="52">
        <v>30</v>
      </c>
      <c r="M19" s="53" t="s">
        <v>22</v>
      </c>
    </row>
    <row r="20" spans="1:13" s="58" customFormat="1" ht="28.5" customHeight="1">
      <c r="A20" s="41"/>
      <c r="B20" s="42"/>
      <c r="C20" s="43" t="s">
        <v>23</v>
      </c>
      <c r="D20" s="44"/>
      <c r="E20" s="45" t="s">
        <v>19</v>
      </c>
      <c r="F20" s="68">
        <v>42394</v>
      </c>
      <c r="G20" s="47"/>
      <c r="H20" s="48">
        <f t="shared" si="0"/>
        <v>1</v>
      </c>
      <c r="I20" s="49">
        <v>-63243.5</v>
      </c>
      <c r="J20" s="42"/>
      <c r="K20" s="51" t="s">
        <v>18</v>
      </c>
      <c r="L20" s="52">
        <v>30</v>
      </c>
      <c r="M20" s="53" t="s">
        <v>22</v>
      </c>
    </row>
    <row r="21" spans="1:13" s="58" customFormat="1" ht="28.5" customHeight="1">
      <c r="A21" s="41"/>
      <c r="B21" s="42"/>
      <c r="C21" s="43" t="s">
        <v>23</v>
      </c>
      <c r="D21" s="44"/>
      <c r="E21" s="45" t="s">
        <v>19</v>
      </c>
      <c r="F21" s="68">
        <v>42415</v>
      </c>
      <c r="G21" s="47"/>
      <c r="H21" s="48">
        <f t="shared" si="0"/>
        <v>1</v>
      </c>
      <c r="I21" s="49">
        <v>-936285.53</v>
      </c>
      <c r="J21" s="42"/>
      <c r="K21" s="51" t="s">
        <v>18</v>
      </c>
      <c r="L21" s="52">
        <v>30</v>
      </c>
      <c r="M21" s="53" t="s">
        <v>22</v>
      </c>
    </row>
    <row r="22" spans="1:13" s="58" customFormat="1" ht="28.5" customHeight="1">
      <c r="A22" s="41"/>
      <c r="B22" s="42"/>
      <c r="C22" s="43" t="s">
        <v>23</v>
      </c>
      <c r="D22" s="44"/>
      <c r="E22" s="45" t="s">
        <v>19</v>
      </c>
      <c r="F22" s="68">
        <v>42415</v>
      </c>
      <c r="G22" s="47"/>
      <c r="H22" s="48">
        <f t="shared" si="0"/>
        <v>1</v>
      </c>
      <c r="I22" s="49">
        <v>-19042.72</v>
      </c>
      <c r="J22" s="42"/>
      <c r="K22" s="51" t="s">
        <v>18</v>
      </c>
      <c r="L22" s="52">
        <v>30</v>
      </c>
      <c r="M22" s="53" t="s">
        <v>22</v>
      </c>
    </row>
    <row r="23" spans="1:13" s="58" customFormat="1" ht="28.5" customHeight="1">
      <c r="A23" s="41"/>
      <c r="B23" s="42"/>
      <c r="C23" s="43" t="s">
        <v>23</v>
      </c>
      <c r="D23" s="44"/>
      <c r="E23" s="45" t="s">
        <v>19</v>
      </c>
      <c r="F23" s="68">
        <v>42415</v>
      </c>
      <c r="G23" s="47"/>
      <c r="H23" s="48">
        <f t="shared" si="0"/>
        <v>1</v>
      </c>
      <c r="I23" s="49">
        <v>-14966.99</v>
      </c>
      <c r="J23" s="42"/>
      <c r="K23" s="51" t="s">
        <v>18</v>
      </c>
      <c r="L23" s="52">
        <v>30</v>
      </c>
      <c r="M23" s="53" t="s">
        <v>22</v>
      </c>
    </row>
    <row r="24" spans="1:13" s="58" customFormat="1" ht="28.5" customHeight="1">
      <c r="A24" s="41"/>
      <c r="B24" s="42"/>
      <c r="C24" s="43" t="s">
        <v>23</v>
      </c>
      <c r="D24" s="44"/>
      <c r="E24" s="45" t="s">
        <v>19</v>
      </c>
      <c r="F24" s="68">
        <v>42415</v>
      </c>
      <c r="G24" s="47"/>
      <c r="H24" s="48">
        <f t="shared" si="0"/>
        <v>1</v>
      </c>
      <c r="I24" s="49">
        <v>-60454.53</v>
      </c>
      <c r="J24" s="42"/>
      <c r="K24" s="51" t="s">
        <v>18</v>
      </c>
      <c r="L24" s="52">
        <v>30</v>
      </c>
      <c r="M24" s="53" t="s">
        <v>22</v>
      </c>
    </row>
    <row r="25" spans="1:13" s="58" customFormat="1" ht="28.5" customHeight="1">
      <c r="A25" s="41"/>
      <c r="B25" s="42"/>
      <c r="C25" s="43" t="s">
        <v>23</v>
      </c>
      <c r="D25" s="44"/>
      <c r="E25" s="45" t="s">
        <v>19</v>
      </c>
      <c r="F25" s="68">
        <v>42415</v>
      </c>
      <c r="G25" s="47"/>
      <c r="H25" s="48">
        <f t="shared" si="0"/>
        <v>1</v>
      </c>
      <c r="I25" s="49">
        <v>-45496.47</v>
      </c>
      <c r="J25" s="42"/>
      <c r="K25" s="51" t="s">
        <v>18</v>
      </c>
      <c r="L25" s="52">
        <v>30</v>
      </c>
      <c r="M25" s="53" t="s">
        <v>22</v>
      </c>
    </row>
    <row r="26" spans="1:13" s="58" customFormat="1" ht="28.5" customHeight="1">
      <c r="A26" s="41"/>
      <c r="B26" s="42"/>
      <c r="C26" s="43" t="s">
        <v>23</v>
      </c>
      <c r="D26" s="44">
        <v>42321</v>
      </c>
      <c r="E26" s="45" t="s">
        <v>17</v>
      </c>
      <c r="F26" s="46"/>
      <c r="G26" s="47"/>
      <c r="H26" s="48">
        <f t="shared" si="0"/>
        <v>1</v>
      </c>
      <c r="I26" s="56">
        <v>-656315.55000000005</v>
      </c>
      <c r="J26" s="42"/>
      <c r="K26" s="51" t="s">
        <v>18</v>
      </c>
      <c r="L26" s="52">
        <v>30</v>
      </c>
      <c r="M26" s="53" t="s">
        <v>22</v>
      </c>
    </row>
    <row r="27" spans="1:13" s="58" customFormat="1" ht="28.5" customHeight="1">
      <c r="A27" s="41"/>
      <c r="B27" s="42"/>
      <c r="C27" s="43" t="s">
        <v>23</v>
      </c>
      <c r="D27" s="44"/>
      <c r="E27" s="45" t="s">
        <v>19</v>
      </c>
      <c r="F27" s="68">
        <v>42416</v>
      </c>
      <c r="G27" s="47"/>
      <c r="H27" s="48">
        <f t="shared" si="0"/>
        <v>1</v>
      </c>
      <c r="I27" s="49">
        <v>-167614.64000000001</v>
      </c>
      <c r="J27" s="42"/>
      <c r="K27" s="51" t="s">
        <v>18</v>
      </c>
      <c r="L27" s="52">
        <v>30</v>
      </c>
      <c r="M27" s="53" t="s">
        <v>22</v>
      </c>
    </row>
    <row r="28" spans="1:13" s="58" customFormat="1" ht="28.5" customHeight="1">
      <c r="A28" s="41"/>
      <c r="B28" s="42"/>
      <c r="C28" s="43" t="s">
        <v>23</v>
      </c>
      <c r="D28" s="44"/>
      <c r="E28" s="45" t="s">
        <v>19</v>
      </c>
      <c r="F28" s="68">
        <v>42416</v>
      </c>
      <c r="G28" s="47"/>
      <c r="H28" s="48">
        <f t="shared" si="0"/>
        <v>1</v>
      </c>
      <c r="I28" s="49">
        <v>-66921.25</v>
      </c>
      <c r="J28" s="42"/>
      <c r="K28" s="51" t="s">
        <v>18</v>
      </c>
      <c r="L28" s="52">
        <v>30</v>
      </c>
      <c r="M28" s="53" t="s">
        <v>22</v>
      </c>
    </row>
    <row r="29" spans="1:13" s="58" customFormat="1" ht="28.5" customHeight="1">
      <c r="A29" s="41"/>
      <c r="B29" s="42"/>
      <c r="C29" s="43" t="s">
        <v>23</v>
      </c>
      <c r="D29" s="44"/>
      <c r="E29" s="45" t="s">
        <v>19</v>
      </c>
      <c r="F29" s="68">
        <v>42416</v>
      </c>
      <c r="G29" s="47"/>
      <c r="H29" s="48">
        <f t="shared" si="0"/>
        <v>1</v>
      </c>
      <c r="I29" s="49">
        <v>-160534</v>
      </c>
      <c r="J29" s="42"/>
      <c r="K29" s="51" t="s">
        <v>18</v>
      </c>
      <c r="L29" s="52">
        <v>30</v>
      </c>
      <c r="M29" s="53" t="s">
        <v>22</v>
      </c>
    </row>
    <row r="30" spans="1:13" s="58" customFormat="1" ht="28.5" customHeight="1">
      <c r="A30" s="41"/>
      <c r="B30" s="42"/>
      <c r="C30" s="43" t="s">
        <v>23</v>
      </c>
      <c r="D30" s="44"/>
      <c r="E30" s="45" t="s">
        <v>19</v>
      </c>
      <c r="F30" s="68">
        <v>42416</v>
      </c>
      <c r="G30" s="47"/>
      <c r="H30" s="48">
        <f t="shared" si="0"/>
        <v>1</v>
      </c>
      <c r="I30" s="49">
        <v>-507364</v>
      </c>
      <c r="J30" s="42"/>
      <c r="K30" s="51" t="s">
        <v>18</v>
      </c>
      <c r="L30" s="52">
        <v>30</v>
      </c>
      <c r="M30" s="53" t="s">
        <v>22</v>
      </c>
    </row>
    <row r="31" spans="1:13" s="58" customFormat="1" ht="28.5" customHeight="1">
      <c r="A31" s="41"/>
      <c r="B31" s="42"/>
      <c r="C31" s="43" t="s">
        <v>23</v>
      </c>
      <c r="D31" s="44"/>
      <c r="E31" s="45" t="s">
        <v>19</v>
      </c>
      <c r="F31" s="68">
        <v>42141</v>
      </c>
      <c r="G31" s="47"/>
      <c r="H31" s="48">
        <f t="shared" si="0"/>
        <v>1</v>
      </c>
      <c r="I31" s="49">
        <v>-82039.44</v>
      </c>
      <c r="J31" s="42"/>
      <c r="K31" s="51" t="s">
        <v>18</v>
      </c>
      <c r="L31" s="52">
        <v>30</v>
      </c>
      <c r="M31" s="53" t="s">
        <v>22</v>
      </c>
    </row>
    <row r="32" spans="1:13" s="58" customFormat="1" ht="28.5" customHeight="1">
      <c r="A32" s="49"/>
      <c r="B32" s="50"/>
      <c r="C32" s="43" t="s">
        <v>23</v>
      </c>
      <c r="D32" s="44">
        <v>42361</v>
      </c>
      <c r="E32" s="45" t="s">
        <v>17</v>
      </c>
      <c r="F32" s="64"/>
      <c r="G32" s="55"/>
      <c r="H32" s="48">
        <f t="shared" si="0"/>
        <v>1</v>
      </c>
      <c r="I32" s="49">
        <v>-56903.4</v>
      </c>
      <c r="J32" s="50"/>
      <c r="K32" s="51" t="s">
        <v>18</v>
      </c>
      <c r="L32" s="52">
        <v>30</v>
      </c>
      <c r="M32" s="53" t="s">
        <v>22</v>
      </c>
    </row>
    <row r="33" spans="1:13" s="58" customFormat="1" ht="28.5" customHeight="1">
      <c r="A33" s="41"/>
      <c r="B33" s="42"/>
      <c r="C33" s="43" t="s">
        <v>23</v>
      </c>
      <c r="D33" s="44"/>
      <c r="E33" s="45" t="s">
        <v>19</v>
      </c>
      <c r="F33" s="65">
        <v>42409</v>
      </c>
      <c r="G33" s="47"/>
      <c r="H33" s="48">
        <f t="shared" si="0"/>
        <v>1</v>
      </c>
      <c r="I33" s="49">
        <v>-902239.8</v>
      </c>
      <c r="J33" s="42"/>
      <c r="K33" s="51" t="s">
        <v>18</v>
      </c>
      <c r="L33" s="52">
        <v>30</v>
      </c>
      <c r="M33" s="53" t="s">
        <v>22</v>
      </c>
    </row>
    <row r="34" spans="1:13" s="58" customFormat="1" ht="28.5" customHeight="1">
      <c r="A34" s="41"/>
      <c r="B34" s="42"/>
      <c r="C34" s="43" t="s">
        <v>23</v>
      </c>
      <c r="D34" s="44"/>
      <c r="E34" s="45" t="s">
        <v>19</v>
      </c>
      <c r="F34" s="65">
        <v>42409</v>
      </c>
      <c r="G34" s="47"/>
      <c r="H34" s="48">
        <f t="shared" si="0"/>
        <v>1</v>
      </c>
      <c r="I34" s="49">
        <v>-180935.06</v>
      </c>
      <c r="J34" s="42"/>
      <c r="K34" s="51" t="s">
        <v>18</v>
      </c>
      <c r="L34" s="52">
        <v>30</v>
      </c>
      <c r="M34" s="53" t="s">
        <v>22</v>
      </c>
    </row>
    <row r="35" spans="1:13" s="58" customFormat="1" ht="21" customHeight="1">
      <c r="A35" s="41"/>
      <c r="B35" s="42"/>
      <c r="C35" s="43" t="s">
        <v>24</v>
      </c>
      <c r="D35" s="44"/>
      <c r="E35" s="45" t="s">
        <v>19</v>
      </c>
      <c r="F35" s="64" t="s">
        <v>21</v>
      </c>
      <c r="G35" s="47"/>
      <c r="H35" s="48">
        <f t="shared" ref="H35:H36" si="1">SUBTOTAL(102,I35)</f>
        <v>1</v>
      </c>
      <c r="I35" s="49">
        <v>-71453.02</v>
      </c>
      <c r="J35" s="42"/>
      <c r="K35" s="51" t="s">
        <v>18</v>
      </c>
      <c r="L35" s="52">
        <v>30</v>
      </c>
      <c r="M35" s="53" t="s">
        <v>22</v>
      </c>
    </row>
    <row r="36" spans="1:13" s="58" customFormat="1" ht="21" customHeight="1">
      <c r="A36" s="41"/>
      <c r="B36" s="42"/>
      <c r="C36" s="43" t="s">
        <v>24</v>
      </c>
      <c r="D36" s="44">
        <v>42395</v>
      </c>
      <c r="E36" s="45" t="s">
        <v>17</v>
      </c>
      <c r="F36" s="65"/>
      <c r="G36" s="47"/>
      <c r="H36" s="48">
        <f t="shared" si="1"/>
        <v>1</v>
      </c>
      <c r="I36" s="49">
        <v>-333677.57</v>
      </c>
      <c r="J36" s="42"/>
      <c r="K36" s="51" t="s">
        <v>18</v>
      </c>
      <c r="L36" s="52">
        <v>30</v>
      </c>
      <c r="M36" s="53" t="s">
        <v>22</v>
      </c>
    </row>
    <row r="37" spans="1:13" s="58" customFormat="1" ht="21" customHeight="1">
      <c r="A37" s="41"/>
      <c r="B37" s="42"/>
      <c r="C37" s="43"/>
      <c r="D37" s="147"/>
      <c r="E37" s="45"/>
      <c r="F37" s="65"/>
      <c r="G37" s="47"/>
      <c r="H37" s="48"/>
      <c r="I37" s="49"/>
      <c r="J37" s="42"/>
      <c r="K37" s="51"/>
      <c r="L37" s="52"/>
      <c r="M37" s="53"/>
    </row>
    <row r="38" spans="1:13" s="72" customFormat="1" ht="24.75" customHeight="1">
      <c r="A38" s="49"/>
      <c r="B38" s="50"/>
      <c r="C38" s="43" t="s">
        <v>24</v>
      </c>
      <c r="D38" s="70" t="s">
        <v>20</v>
      </c>
      <c r="E38" s="66" t="s">
        <v>25</v>
      </c>
      <c r="F38" s="56"/>
      <c r="G38" s="54"/>
      <c r="H38" s="54"/>
      <c r="I38" s="56"/>
      <c r="J38" s="50"/>
      <c r="K38" s="51" t="s">
        <v>18</v>
      </c>
      <c r="L38" s="52">
        <v>30</v>
      </c>
      <c r="M38" s="53" t="s">
        <v>22</v>
      </c>
    </row>
    <row r="39" spans="1:13" s="72" customFormat="1" ht="66" customHeight="1">
      <c r="A39" s="41"/>
      <c r="B39" s="42"/>
      <c r="C39" s="43" t="s">
        <v>24</v>
      </c>
      <c r="D39" s="70" t="s">
        <v>20</v>
      </c>
      <c r="E39" s="66" t="s">
        <v>25</v>
      </c>
      <c r="F39" s="56"/>
      <c r="G39" s="63"/>
      <c r="H39" s="63"/>
      <c r="I39" s="56"/>
      <c r="J39" s="42"/>
      <c r="K39" s="51" t="s">
        <v>18</v>
      </c>
      <c r="L39" s="52">
        <v>30</v>
      </c>
      <c r="M39" s="53" t="s">
        <v>22</v>
      </c>
    </row>
    <row r="40" spans="1:13" s="72" customFormat="1" ht="41.25" customHeight="1">
      <c r="A40" s="41"/>
      <c r="B40" s="42"/>
      <c r="C40" s="43" t="s">
        <v>23</v>
      </c>
      <c r="D40" s="70" t="s">
        <v>20</v>
      </c>
      <c r="E40" s="66" t="s">
        <v>25</v>
      </c>
      <c r="F40" s="57"/>
      <c r="G40" s="63"/>
      <c r="H40" s="63"/>
      <c r="I40" s="56"/>
      <c r="J40" s="42"/>
      <c r="K40" s="51" t="s">
        <v>18</v>
      </c>
      <c r="L40" s="52">
        <v>33</v>
      </c>
      <c r="M40" s="53" t="s">
        <v>22</v>
      </c>
    </row>
    <row r="41" spans="1:13" s="72" customFormat="1" ht="31.5" customHeight="1">
      <c r="A41" s="41"/>
      <c r="B41" s="42"/>
      <c r="C41" s="43" t="s">
        <v>23</v>
      </c>
      <c r="D41" s="70" t="s">
        <v>20</v>
      </c>
      <c r="E41" s="66" t="s">
        <v>25</v>
      </c>
      <c r="F41" s="57"/>
      <c r="G41" s="63"/>
      <c r="H41" s="63"/>
      <c r="I41" s="56"/>
      <c r="J41" s="42"/>
      <c r="K41" s="51" t="s">
        <v>18</v>
      </c>
      <c r="L41" s="52">
        <v>33</v>
      </c>
      <c r="M41" s="53" t="s">
        <v>22</v>
      </c>
    </row>
    <row r="42" spans="1:13" s="72" customFormat="1" ht="31.5" customHeight="1">
      <c r="A42" s="41"/>
      <c r="B42" s="42"/>
      <c r="C42" s="43" t="s">
        <v>23</v>
      </c>
      <c r="D42" s="70" t="s">
        <v>20</v>
      </c>
      <c r="E42" s="66" t="s">
        <v>25</v>
      </c>
      <c r="F42" s="56"/>
      <c r="G42" s="63"/>
      <c r="H42" s="63"/>
      <c r="I42" s="56"/>
      <c r="J42" s="42"/>
      <c r="K42" s="51" t="s">
        <v>18</v>
      </c>
      <c r="L42" s="52">
        <v>33</v>
      </c>
      <c r="M42" s="53" t="s">
        <v>22</v>
      </c>
    </row>
    <row r="43" spans="1:13" s="72" customFormat="1" ht="31.5" customHeight="1">
      <c r="A43" s="41"/>
      <c r="B43" s="42"/>
      <c r="C43" s="43" t="s">
        <v>23</v>
      </c>
      <c r="D43" s="70" t="s">
        <v>20</v>
      </c>
      <c r="E43" s="66" t="s">
        <v>25</v>
      </c>
      <c r="F43" s="56"/>
      <c r="G43" s="63"/>
      <c r="H43" s="63"/>
      <c r="I43" s="56"/>
      <c r="J43" s="42"/>
      <c r="K43" s="51" t="s">
        <v>18</v>
      </c>
      <c r="L43" s="52">
        <v>33</v>
      </c>
      <c r="M43" s="53" t="s">
        <v>22</v>
      </c>
    </row>
    <row r="44" spans="1:13" s="72" customFormat="1" ht="31.5" customHeight="1">
      <c r="A44" s="41"/>
      <c r="B44" s="42"/>
      <c r="C44" s="43" t="s">
        <v>23</v>
      </c>
      <c r="D44" s="70" t="s">
        <v>20</v>
      </c>
      <c r="E44" s="66" t="s">
        <v>25</v>
      </c>
      <c r="F44" s="56"/>
      <c r="G44" s="63"/>
      <c r="H44" s="63"/>
      <c r="I44" s="56"/>
      <c r="J44" s="42"/>
      <c r="K44" s="51" t="s">
        <v>18</v>
      </c>
      <c r="L44" s="52">
        <v>33</v>
      </c>
      <c r="M44" s="53" t="s">
        <v>22</v>
      </c>
    </row>
    <row r="45" spans="1:13" s="71" customFormat="1" ht="31.5" customHeight="1">
      <c r="A45" s="41"/>
      <c r="B45" s="42"/>
      <c r="C45" s="59" t="s">
        <v>23</v>
      </c>
      <c r="D45" s="74" t="s">
        <v>20</v>
      </c>
      <c r="E45" s="67" t="s">
        <v>25</v>
      </c>
      <c r="F45" s="57"/>
      <c r="G45" s="63"/>
      <c r="H45" s="63"/>
      <c r="I45" s="57"/>
      <c r="J45" s="42"/>
      <c r="K45" s="60" t="s">
        <v>18</v>
      </c>
      <c r="L45" s="61">
        <v>33</v>
      </c>
      <c r="M45" s="62" t="s">
        <v>22</v>
      </c>
    </row>
    <row r="46" spans="1:13" s="72" customFormat="1" ht="24.75" customHeight="1">
      <c r="A46" s="41"/>
      <c r="B46" s="42"/>
      <c r="C46" s="43" t="s">
        <v>16</v>
      </c>
      <c r="D46" s="70" t="s">
        <v>20</v>
      </c>
      <c r="E46" s="66" t="s">
        <v>25</v>
      </c>
      <c r="F46" s="57"/>
      <c r="G46" s="63"/>
      <c r="H46" s="63"/>
      <c r="I46" s="56"/>
      <c r="J46" s="42"/>
      <c r="K46" s="51" t="s">
        <v>18</v>
      </c>
      <c r="L46" s="52">
        <v>33</v>
      </c>
      <c r="M46" s="53" t="s">
        <v>22</v>
      </c>
    </row>
    <row r="47" spans="1:13" s="83" customFormat="1" ht="14.25" customHeight="1">
      <c r="A47" s="75"/>
      <c r="B47" s="75"/>
      <c r="C47" s="76"/>
      <c r="D47" s="76"/>
      <c r="E47" s="77"/>
      <c r="F47" s="78"/>
      <c r="G47" s="79"/>
      <c r="H47" s="79"/>
      <c r="I47" s="79"/>
      <c r="J47" s="75"/>
      <c r="K47" s="80"/>
      <c r="L47" s="81"/>
      <c r="M47" s="82"/>
    </row>
    <row r="48" spans="1:13" s="58" customFormat="1" ht="15.75" customHeight="1" collapsed="1">
      <c r="A48" s="84"/>
      <c r="B48" s="85"/>
      <c r="C48" s="86"/>
      <c r="D48" s="87"/>
      <c r="E48" s="88"/>
      <c r="F48" s="89"/>
      <c r="G48" s="85">
        <f>SUM(G6:G47)</f>
        <v>0</v>
      </c>
      <c r="H48" s="85">
        <f>SUM(H6:H47)</f>
        <v>29</v>
      </c>
      <c r="I48" s="84">
        <f>SUM(I6:I46)</f>
        <v>-10564486.020000001</v>
      </c>
      <c r="J48" s="90">
        <f>SUM(J6:J47)</f>
        <v>0</v>
      </c>
      <c r="K48" s="91"/>
      <c r="L48" s="92"/>
      <c r="M48" s="93"/>
    </row>
    <row r="49" spans="1:13" s="58" customFormat="1" ht="17.25" hidden="1" customHeight="1" outlineLevel="1">
      <c r="A49" s="84"/>
      <c r="B49" s="85"/>
      <c r="C49" s="86"/>
      <c r="D49" s="98"/>
      <c r="E49" s="88"/>
      <c r="F49" s="96"/>
      <c r="G49" s="85"/>
      <c r="H49" s="85"/>
      <c r="I49" s="84"/>
      <c r="J49" s="90"/>
      <c r="K49" s="91"/>
      <c r="L49" s="92"/>
      <c r="M49" s="93"/>
    </row>
    <row r="50" spans="1:13" s="58" customFormat="1" hidden="1" outlineLevel="1">
      <c r="A50" s="99"/>
      <c r="B50" s="100"/>
      <c r="C50" s="86"/>
      <c r="D50" s="72"/>
      <c r="E50" s="101"/>
      <c r="F50" s="97"/>
      <c r="G50" s="100"/>
      <c r="H50" s="100"/>
      <c r="I50" s="99" t="e">
        <f>SUM(9,#REF!)</f>
        <v>#REF!</v>
      </c>
      <c r="J50" s="102"/>
      <c r="K50" s="95"/>
      <c r="L50" s="94"/>
      <c r="M50" s="103"/>
    </row>
    <row r="51" spans="1:13" s="58" customFormat="1" hidden="1" outlineLevel="1">
      <c r="A51" s="99"/>
      <c r="B51" s="100"/>
      <c r="C51" s="86"/>
      <c r="D51" s="72"/>
      <c r="E51" s="101"/>
      <c r="F51" s="97"/>
      <c r="G51" s="100" t="e">
        <f>SUBTOTAL(9,#REF!)</f>
        <v>#REF!</v>
      </c>
      <c r="H51" s="100" t="e">
        <f>SUBTOTAL(9,#REF!)</f>
        <v>#REF!</v>
      </c>
      <c r="I51" s="99" t="e">
        <f>SUBTOTAL(9,#REF!)</f>
        <v>#REF!</v>
      </c>
      <c r="J51" s="105"/>
      <c r="K51" s="95"/>
      <c r="L51" s="106"/>
      <c r="M51" s="103"/>
    </row>
    <row r="52" spans="1:13" s="58" customFormat="1" hidden="1" outlineLevel="1">
      <c r="A52" s="99"/>
      <c r="B52" s="100"/>
      <c r="C52" s="86"/>
      <c r="D52" s="72"/>
      <c r="E52" s="101"/>
      <c r="F52" s="97"/>
      <c r="G52" s="100"/>
      <c r="H52" s="100"/>
      <c r="I52" s="99"/>
      <c r="J52" s="102"/>
      <c r="K52" s="95"/>
      <c r="L52" s="94"/>
      <c r="M52" s="103"/>
    </row>
    <row r="53" spans="1:13" s="58" customFormat="1" hidden="1" outlineLevel="1">
      <c r="A53" s="99"/>
      <c r="B53" s="100"/>
      <c r="C53" s="86"/>
      <c r="D53" s="72"/>
      <c r="E53" s="101"/>
      <c r="F53" s="97"/>
      <c r="G53" s="100"/>
      <c r="H53" s="100"/>
      <c r="I53" s="99" t="e">
        <f>G51+I51</f>
        <v>#REF!</v>
      </c>
      <c r="J53" s="102" t="e">
        <f>H51+J51</f>
        <v>#REF!</v>
      </c>
      <c r="K53" s="95"/>
      <c r="L53" s="94"/>
      <c r="M53" s="103"/>
    </row>
    <row r="54" spans="1:13" s="58" customFormat="1" collapsed="1">
      <c r="A54" s="99"/>
      <c r="C54" s="86"/>
      <c r="D54" s="73"/>
      <c r="E54" s="101"/>
      <c r="F54" s="109"/>
      <c r="I54" s="99"/>
      <c r="J54" s="9"/>
      <c r="K54" s="95"/>
      <c r="L54" s="94"/>
      <c r="M54" s="103"/>
    </row>
    <row r="55" spans="1:13" s="115" customFormat="1">
      <c r="A55" s="110"/>
      <c r="B55" s="110"/>
      <c r="C55" s="111"/>
      <c r="D55" s="111"/>
      <c r="E55" s="112"/>
      <c r="F55" s="113"/>
      <c r="G55" s="114">
        <f>SUBTOTAL(9,G6:G46)</f>
        <v>0</v>
      </c>
      <c r="I55" s="114">
        <f>SUBTOTAL(9,I6:I46)</f>
        <v>-10564486.020000001</v>
      </c>
      <c r="J55" s="116">
        <f>SUBTOTAL(9,J6:J46)</f>
        <v>0</v>
      </c>
      <c r="K55" s="117"/>
      <c r="L55" s="118"/>
      <c r="M55" s="119"/>
    </row>
    <row r="56" spans="1:13" s="115" customFormat="1">
      <c r="A56" s="110"/>
      <c r="B56" s="110"/>
      <c r="C56" s="111"/>
      <c r="D56" s="111"/>
      <c r="E56" s="112"/>
      <c r="F56" s="113"/>
      <c r="I56" s="120"/>
      <c r="J56" s="116"/>
      <c r="K56" s="117"/>
      <c r="L56" s="118"/>
      <c r="M56" s="119"/>
    </row>
    <row r="57" spans="1:13" s="128" customFormat="1" ht="15.75" customHeight="1">
      <c r="A57" s="121"/>
      <c r="B57" s="121"/>
      <c r="C57" s="122" t="s">
        <v>26</v>
      </c>
      <c r="D57" s="122"/>
      <c r="E57" s="123"/>
      <c r="F57" s="113"/>
      <c r="G57" s="115"/>
      <c r="H57" s="115"/>
      <c r="I57" s="120"/>
      <c r="J57" s="124" t="e">
        <f>$J$55-#REF!</f>
        <v>#REF!</v>
      </c>
      <c r="K57" s="125"/>
      <c r="L57" s="126"/>
      <c r="M57" s="127"/>
    </row>
    <row r="58" spans="1:13" s="58" customFormat="1">
      <c r="A58" s="99"/>
      <c r="C58" s="86"/>
      <c r="D58" s="73"/>
      <c r="E58" s="101"/>
      <c r="F58" s="109"/>
      <c r="H58" s="104"/>
      <c r="I58" s="129"/>
      <c r="J58" s="9"/>
      <c r="K58" s="95"/>
      <c r="L58" s="94"/>
      <c r="M58" s="103"/>
    </row>
    <row r="59" spans="1:13" s="58" customFormat="1">
      <c r="A59" s="99"/>
      <c r="C59" s="86"/>
      <c r="D59" s="73"/>
      <c r="E59" s="101"/>
      <c r="F59" s="109"/>
      <c r="H59" s="104"/>
      <c r="I59" s="129"/>
      <c r="J59" s="9"/>
      <c r="K59" s="95"/>
      <c r="L59" s="94"/>
      <c r="M59" s="130"/>
    </row>
    <row r="60" spans="1:13" s="58" customFormat="1" ht="23.25" customHeight="1">
      <c r="A60" s="99"/>
      <c r="C60" s="86"/>
      <c r="D60" s="73"/>
      <c r="E60" s="101"/>
      <c r="F60" s="131" t="s">
        <v>17</v>
      </c>
      <c r="H60" s="104"/>
      <c r="I60" s="132">
        <f ca="1">SUMPRODUCT(SUBTOTAL(9,OFFSET($I$5,ROW($5:$36),0))*($E$6:$E$37=F60))</f>
        <v>-3449520.44</v>
      </c>
      <c r="J60" s="9"/>
      <c r="K60" s="95"/>
      <c r="L60" s="94"/>
      <c r="M60" s="103"/>
    </row>
    <row r="61" spans="1:13" s="58" customFormat="1" ht="23.25" customHeight="1">
      <c r="A61" s="99"/>
      <c r="C61" s="86"/>
      <c r="D61" s="73"/>
      <c r="E61" s="101"/>
      <c r="F61" s="131" t="s">
        <v>20</v>
      </c>
      <c r="H61" s="104"/>
      <c r="I61" s="132">
        <f ca="1">SUMPRODUCT(SUBTOTAL(9,OFFSET($I$5,ROW($5:$36),0))*($E$6:$E$37=F61))</f>
        <v>-3897191.58</v>
      </c>
      <c r="J61" s="9"/>
      <c r="K61" s="95"/>
      <c r="L61" s="94"/>
      <c r="M61" s="103"/>
    </row>
    <row r="62" spans="1:13" s="58" customFormat="1" ht="23.25" customHeight="1">
      <c r="A62" s="99"/>
      <c r="C62" s="86"/>
      <c r="D62" s="73"/>
      <c r="E62" s="101"/>
      <c r="F62" s="131"/>
      <c r="H62" s="104"/>
      <c r="I62" s="132"/>
      <c r="J62" s="9"/>
      <c r="K62" s="95"/>
      <c r="L62" s="94"/>
      <c r="M62" s="103"/>
    </row>
    <row r="63" spans="1:13" s="58" customFormat="1">
      <c r="A63" s="99"/>
      <c r="C63" s="86"/>
      <c r="D63" s="73"/>
      <c r="E63" s="101"/>
      <c r="F63" s="109"/>
      <c r="H63" s="107"/>
      <c r="I63" s="129"/>
      <c r="J63" s="9"/>
      <c r="K63" s="95"/>
      <c r="L63" s="94"/>
      <c r="M63" s="103"/>
    </row>
    <row r="64" spans="1:13" s="58" customFormat="1">
      <c r="A64" s="99"/>
      <c r="C64" s="86"/>
      <c r="D64" s="73"/>
      <c r="E64" s="101"/>
      <c r="F64" s="109"/>
      <c r="H64" s="107"/>
      <c r="I64" s="129"/>
      <c r="J64" s="69"/>
      <c r="K64" s="95"/>
      <c r="L64" s="94"/>
      <c r="M64" s="103"/>
    </row>
    <row r="65" spans="1:13" s="58" customFormat="1">
      <c r="A65" s="99"/>
      <c r="C65" s="86"/>
      <c r="D65" s="73"/>
      <c r="E65" s="101"/>
      <c r="F65" s="109"/>
      <c r="H65" s="107"/>
      <c r="I65" s="129"/>
      <c r="J65" s="9"/>
      <c r="K65" s="95"/>
      <c r="L65" s="94"/>
      <c r="M65" s="103"/>
    </row>
    <row r="66" spans="1:13" s="58" customFormat="1">
      <c r="A66" s="99"/>
      <c r="C66" s="86"/>
      <c r="D66" s="73"/>
      <c r="E66" s="101"/>
      <c r="F66" s="109"/>
      <c r="H66" s="107"/>
      <c r="I66" s="129"/>
      <c r="J66" s="9"/>
      <c r="K66" s="95"/>
      <c r="L66" s="94"/>
      <c r="M66" s="103"/>
    </row>
    <row r="67" spans="1:13" s="58" customFormat="1">
      <c r="A67" s="99"/>
      <c r="C67" s="86"/>
      <c r="D67" s="73"/>
      <c r="E67" s="101"/>
      <c r="F67" s="109"/>
      <c r="H67" s="107"/>
      <c r="I67" s="129"/>
      <c r="J67" s="9"/>
      <c r="K67" s="95"/>
      <c r="L67" s="94"/>
      <c r="M67" s="103"/>
    </row>
    <row r="68" spans="1:13" s="58" customFormat="1">
      <c r="A68" s="99"/>
      <c r="C68" s="86"/>
      <c r="D68" s="73"/>
      <c r="E68" s="101"/>
      <c r="F68" s="109"/>
      <c r="H68" s="107"/>
      <c r="I68" s="129"/>
      <c r="J68" s="9"/>
      <c r="K68" s="95"/>
      <c r="L68" s="94"/>
      <c r="M68" s="103"/>
    </row>
    <row r="69" spans="1:13" s="58" customFormat="1">
      <c r="A69" s="99"/>
      <c r="C69" s="86"/>
      <c r="D69" s="73"/>
      <c r="E69" s="101"/>
      <c r="F69" s="109"/>
      <c r="H69" s="107"/>
      <c r="I69" s="129"/>
      <c r="J69" s="9"/>
      <c r="K69" s="95"/>
      <c r="L69" s="94"/>
      <c r="M69" s="103"/>
    </row>
    <row r="70" spans="1:13" s="58" customFormat="1">
      <c r="A70" s="99"/>
      <c r="C70" s="86"/>
      <c r="D70" s="73"/>
      <c r="E70" s="101"/>
      <c r="F70" s="109"/>
      <c r="H70" s="107"/>
      <c r="I70" s="129"/>
      <c r="J70" s="9"/>
      <c r="K70" s="95"/>
      <c r="L70" s="94"/>
      <c r="M70" s="103"/>
    </row>
    <row r="71" spans="1:13" s="58" customFormat="1">
      <c r="A71" s="99"/>
      <c r="C71" s="86"/>
      <c r="D71" s="73"/>
      <c r="E71" s="101"/>
      <c r="F71" s="109"/>
      <c r="H71" s="107"/>
      <c r="I71" s="129"/>
      <c r="J71" s="9"/>
      <c r="K71" s="95"/>
      <c r="L71" s="94"/>
      <c r="M71" s="103"/>
    </row>
    <row r="72" spans="1:13" s="58" customFormat="1">
      <c r="A72" s="99"/>
      <c r="C72" s="86"/>
      <c r="D72" s="73"/>
      <c r="E72" s="101"/>
      <c r="F72" s="109"/>
      <c r="H72" s="107"/>
      <c r="I72" s="129"/>
      <c r="J72" s="9"/>
      <c r="K72" s="95"/>
      <c r="L72" s="94"/>
      <c r="M72" s="103"/>
    </row>
    <row r="73" spans="1:13" s="58" customFormat="1">
      <c r="A73" s="99"/>
      <c r="C73" s="86"/>
      <c r="D73" s="73"/>
      <c r="E73" s="101"/>
      <c r="F73" s="109"/>
      <c r="H73" s="107"/>
      <c r="I73" s="129"/>
      <c r="J73" s="9"/>
      <c r="K73" s="95"/>
      <c r="L73" s="94"/>
      <c r="M73" s="103"/>
    </row>
    <row r="74" spans="1:13" s="58" customFormat="1">
      <c r="A74" s="99"/>
      <c r="C74" s="86"/>
      <c r="D74" s="73"/>
      <c r="E74" s="101"/>
      <c r="F74" s="109"/>
      <c r="H74" s="107"/>
      <c r="I74" s="129"/>
      <c r="J74" s="9"/>
      <c r="K74" s="95"/>
      <c r="L74" s="94"/>
      <c r="M74" s="103"/>
    </row>
    <row r="75" spans="1:13" s="58" customFormat="1">
      <c r="A75" s="99"/>
      <c r="C75" s="86"/>
      <c r="D75" s="73"/>
      <c r="E75" s="101"/>
      <c r="F75" s="109"/>
      <c r="H75" s="107"/>
      <c r="I75" s="129"/>
      <c r="J75" s="9"/>
      <c r="K75" s="95"/>
      <c r="L75" s="94"/>
      <c r="M75" s="103"/>
    </row>
    <row r="76" spans="1:13" s="58" customFormat="1">
      <c r="A76" s="99"/>
      <c r="C76" s="86"/>
      <c r="D76" s="73"/>
      <c r="E76" s="101"/>
      <c r="F76" s="109"/>
      <c r="H76" s="107"/>
      <c r="I76" s="129"/>
      <c r="J76" s="9"/>
      <c r="K76" s="95"/>
      <c r="L76" s="94"/>
      <c r="M76" s="103"/>
    </row>
    <row r="77" spans="1:13" s="58" customFormat="1">
      <c r="A77" s="99"/>
      <c r="C77" s="86"/>
      <c r="D77" s="73"/>
      <c r="E77" s="101"/>
      <c r="F77" s="109"/>
      <c r="H77" s="107"/>
      <c r="I77" s="129"/>
      <c r="J77" s="9"/>
      <c r="K77" s="95"/>
      <c r="L77" s="94"/>
      <c r="M77" s="103"/>
    </row>
    <row r="78" spans="1:13" s="58" customFormat="1">
      <c r="A78" s="99"/>
      <c r="C78" s="86"/>
      <c r="D78" s="73"/>
      <c r="E78" s="101"/>
      <c r="F78" s="109"/>
      <c r="H78" s="107"/>
      <c r="I78" s="129"/>
      <c r="J78" s="9"/>
      <c r="K78" s="95"/>
      <c r="L78" s="94"/>
      <c r="M78" s="103"/>
    </row>
    <row r="79" spans="1:13" s="58" customFormat="1">
      <c r="A79" s="99"/>
      <c r="C79" s="86"/>
      <c r="D79" s="73"/>
      <c r="E79" s="101"/>
      <c r="F79" s="109"/>
      <c r="H79" s="107"/>
      <c r="I79" s="129"/>
      <c r="J79" s="9"/>
      <c r="K79" s="95"/>
      <c r="L79" s="94"/>
      <c r="M79" s="103"/>
    </row>
    <row r="80" spans="1:13" s="58" customFormat="1">
      <c r="A80" s="99"/>
      <c r="C80" s="86"/>
      <c r="D80" s="73"/>
      <c r="E80" s="101"/>
      <c r="F80" s="109"/>
      <c r="H80" s="107"/>
      <c r="I80" s="129"/>
      <c r="J80" s="9"/>
      <c r="K80" s="95"/>
      <c r="L80" s="94"/>
      <c r="M80" s="103"/>
    </row>
    <row r="81" spans="1:13" s="58" customFormat="1">
      <c r="A81" s="99"/>
      <c r="C81" s="86"/>
      <c r="D81" s="73"/>
      <c r="E81" s="101"/>
      <c r="F81" s="109"/>
      <c r="H81" s="107"/>
      <c r="I81" s="129"/>
      <c r="J81" s="9"/>
      <c r="K81" s="95"/>
      <c r="L81" s="94"/>
      <c r="M81" s="103"/>
    </row>
    <row r="82" spans="1:13" s="58" customFormat="1">
      <c r="A82" s="99"/>
      <c r="C82" s="86"/>
      <c r="D82" s="73"/>
      <c r="E82" s="101"/>
      <c r="F82" s="109"/>
      <c r="H82" s="107"/>
      <c r="I82" s="129"/>
      <c r="J82" s="9"/>
      <c r="K82" s="95"/>
      <c r="L82" s="94"/>
      <c r="M82" s="103"/>
    </row>
    <row r="83" spans="1:13" s="58" customFormat="1">
      <c r="A83" s="99"/>
      <c r="C83" s="86"/>
      <c r="D83" s="73"/>
      <c r="E83" s="101"/>
      <c r="F83" s="109"/>
      <c r="H83" s="107"/>
      <c r="I83" s="129"/>
      <c r="J83" s="9"/>
      <c r="K83" s="95"/>
      <c r="L83" s="94"/>
      <c r="M83" s="103"/>
    </row>
    <row r="84" spans="1:13" s="58" customFormat="1">
      <c r="A84" s="99"/>
      <c r="C84" s="86"/>
      <c r="D84" s="73"/>
      <c r="E84" s="101"/>
      <c r="F84" s="109"/>
      <c r="H84" s="107"/>
      <c r="I84" s="129"/>
      <c r="J84" s="9"/>
      <c r="K84" s="95"/>
      <c r="L84" s="94"/>
      <c r="M84" s="103"/>
    </row>
    <row r="85" spans="1:13" s="58" customFormat="1">
      <c r="A85" s="99"/>
      <c r="C85" s="86"/>
      <c r="D85" s="73"/>
      <c r="E85" s="101"/>
      <c r="F85" s="109"/>
      <c r="H85" s="107"/>
      <c r="I85" s="129"/>
      <c r="J85" s="9"/>
      <c r="K85" s="95"/>
      <c r="L85" s="94"/>
      <c r="M85" s="103"/>
    </row>
    <row r="86" spans="1:13" s="58" customFormat="1">
      <c r="A86" s="99"/>
      <c r="C86" s="86"/>
      <c r="D86" s="73"/>
      <c r="E86" s="101"/>
      <c r="F86" s="109"/>
      <c r="H86" s="107"/>
      <c r="I86" s="129"/>
      <c r="J86" s="9"/>
      <c r="K86" s="95"/>
      <c r="L86" s="94"/>
      <c r="M86" s="103"/>
    </row>
    <row r="87" spans="1:13" s="58" customFormat="1">
      <c r="A87" s="99"/>
      <c r="C87" s="86"/>
      <c r="D87" s="73"/>
      <c r="E87" s="101"/>
      <c r="F87" s="109"/>
      <c r="H87" s="107"/>
      <c r="I87" s="129"/>
      <c r="J87" s="9"/>
      <c r="K87" s="95"/>
      <c r="L87" s="94"/>
      <c r="M87" s="103"/>
    </row>
    <row r="88" spans="1:13" s="58" customFormat="1">
      <c r="A88" s="99"/>
      <c r="C88" s="86"/>
      <c r="D88" s="73"/>
      <c r="E88" s="101"/>
      <c r="F88" s="109"/>
      <c r="H88" s="107"/>
      <c r="I88" s="129"/>
      <c r="J88" s="9"/>
      <c r="K88" s="95"/>
      <c r="L88" s="94"/>
      <c r="M88" s="103"/>
    </row>
    <row r="89" spans="1:13" s="58" customFormat="1">
      <c r="A89" s="99"/>
      <c r="C89" s="86"/>
      <c r="D89" s="73"/>
      <c r="E89" s="101"/>
      <c r="F89" s="109"/>
      <c r="H89" s="107"/>
      <c r="I89" s="129"/>
      <c r="J89" s="9"/>
      <c r="K89" s="95"/>
      <c r="L89" s="94"/>
      <c r="M89" s="103"/>
    </row>
    <row r="90" spans="1:13" s="58" customFormat="1">
      <c r="A90" s="99"/>
      <c r="C90" s="86"/>
      <c r="D90" s="73"/>
      <c r="E90" s="101"/>
      <c r="F90" s="109"/>
      <c r="H90" s="107"/>
      <c r="I90" s="129"/>
      <c r="J90" s="9"/>
      <c r="K90" s="95"/>
      <c r="L90" s="94"/>
      <c r="M90" s="103"/>
    </row>
    <row r="91" spans="1:13" s="58" customFormat="1">
      <c r="A91" s="99"/>
      <c r="C91" s="86"/>
      <c r="D91" s="73"/>
      <c r="E91" s="101"/>
      <c r="F91" s="109"/>
      <c r="H91" s="107"/>
      <c r="I91" s="129"/>
      <c r="J91" s="9"/>
      <c r="K91" s="95"/>
      <c r="L91" s="94"/>
      <c r="M91" s="103"/>
    </row>
    <row r="92" spans="1:13" s="58" customFormat="1">
      <c r="A92" s="99"/>
      <c r="C92" s="86"/>
      <c r="D92" s="73"/>
      <c r="E92" s="101"/>
      <c r="F92" s="109"/>
      <c r="H92" s="107"/>
      <c r="I92" s="129"/>
      <c r="J92" s="9"/>
      <c r="K92" s="95"/>
      <c r="L92" s="94"/>
      <c r="M92" s="103"/>
    </row>
    <row r="93" spans="1:13" s="58" customFormat="1">
      <c r="A93" s="99"/>
      <c r="C93" s="86"/>
      <c r="D93" s="73"/>
      <c r="E93" s="101"/>
      <c r="F93" s="109"/>
      <c r="H93" s="107"/>
      <c r="I93" s="129"/>
      <c r="J93" s="9"/>
      <c r="K93" s="95"/>
      <c r="L93" s="94"/>
      <c r="M93" s="103"/>
    </row>
    <row r="94" spans="1:13" s="58" customFormat="1">
      <c r="A94" s="99"/>
      <c r="C94" s="86"/>
      <c r="D94" s="73"/>
      <c r="E94" s="101"/>
      <c r="F94" s="109"/>
      <c r="H94" s="107"/>
      <c r="I94" s="129"/>
      <c r="J94" s="9"/>
      <c r="K94" s="95"/>
      <c r="L94" s="94"/>
      <c r="M94" s="103"/>
    </row>
    <row r="95" spans="1:13" s="58" customFormat="1">
      <c r="A95" s="99"/>
      <c r="C95" s="86"/>
      <c r="D95" s="73"/>
      <c r="E95" s="101"/>
      <c r="F95" s="109"/>
      <c r="H95" s="107"/>
      <c r="I95" s="129"/>
      <c r="J95" s="9"/>
      <c r="K95" s="95"/>
      <c r="L95" s="94"/>
      <c r="M95" s="103"/>
    </row>
    <row r="96" spans="1:13" s="58" customFormat="1">
      <c r="A96" s="99"/>
      <c r="C96" s="86"/>
      <c r="D96" s="73"/>
      <c r="E96" s="101"/>
      <c r="F96" s="109"/>
      <c r="H96" s="107"/>
      <c r="I96" s="129"/>
      <c r="J96" s="9"/>
      <c r="K96" s="95"/>
      <c r="L96" s="94"/>
      <c r="M96" s="103"/>
    </row>
    <row r="97" spans="1:13" s="58" customFormat="1">
      <c r="A97" s="99"/>
      <c r="C97" s="86"/>
      <c r="D97" s="73"/>
      <c r="E97" s="101"/>
      <c r="F97" s="109"/>
      <c r="H97" s="107"/>
      <c r="I97" s="129"/>
      <c r="J97" s="9"/>
      <c r="K97" s="95"/>
      <c r="L97" s="94"/>
      <c r="M97" s="103"/>
    </row>
    <row r="98" spans="1:13" s="58" customFormat="1">
      <c r="A98" s="99"/>
      <c r="C98" s="86"/>
      <c r="D98" s="73"/>
      <c r="E98" s="101"/>
      <c r="F98" s="109"/>
      <c r="H98" s="107"/>
      <c r="I98" s="129"/>
      <c r="J98" s="9"/>
      <c r="K98" s="95"/>
      <c r="L98" s="94"/>
      <c r="M98" s="103"/>
    </row>
    <row r="99" spans="1:13" s="58" customFormat="1">
      <c r="A99" s="99"/>
      <c r="C99" s="86"/>
      <c r="D99" s="73"/>
      <c r="E99" s="101"/>
      <c r="F99" s="109"/>
      <c r="H99" s="107"/>
      <c r="I99" s="129"/>
      <c r="J99" s="9"/>
      <c r="K99" s="95"/>
      <c r="L99" s="94"/>
      <c r="M99" s="103"/>
    </row>
    <row r="100" spans="1:13" s="58" customFormat="1">
      <c r="A100" s="99"/>
      <c r="C100" s="86"/>
      <c r="D100" s="73"/>
      <c r="E100" s="101"/>
      <c r="F100" s="109"/>
      <c r="H100" s="107"/>
      <c r="I100" s="129"/>
      <c r="J100" s="9"/>
      <c r="K100" s="95"/>
      <c r="L100" s="94"/>
      <c r="M100" s="103"/>
    </row>
    <row r="101" spans="1:13" s="58" customFormat="1">
      <c r="A101" s="99"/>
      <c r="C101" s="86"/>
      <c r="D101" s="73"/>
      <c r="E101" s="101"/>
      <c r="F101" s="109"/>
      <c r="H101" s="107"/>
      <c r="I101" s="129"/>
      <c r="J101" s="9"/>
      <c r="K101" s="95"/>
      <c r="L101" s="94"/>
      <c r="M101" s="103"/>
    </row>
    <row r="102" spans="1:13" s="58" customFormat="1">
      <c r="A102" s="99"/>
      <c r="C102" s="86"/>
      <c r="D102" s="73"/>
      <c r="E102" s="101"/>
      <c r="F102" s="109"/>
      <c r="H102" s="107"/>
      <c r="I102" s="129"/>
      <c r="J102" s="9"/>
      <c r="K102" s="95"/>
      <c r="L102" s="94"/>
      <c r="M102" s="103"/>
    </row>
    <row r="103" spans="1:13" s="58" customFormat="1">
      <c r="A103" s="99"/>
      <c r="C103" s="86"/>
      <c r="D103" s="73"/>
      <c r="E103" s="101"/>
      <c r="F103" s="109"/>
      <c r="H103" s="107"/>
      <c r="I103" s="129"/>
      <c r="J103" s="9"/>
      <c r="K103" s="95"/>
      <c r="L103" s="94"/>
      <c r="M103" s="103"/>
    </row>
    <row r="104" spans="1:13" s="58" customFormat="1">
      <c r="A104" s="99"/>
      <c r="C104" s="86"/>
      <c r="D104" s="73"/>
      <c r="E104" s="101"/>
      <c r="F104" s="109"/>
      <c r="H104" s="107"/>
      <c r="I104" s="129"/>
      <c r="J104" s="9"/>
      <c r="K104" s="95"/>
      <c r="L104" s="94"/>
      <c r="M104" s="103"/>
    </row>
    <row r="105" spans="1:13" s="58" customFormat="1">
      <c r="A105" s="99"/>
      <c r="C105" s="86"/>
      <c r="D105" s="73"/>
      <c r="E105" s="101"/>
      <c r="F105" s="109"/>
      <c r="H105" s="107"/>
      <c r="I105" s="129"/>
      <c r="J105" s="9"/>
      <c r="K105" s="95"/>
      <c r="L105" s="94"/>
      <c r="M105" s="103"/>
    </row>
    <row r="106" spans="1:13" s="58" customFormat="1">
      <c r="A106" s="99"/>
      <c r="C106" s="86"/>
      <c r="D106" s="73"/>
      <c r="E106" s="101"/>
      <c r="F106" s="109"/>
      <c r="H106" s="107"/>
      <c r="I106" s="129"/>
      <c r="J106" s="9"/>
      <c r="K106" s="95"/>
      <c r="L106" s="94"/>
      <c r="M106" s="103"/>
    </row>
    <row r="107" spans="1:13" s="58" customFormat="1">
      <c r="A107" s="99"/>
      <c r="C107" s="86"/>
      <c r="D107" s="73"/>
      <c r="E107" s="101"/>
      <c r="F107" s="109"/>
      <c r="H107" s="107"/>
      <c r="I107" s="129"/>
      <c r="J107" s="9"/>
      <c r="K107" s="95"/>
      <c r="L107" s="94"/>
      <c r="M107" s="103"/>
    </row>
    <row r="108" spans="1:13" s="58" customFormat="1">
      <c r="A108" s="99"/>
      <c r="C108" s="86"/>
      <c r="D108" s="73"/>
      <c r="E108" s="101"/>
      <c r="F108" s="109"/>
      <c r="H108" s="107"/>
      <c r="I108" s="129"/>
      <c r="J108" s="9"/>
      <c r="K108" s="95"/>
      <c r="L108" s="94"/>
      <c r="M108" s="103"/>
    </row>
    <row r="109" spans="1:13" s="58" customFormat="1">
      <c r="A109" s="99"/>
      <c r="C109" s="86"/>
      <c r="D109" s="73"/>
      <c r="E109" s="101"/>
      <c r="F109" s="109"/>
      <c r="H109" s="107"/>
      <c r="I109" s="129"/>
      <c r="J109" s="9"/>
      <c r="K109" s="95"/>
      <c r="L109" s="94"/>
      <c r="M109" s="103"/>
    </row>
    <row r="110" spans="1:13" s="58" customFormat="1">
      <c r="A110" s="99"/>
      <c r="C110" s="86"/>
      <c r="D110" s="73"/>
      <c r="E110" s="101"/>
      <c r="F110" s="109"/>
      <c r="H110" s="107"/>
      <c r="I110" s="129"/>
      <c r="J110" s="9"/>
      <c r="K110" s="95"/>
      <c r="L110" s="94"/>
      <c r="M110" s="103"/>
    </row>
    <row r="111" spans="1:13" s="58" customFormat="1">
      <c r="A111" s="99"/>
      <c r="C111" s="86"/>
      <c r="D111" s="73"/>
      <c r="E111" s="101"/>
      <c r="F111" s="109"/>
      <c r="H111" s="107"/>
      <c r="I111" s="129"/>
      <c r="J111" s="9"/>
      <c r="K111" s="95"/>
      <c r="L111" s="94"/>
      <c r="M111" s="103"/>
    </row>
    <row r="112" spans="1:13" s="58" customFormat="1">
      <c r="A112" s="99"/>
      <c r="C112" s="86"/>
      <c r="D112" s="73"/>
      <c r="E112" s="101"/>
      <c r="F112" s="109"/>
      <c r="H112" s="107"/>
      <c r="I112" s="129"/>
      <c r="J112" s="9"/>
      <c r="K112" s="95"/>
      <c r="L112" s="94"/>
      <c r="M112" s="103"/>
    </row>
    <row r="113" spans="1:13" s="58" customFormat="1">
      <c r="A113" s="99"/>
      <c r="C113" s="86"/>
      <c r="D113" s="73"/>
      <c r="E113" s="101"/>
      <c r="F113" s="109"/>
      <c r="H113" s="107"/>
      <c r="I113" s="129"/>
      <c r="J113" s="9"/>
      <c r="K113" s="95"/>
      <c r="L113" s="94"/>
      <c r="M113" s="103"/>
    </row>
    <row r="114" spans="1:13" s="58" customFormat="1">
      <c r="A114" s="99"/>
      <c r="C114" s="86"/>
      <c r="D114" s="73"/>
      <c r="E114" s="101"/>
      <c r="F114" s="109"/>
      <c r="H114" s="107"/>
      <c r="I114" s="129"/>
      <c r="J114" s="9"/>
      <c r="K114" s="95"/>
      <c r="L114" s="94"/>
      <c r="M114" s="103"/>
    </row>
    <row r="115" spans="1:13" s="58" customFormat="1">
      <c r="A115" s="99"/>
      <c r="C115" s="86"/>
      <c r="D115" s="73"/>
      <c r="E115" s="101"/>
      <c r="F115" s="109"/>
      <c r="H115" s="107"/>
      <c r="I115" s="129"/>
      <c r="J115" s="9"/>
      <c r="K115" s="95"/>
      <c r="L115" s="94"/>
      <c r="M115" s="103"/>
    </row>
    <row r="116" spans="1:13" s="58" customFormat="1">
      <c r="A116" s="99"/>
      <c r="C116" s="86"/>
      <c r="D116" s="73"/>
      <c r="E116" s="101"/>
      <c r="F116" s="109"/>
      <c r="H116" s="107"/>
      <c r="I116" s="129"/>
      <c r="J116" s="9"/>
      <c r="K116" s="95"/>
      <c r="L116" s="94"/>
      <c r="M116" s="103"/>
    </row>
    <row r="117" spans="1:13" s="58" customFormat="1">
      <c r="A117" s="99"/>
      <c r="C117" s="86"/>
      <c r="D117" s="73"/>
      <c r="E117" s="101"/>
      <c r="F117" s="109"/>
      <c r="H117" s="107"/>
      <c r="I117" s="129"/>
      <c r="J117" s="9"/>
      <c r="K117" s="95"/>
      <c r="L117" s="94"/>
      <c r="M117" s="103"/>
    </row>
    <row r="118" spans="1:13" s="58" customFormat="1">
      <c r="A118" s="99"/>
      <c r="C118" s="86"/>
      <c r="D118" s="73"/>
      <c r="E118" s="101"/>
      <c r="F118" s="109"/>
      <c r="H118" s="107"/>
      <c r="I118" s="129"/>
      <c r="J118" s="9"/>
      <c r="K118" s="95"/>
      <c r="L118" s="94"/>
      <c r="M118" s="103"/>
    </row>
    <row r="119" spans="1:13" s="58" customFormat="1">
      <c r="A119" s="99"/>
      <c r="C119" s="86"/>
      <c r="D119" s="73"/>
      <c r="E119" s="101"/>
      <c r="F119" s="109"/>
      <c r="H119" s="107"/>
      <c r="I119" s="129"/>
      <c r="J119" s="9"/>
      <c r="K119" s="95"/>
      <c r="L119" s="94"/>
      <c r="M119" s="103"/>
    </row>
    <row r="120" spans="1:13" s="58" customFormat="1">
      <c r="A120" s="99"/>
      <c r="C120" s="86"/>
      <c r="D120" s="73"/>
      <c r="E120" s="101"/>
      <c r="F120" s="109"/>
      <c r="H120" s="107"/>
      <c r="I120" s="129"/>
      <c r="J120" s="9"/>
      <c r="K120" s="95"/>
      <c r="L120" s="94"/>
      <c r="M120" s="103"/>
    </row>
    <row r="121" spans="1:13" s="58" customFormat="1">
      <c r="A121" s="99"/>
      <c r="C121" s="86"/>
      <c r="D121" s="73"/>
      <c r="E121" s="101"/>
      <c r="F121" s="109"/>
      <c r="H121" s="107"/>
      <c r="I121" s="129"/>
      <c r="J121" s="9"/>
      <c r="K121" s="95"/>
      <c r="L121" s="94"/>
      <c r="M121" s="103"/>
    </row>
    <row r="122" spans="1:13" s="58" customFormat="1">
      <c r="A122" s="99"/>
      <c r="C122" s="86"/>
      <c r="D122" s="73"/>
      <c r="E122" s="101"/>
      <c r="F122" s="109"/>
      <c r="H122" s="107"/>
      <c r="I122" s="129"/>
      <c r="J122" s="9"/>
      <c r="K122" s="95"/>
      <c r="L122" s="94"/>
      <c r="M122" s="103"/>
    </row>
    <row r="123" spans="1:13" s="58" customFormat="1">
      <c r="A123" s="99"/>
      <c r="C123" s="86"/>
      <c r="D123" s="73"/>
      <c r="E123" s="101"/>
      <c r="F123" s="109"/>
      <c r="H123" s="107"/>
      <c r="I123" s="129"/>
      <c r="J123" s="9"/>
      <c r="K123" s="95"/>
      <c r="L123" s="94"/>
      <c r="M123" s="103"/>
    </row>
    <row r="124" spans="1:13" s="58" customFormat="1">
      <c r="A124" s="99"/>
      <c r="C124" s="86"/>
      <c r="D124" s="73"/>
      <c r="E124" s="101"/>
      <c r="F124" s="109"/>
      <c r="H124" s="107"/>
      <c r="I124" s="129"/>
      <c r="J124" s="9"/>
      <c r="K124" s="95"/>
      <c r="L124" s="94"/>
      <c r="M124" s="103"/>
    </row>
    <row r="125" spans="1:13" s="58" customFormat="1">
      <c r="A125" s="99"/>
      <c r="C125" s="86"/>
      <c r="D125" s="73"/>
      <c r="E125" s="101"/>
      <c r="F125" s="109"/>
      <c r="H125" s="107"/>
      <c r="I125" s="129"/>
      <c r="J125" s="9"/>
      <c r="K125" s="95"/>
      <c r="L125" s="94"/>
      <c r="M125" s="103"/>
    </row>
    <row r="126" spans="1:13" s="58" customFormat="1">
      <c r="A126" s="99"/>
      <c r="C126" s="86"/>
      <c r="D126" s="73"/>
      <c r="E126" s="101"/>
      <c r="F126" s="109"/>
      <c r="H126" s="107"/>
      <c r="I126" s="129"/>
      <c r="J126" s="9"/>
      <c r="K126" s="95"/>
      <c r="L126" s="94"/>
      <c r="M126" s="103"/>
    </row>
    <row r="127" spans="1:13" s="58" customFormat="1">
      <c r="A127" s="99"/>
      <c r="C127" s="86"/>
      <c r="D127" s="73"/>
      <c r="E127" s="101"/>
      <c r="F127" s="109"/>
      <c r="H127" s="107"/>
      <c r="I127" s="129"/>
      <c r="J127" s="9"/>
      <c r="K127" s="95"/>
      <c r="L127" s="94"/>
      <c r="M127" s="103"/>
    </row>
    <row r="128" spans="1:13" s="58" customFormat="1">
      <c r="A128" s="99"/>
      <c r="C128" s="86"/>
      <c r="D128" s="73"/>
      <c r="E128" s="101"/>
      <c r="F128" s="109"/>
      <c r="H128" s="107"/>
      <c r="I128" s="129"/>
      <c r="J128" s="9"/>
      <c r="K128" s="95"/>
      <c r="L128" s="94"/>
      <c r="M128" s="103"/>
    </row>
    <row r="129" spans="1:13" s="58" customFormat="1">
      <c r="A129" s="99"/>
      <c r="C129" s="86"/>
      <c r="D129" s="73"/>
      <c r="E129" s="101"/>
      <c r="F129" s="109"/>
      <c r="H129" s="107"/>
      <c r="I129" s="129"/>
      <c r="J129" s="9"/>
      <c r="K129" s="95"/>
      <c r="L129" s="94"/>
      <c r="M129" s="103"/>
    </row>
    <row r="130" spans="1:13" s="58" customFormat="1">
      <c r="A130" s="99"/>
      <c r="C130" s="86"/>
      <c r="D130" s="73"/>
      <c r="E130" s="101"/>
      <c r="F130" s="109"/>
      <c r="H130" s="107"/>
      <c r="I130" s="129"/>
      <c r="J130" s="9"/>
      <c r="K130" s="95"/>
      <c r="L130" s="94"/>
      <c r="M130" s="103"/>
    </row>
    <row r="131" spans="1:13" s="58" customFormat="1">
      <c r="A131" s="99"/>
      <c r="C131" s="86"/>
      <c r="D131" s="73"/>
      <c r="E131" s="101"/>
      <c r="F131" s="109"/>
      <c r="H131" s="107"/>
      <c r="I131" s="129"/>
      <c r="J131" s="9"/>
      <c r="K131" s="95"/>
      <c r="L131" s="94"/>
      <c r="M131" s="103"/>
    </row>
    <row r="132" spans="1:13" s="58" customFormat="1">
      <c r="A132" s="99"/>
      <c r="C132" s="86"/>
      <c r="D132" s="73"/>
      <c r="E132" s="101"/>
      <c r="F132" s="109"/>
      <c r="H132" s="107"/>
      <c r="I132" s="129"/>
      <c r="J132" s="9"/>
      <c r="K132" s="95"/>
      <c r="L132" s="94"/>
      <c r="M132" s="103"/>
    </row>
    <row r="133" spans="1:13" s="58" customFormat="1">
      <c r="A133" s="99"/>
      <c r="C133" s="86"/>
      <c r="D133" s="73"/>
      <c r="E133" s="101"/>
      <c r="F133" s="109"/>
      <c r="H133" s="107"/>
      <c r="I133" s="129"/>
      <c r="J133" s="9"/>
      <c r="K133" s="95"/>
      <c r="L133" s="94"/>
      <c r="M133" s="103"/>
    </row>
    <row r="134" spans="1:13" s="58" customFormat="1">
      <c r="A134" s="99"/>
      <c r="C134" s="86"/>
      <c r="D134" s="73"/>
      <c r="E134" s="101"/>
      <c r="F134" s="109"/>
      <c r="H134" s="107"/>
      <c r="I134" s="129"/>
      <c r="J134" s="9"/>
      <c r="K134" s="95"/>
      <c r="L134" s="94"/>
      <c r="M134" s="103"/>
    </row>
    <row r="135" spans="1:13" s="58" customFormat="1">
      <c r="A135" s="99"/>
      <c r="C135" s="86"/>
      <c r="D135" s="73"/>
      <c r="E135" s="101"/>
      <c r="F135" s="109"/>
      <c r="H135" s="107"/>
      <c r="I135" s="129"/>
      <c r="J135" s="9"/>
      <c r="K135" s="95"/>
      <c r="L135" s="94"/>
      <c r="M135" s="103"/>
    </row>
    <row r="136" spans="1:13" s="58" customFormat="1">
      <c r="A136" s="99"/>
      <c r="C136" s="86"/>
      <c r="D136" s="73"/>
      <c r="E136" s="101"/>
      <c r="F136" s="109"/>
      <c r="H136" s="107"/>
      <c r="I136" s="129"/>
      <c r="J136" s="9"/>
      <c r="K136" s="95"/>
      <c r="L136" s="94"/>
      <c r="M136" s="103"/>
    </row>
    <row r="137" spans="1:13" s="58" customFormat="1">
      <c r="A137" s="99"/>
      <c r="C137" s="86"/>
      <c r="D137" s="73"/>
      <c r="E137" s="101"/>
      <c r="F137" s="109"/>
      <c r="H137" s="107"/>
      <c r="I137" s="129"/>
      <c r="J137" s="9"/>
      <c r="K137" s="95"/>
      <c r="L137" s="94"/>
      <c r="M137" s="103"/>
    </row>
    <row r="138" spans="1:13" s="58" customFormat="1">
      <c r="A138" s="99"/>
      <c r="C138" s="86"/>
      <c r="D138" s="73"/>
      <c r="E138" s="101"/>
      <c r="F138" s="109"/>
      <c r="H138" s="107"/>
      <c r="I138" s="129"/>
      <c r="J138" s="9"/>
      <c r="K138" s="95"/>
      <c r="L138" s="94"/>
      <c r="M138" s="103"/>
    </row>
    <row r="139" spans="1:13" s="58" customFormat="1">
      <c r="A139" s="99"/>
      <c r="C139" s="86"/>
      <c r="D139" s="73"/>
      <c r="E139" s="101"/>
      <c r="F139" s="109"/>
      <c r="H139" s="107"/>
      <c r="I139" s="129"/>
      <c r="J139" s="9"/>
      <c r="K139" s="95"/>
      <c r="L139" s="94"/>
      <c r="M139" s="103"/>
    </row>
    <row r="140" spans="1:13" s="58" customFormat="1">
      <c r="A140" s="99"/>
      <c r="C140" s="86"/>
      <c r="D140" s="73"/>
      <c r="E140" s="101"/>
      <c r="F140" s="109"/>
      <c r="H140" s="107"/>
      <c r="I140" s="129"/>
      <c r="J140" s="9"/>
      <c r="K140" s="95"/>
      <c r="L140" s="94"/>
      <c r="M140" s="103"/>
    </row>
    <row r="141" spans="1:13" s="58" customFormat="1">
      <c r="A141" s="99"/>
      <c r="C141" s="86"/>
      <c r="D141" s="73"/>
      <c r="E141" s="101"/>
      <c r="F141" s="109"/>
      <c r="H141" s="107"/>
      <c r="I141" s="129"/>
      <c r="J141" s="9"/>
      <c r="K141" s="95"/>
      <c r="L141" s="94"/>
      <c r="M141" s="103"/>
    </row>
    <row r="142" spans="1:13" s="58" customFormat="1">
      <c r="A142" s="99"/>
      <c r="C142" s="86"/>
      <c r="D142" s="73"/>
      <c r="E142" s="101"/>
      <c r="F142" s="109"/>
      <c r="H142" s="107"/>
      <c r="I142" s="129"/>
      <c r="J142" s="9"/>
      <c r="K142" s="95"/>
      <c r="L142" s="94"/>
      <c r="M142" s="103"/>
    </row>
    <row r="143" spans="1:13" s="58" customFormat="1">
      <c r="A143" s="99"/>
      <c r="C143" s="86"/>
      <c r="D143" s="73"/>
      <c r="E143" s="101"/>
      <c r="F143" s="109"/>
      <c r="H143" s="107"/>
      <c r="I143" s="129"/>
      <c r="J143" s="9"/>
      <c r="K143" s="95"/>
      <c r="L143" s="94"/>
      <c r="M143" s="103"/>
    </row>
    <row r="144" spans="1:13" s="58" customFormat="1">
      <c r="A144" s="99"/>
      <c r="C144" s="86"/>
      <c r="D144" s="73"/>
      <c r="E144" s="101"/>
      <c r="F144" s="109"/>
      <c r="H144" s="107"/>
      <c r="I144" s="129"/>
      <c r="J144" s="9"/>
      <c r="K144" s="95"/>
      <c r="L144" s="94"/>
      <c r="M144" s="103"/>
    </row>
    <row r="145" spans="1:13" s="58" customFormat="1">
      <c r="A145" s="99"/>
      <c r="C145" s="86"/>
      <c r="D145" s="73"/>
      <c r="E145" s="101"/>
      <c r="F145" s="109"/>
      <c r="H145" s="107"/>
      <c r="I145" s="129"/>
      <c r="J145" s="9"/>
      <c r="K145" s="95"/>
      <c r="L145" s="94"/>
      <c r="M145" s="103"/>
    </row>
    <row r="146" spans="1:13" s="58" customFormat="1">
      <c r="A146" s="99"/>
      <c r="C146" s="86"/>
      <c r="D146" s="73"/>
      <c r="E146" s="101"/>
      <c r="F146" s="109"/>
      <c r="H146" s="107"/>
      <c r="I146" s="129"/>
      <c r="J146" s="9"/>
      <c r="K146" s="95"/>
      <c r="L146" s="94"/>
      <c r="M146" s="103"/>
    </row>
    <row r="147" spans="1:13" s="58" customFormat="1">
      <c r="A147" s="99"/>
      <c r="C147" s="86"/>
      <c r="D147" s="73"/>
      <c r="E147" s="101"/>
      <c r="F147" s="109"/>
      <c r="H147" s="107"/>
      <c r="I147" s="129"/>
      <c r="J147" s="9"/>
      <c r="K147" s="95"/>
      <c r="L147" s="94"/>
      <c r="M147" s="103"/>
    </row>
    <row r="148" spans="1:13" s="58" customFormat="1">
      <c r="A148" s="99"/>
      <c r="C148" s="86"/>
      <c r="D148" s="73"/>
      <c r="E148" s="101"/>
      <c r="F148" s="109"/>
      <c r="H148" s="107"/>
      <c r="I148" s="129"/>
      <c r="J148" s="9"/>
      <c r="K148" s="95"/>
      <c r="L148" s="94"/>
      <c r="M148" s="103"/>
    </row>
    <row r="149" spans="1:13" s="58" customFormat="1">
      <c r="A149" s="99"/>
      <c r="C149" s="86"/>
      <c r="D149" s="73"/>
      <c r="E149" s="101"/>
      <c r="F149" s="109"/>
      <c r="H149" s="107"/>
      <c r="I149" s="129"/>
      <c r="J149" s="9"/>
      <c r="K149" s="95"/>
      <c r="L149" s="94"/>
      <c r="M149" s="103"/>
    </row>
    <row r="150" spans="1:13" s="58" customFormat="1">
      <c r="A150" s="99"/>
      <c r="C150" s="86"/>
      <c r="D150" s="73"/>
      <c r="E150" s="101"/>
      <c r="F150" s="109"/>
      <c r="H150" s="107"/>
      <c r="I150" s="129"/>
      <c r="J150" s="9"/>
      <c r="K150" s="95"/>
      <c r="L150" s="94"/>
      <c r="M150" s="103"/>
    </row>
    <row r="151" spans="1:13" s="58" customFormat="1">
      <c r="A151" s="99"/>
      <c r="C151" s="86"/>
      <c r="D151" s="73"/>
      <c r="E151" s="101"/>
      <c r="F151" s="109"/>
      <c r="H151" s="107"/>
      <c r="I151" s="129"/>
      <c r="J151" s="9"/>
      <c r="K151" s="95"/>
      <c r="L151" s="94"/>
      <c r="M151" s="103"/>
    </row>
    <row r="152" spans="1:13" s="58" customFormat="1">
      <c r="A152" s="99"/>
      <c r="C152" s="86"/>
      <c r="D152" s="73"/>
      <c r="E152" s="101"/>
      <c r="F152" s="109"/>
      <c r="H152" s="107"/>
      <c r="I152" s="129"/>
      <c r="J152" s="9"/>
      <c r="K152" s="95"/>
      <c r="L152" s="94"/>
      <c r="M152" s="103"/>
    </row>
    <row r="153" spans="1:13" s="58" customFormat="1">
      <c r="A153" s="99"/>
      <c r="C153" s="86"/>
      <c r="D153" s="73"/>
      <c r="E153" s="101"/>
      <c r="F153" s="109"/>
      <c r="H153" s="107"/>
      <c r="I153" s="129"/>
      <c r="J153" s="9"/>
      <c r="K153" s="95"/>
      <c r="L153" s="94"/>
      <c r="M153" s="103"/>
    </row>
    <row r="154" spans="1:13" s="58" customFormat="1">
      <c r="A154" s="99"/>
      <c r="C154" s="86"/>
      <c r="D154" s="73"/>
      <c r="E154" s="101"/>
      <c r="F154" s="109"/>
      <c r="H154" s="107"/>
      <c r="I154" s="129"/>
      <c r="J154" s="9"/>
      <c r="K154" s="95"/>
      <c r="L154" s="94"/>
      <c r="M154" s="103"/>
    </row>
    <row r="155" spans="1:13" s="58" customFormat="1">
      <c r="A155" s="99"/>
      <c r="C155" s="86"/>
      <c r="D155" s="73"/>
      <c r="E155" s="101"/>
      <c r="F155" s="109"/>
      <c r="H155" s="107"/>
      <c r="I155" s="129"/>
      <c r="J155" s="9"/>
      <c r="K155" s="95"/>
      <c r="L155" s="94"/>
      <c r="M155" s="103"/>
    </row>
    <row r="156" spans="1:13" s="58" customFormat="1">
      <c r="A156" s="99"/>
      <c r="C156" s="86"/>
      <c r="D156" s="73"/>
      <c r="E156" s="101"/>
      <c r="F156" s="109"/>
      <c r="H156" s="107"/>
      <c r="I156" s="129"/>
      <c r="J156" s="9"/>
      <c r="K156" s="95"/>
      <c r="L156" s="94"/>
      <c r="M156" s="103"/>
    </row>
    <row r="157" spans="1:13" s="58" customFormat="1">
      <c r="A157" s="99"/>
      <c r="C157" s="86"/>
      <c r="D157" s="73"/>
      <c r="E157" s="101"/>
      <c r="F157" s="109"/>
      <c r="H157" s="107"/>
      <c r="I157" s="129"/>
      <c r="J157" s="9"/>
      <c r="K157" s="95"/>
      <c r="L157" s="94"/>
      <c r="M157" s="103"/>
    </row>
    <row r="158" spans="1:13" s="58" customFormat="1">
      <c r="A158" s="99"/>
      <c r="C158" s="86"/>
      <c r="D158" s="73"/>
      <c r="E158" s="101"/>
      <c r="F158" s="109"/>
      <c r="H158" s="107"/>
      <c r="I158" s="129"/>
      <c r="J158" s="9"/>
      <c r="K158" s="95"/>
      <c r="L158" s="94"/>
      <c r="M158" s="103"/>
    </row>
    <row r="159" spans="1:13" s="58" customFormat="1">
      <c r="A159" s="99"/>
      <c r="C159" s="86"/>
      <c r="D159" s="73"/>
      <c r="E159" s="101"/>
      <c r="F159" s="109"/>
      <c r="H159" s="107"/>
      <c r="I159" s="129"/>
      <c r="J159" s="9"/>
      <c r="K159" s="95"/>
      <c r="L159" s="94"/>
      <c r="M159" s="103"/>
    </row>
    <row r="160" spans="1:13" s="58" customFormat="1">
      <c r="A160" s="99"/>
      <c r="C160" s="86"/>
      <c r="D160" s="73"/>
      <c r="E160" s="101"/>
      <c r="F160" s="109"/>
      <c r="H160" s="107"/>
      <c r="I160" s="129"/>
      <c r="J160" s="9"/>
      <c r="K160" s="95"/>
      <c r="L160" s="94"/>
      <c r="M160" s="103"/>
    </row>
    <row r="161" spans="1:13" s="58" customFormat="1">
      <c r="A161" s="99"/>
      <c r="C161" s="86"/>
      <c r="D161" s="73"/>
      <c r="E161" s="101"/>
      <c r="F161" s="109"/>
      <c r="H161" s="107"/>
      <c r="I161" s="129"/>
      <c r="J161" s="9"/>
      <c r="K161" s="95"/>
      <c r="L161" s="94"/>
      <c r="M161" s="103"/>
    </row>
    <row r="162" spans="1:13" s="58" customFormat="1">
      <c r="A162" s="99"/>
      <c r="C162" s="86"/>
      <c r="D162" s="73"/>
      <c r="E162" s="101"/>
      <c r="F162" s="109"/>
      <c r="H162" s="107"/>
      <c r="I162" s="129"/>
      <c r="J162" s="9"/>
      <c r="K162" s="95"/>
      <c r="L162" s="94"/>
      <c r="M162" s="103"/>
    </row>
    <row r="163" spans="1:13" s="58" customFormat="1">
      <c r="A163" s="99"/>
      <c r="C163" s="86"/>
      <c r="D163" s="73"/>
      <c r="E163" s="101"/>
      <c r="F163" s="109"/>
      <c r="H163" s="107"/>
      <c r="I163" s="129"/>
      <c r="J163" s="9"/>
      <c r="K163" s="95"/>
      <c r="L163" s="94"/>
      <c r="M163" s="103"/>
    </row>
    <row r="164" spans="1:13" s="58" customFormat="1">
      <c r="A164" s="99"/>
      <c r="C164" s="86"/>
      <c r="D164" s="73"/>
      <c r="E164" s="101"/>
      <c r="F164" s="109"/>
      <c r="H164" s="107"/>
      <c r="I164" s="129"/>
      <c r="J164" s="9"/>
      <c r="K164" s="95"/>
      <c r="L164" s="94"/>
      <c r="M164" s="103"/>
    </row>
    <row r="165" spans="1:13" s="58" customFormat="1">
      <c r="A165" s="99"/>
      <c r="C165" s="86"/>
      <c r="D165" s="73"/>
      <c r="E165" s="101"/>
      <c r="F165" s="109"/>
      <c r="H165" s="107"/>
      <c r="I165" s="129"/>
      <c r="J165" s="9"/>
      <c r="K165" s="95"/>
      <c r="L165" s="94"/>
      <c r="M165" s="103"/>
    </row>
    <row r="166" spans="1:13" s="58" customFormat="1">
      <c r="A166" s="99"/>
      <c r="C166" s="86"/>
      <c r="D166" s="73"/>
      <c r="E166" s="101"/>
      <c r="F166" s="109"/>
      <c r="H166" s="107"/>
      <c r="I166" s="129"/>
      <c r="J166" s="9"/>
      <c r="K166" s="95"/>
      <c r="L166" s="94"/>
      <c r="M166" s="103"/>
    </row>
    <row r="167" spans="1:13" s="58" customFormat="1">
      <c r="A167" s="99"/>
      <c r="C167" s="86"/>
      <c r="D167" s="73"/>
      <c r="E167" s="101"/>
      <c r="F167" s="109"/>
      <c r="H167" s="107"/>
      <c r="I167" s="129"/>
      <c r="J167" s="9"/>
      <c r="K167" s="95"/>
      <c r="L167" s="94"/>
      <c r="M167" s="103"/>
    </row>
    <row r="168" spans="1:13" s="58" customFormat="1">
      <c r="A168" s="99"/>
      <c r="C168" s="86"/>
      <c r="D168" s="73"/>
      <c r="E168" s="101"/>
      <c r="F168" s="109"/>
      <c r="H168" s="107"/>
      <c r="I168" s="129"/>
      <c r="J168" s="9"/>
      <c r="K168" s="95"/>
      <c r="L168" s="94"/>
      <c r="M168" s="103"/>
    </row>
    <row r="169" spans="1:13" s="58" customFormat="1">
      <c r="A169" s="99"/>
      <c r="C169" s="86"/>
      <c r="D169" s="73"/>
      <c r="E169" s="101"/>
      <c r="F169" s="109"/>
      <c r="H169" s="107"/>
      <c r="I169" s="129"/>
      <c r="J169" s="9"/>
      <c r="K169" s="95"/>
      <c r="L169" s="94"/>
      <c r="M169" s="103"/>
    </row>
    <row r="170" spans="1:13" s="58" customFormat="1">
      <c r="A170" s="99"/>
      <c r="C170" s="86"/>
      <c r="D170" s="73"/>
      <c r="E170" s="101"/>
      <c r="F170" s="109"/>
      <c r="H170" s="107"/>
      <c r="I170" s="129"/>
      <c r="J170" s="9"/>
      <c r="K170" s="95"/>
      <c r="L170" s="94"/>
      <c r="M170" s="103"/>
    </row>
    <row r="171" spans="1:13" s="58" customFormat="1">
      <c r="A171" s="99"/>
      <c r="C171" s="86"/>
      <c r="D171" s="73"/>
      <c r="E171" s="101"/>
      <c r="F171" s="109"/>
      <c r="H171" s="107"/>
      <c r="I171" s="129"/>
      <c r="J171" s="9"/>
      <c r="K171" s="95"/>
      <c r="L171" s="94"/>
      <c r="M171" s="103"/>
    </row>
    <row r="172" spans="1:13" s="58" customFormat="1">
      <c r="A172" s="99"/>
      <c r="C172" s="86"/>
      <c r="D172" s="73"/>
      <c r="E172" s="101"/>
      <c r="F172" s="109"/>
      <c r="H172" s="107"/>
      <c r="I172" s="129"/>
      <c r="J172" s="9"/>
      <c r="K172" s="95"/>
      <c r="L172" s="94"/>
      <c r="M172" s="103"/>
    </row>
    <row r="173" spans="1:13" s="58" customFormat="1">
      <c r="A173" s="99"/>
      <c r="C173" s="86"/>
      <c r="D173" s="73"/>
      <c r="E173" s="101"/>
      <c r="F173" s="109"/>
      <c r="H173" s="107"/>
      <c r="I173" s="129"/>
      <c r="J173" s="9"/>
      <c r="K173" s="95"/>
      <c r="L173" s="94"/>
      <c r="M173" s="103"/>
    </row>
    <row r="174" spans="1:13" s="58" customFormat="1">
      <c r="A174" s="99"/>
      <c r="C174" s="86"/>
      <c r="D174" s="73"/>
      <c r="E174" s="101"/>
      <c r="F174" s="109"/>
      <c r="H174" s="107"/>
      <c r="I174" s="129"/>
      <c r="J174" s="9"/>
      <c r="K174" s="95"/>
      <c r="L174" s="94"/>
      <c r="M174" s="103"/>
    </row>
    <row r="175" spans="1:13" s="58" customFormat="1">
      <c r="A175" s="99"/>
      <c r="C175" s="86"/>
      <c r="D175" s="73"/>
      <c r="E175" s="101"/>
      <c r="F175" s="109"/>
      <c r="H175" s="107"/>
      <c r="I175" s="129"/>
      <c r="J175" s="9"/>
      <c r="K175" s="95"/>
      <c r="L175" s="94"/>
      <c r="M175" s="103"/>
    </row>
    <row r="176" spans="1:13" s="58" customFormat="1">
      <c r="A176" s="99"/>
      <c r="C176" s="86"/>
      <c r="D176" s="73"/>
      <c r="E176" s="101"/>
      <c r="F176" s="109"/>
      <c r="H176" s="107"/>
      <c r="I176" s="129"/>
      <c r="J176" s="9"/>
      <c r="K176" s="95"/>
      <c r="L176" s="94"/>
      <c r="M176" s="103"/>
    </row>
    <row r="177" spans="1:13" s="58" customFormat="1">
      <c r="A177" s="99"/>
      <c r="C177" s="86"/>
      <c r="D177" s="73"/>
      <c r="E177" s="101"/>
      <c r="F177" s="109"/>
      <c r="H177" s="107"/>
      <c r="I177" s="129"/>
      <c r="J177" s="9"/>
      <c r="K177" s="95"/>
      <c r="L177" s="94"/>
      <c r="M177" s="103"/>
    </row>
    <row r="178" spans="1:13" s="58" customFormat="1">
      <c r="A178" s="99"/>
      <c r="C178" s="86"/>
      <c r="D178" s="73"/>
      <c r="E178" s="101"/>
      <c r="F178" s="109"/>
      <c r="H178" s="107"/>
      <c r="I178" s="129"/>
      <c r="J178" s="9"/>
      <c r="K178" s="95"/>
      <c r="L178" s="94"/>
      <c r="M178" s="103"/>
    </row>
    <row r="179" spans="1:13" s="58" customFormat="1">
      <c r="A179" s="99"/>
      <c r="C179" s="86"/>
      <c r="D179" s="73"/>
      <c r="E179" s="101"/>
      <c r="F179" s="109"/>
      <c r="H179" s="107"/>
      <c r="I179" s="129"/>
      <c r="J179" s="9"/>
      <c r="K179" s="95"/>
      <c r="L179" s="94"/>
      <c r="M179" s="103"/>
    </row>
    <row r="180" spans="1:13" s="58" customFormat="1">
      <c r="A180" s="99"/>
      <c r="C180" s="86"/>
      <c r="D180" s="73"/>
      <c r="E180" s="101"/>
      <c r="F180" s="109"/>
      <c r="H180" s="107"/>
      <c r="I180" s="129"/>
      <c r="J180" s="9"/>
      <c r="K180" s="95"/>
      <c r="L180" s="94"/>
      <c r="M180" s="103"/>
    </row>
    <row r="181" spans="1:13" s="58" customFormat="1">
      <c r="A181" s="99"/>
      <c r="C181" s="86"/>
      <c r="D181" s="73"/>
      <c r="E181" s="101"/>
      <c r="F181" s="109"/>
      <c r="H181" s="107"/>
      <c r="I181" s="129"/>
      <c r="J181" s="9"/>
      <c r="K181" s="95"/>
      <c r="L181" s="94"/>
      <c r="M181" s="103"/>
    </row>
    <row r="182" spans="1:13" s="58" customFormat="1">
      <c r="A182" s="99"/>
      <c r="C182" s="86"/>
      <c r="D182" s="73"/>
      <c r="E182" s="101"/>
      <c r="F182" s="109"/>
      <c r="H182" s="107"/>
      <c r="I182" s="129"/>
      <c r="J182" s="9"/>
      <c r="K182" s="95"/>
      <c r="L182" s="94"/>
      <c r="M182" s="103"/>
    </row>
    <row r="183" spans="1:13" s="58" customFormat="1">
      <c r="A183" s="99"/>
      <c r="C183" s="86"/>
      <c r="D183" s="73"/>
      <c r="E183" s="101"/>
      <c r="F183" s="109"/>
      <c r="H183" s="107"/>
      <c r="I183" s="129"/>
      <c r="J183" s="9"/>
      <c r="K183" s="95"/>
      <c r="L183" s="94"/>
      <c r="M183" s="103"/>
    </row>
    <row r="184" spans="1:13" s="58" customFormat="1">
      <c r="A184" s="99"/>
      <c r="C184" s="86"/>
      <c r="D184" s="73"/>
      <c r="E184" s="101"/>
      <c r="F184" s="109"/>
      <c r="H184" s="107"/>
      <c r="I184" s="129"/>
      <c r="J184" s="9"/>
      <c r="K184" s="95"/>
      <c r="L184" s="94"/>
      <c r="M184" s="103"/>
    </row>
    <row r="185" spans="1:13" s="58" customFormat="1">
      <c r="A185" s="99"/>
      <c r="C185" s="86"/>
      <c r="D185" s="73"/>
      <c r="E185" s="101"/>
      <c r="F185" s="109"/>
      <c r="H185" s="107"/>
      <c r="I185" s="129"/>
      <c r="J185" s="9"/>
      <c r="K185" s="95"/>
      <c r="L185" s="94"/>
      <c r="M185" s="103"/>
    </row>
    <row r="186" spans="1:13" s="58" customFormat="1">
      <c r="A186" s="99"/>
      <c r="C186" s="86"/>
      <c r="D186" s="73"/>
      <c r="E186" s="101"/>
      <c r="F186" s="109"/>
      <c r="H186" s="107"/>
      <c r="I186" s="129"/>
      <c r="J186" s="9"/>
      <c r="K186" s="95"/>
      <c r="L186" s="94"/>
      <c r="M186" s="103"/>
    </row>
    <row r="187" spans="1:13" s="58" customFormat="1">
      <c r="A187" s="99"/>
      <c r="C187" s="86"/>
      <c r="D187" s="73"/>
      <c r="E187" s="101"/>
      <c r="F187" s="109"/>
      <c r="H187" s="107"/>
      <c r="I187" s="129"/>
      <c r="J187" s="9"/>
      <c r="K187" s="95"/>
      <c r="L187" s="94"/>
      <c r="M187" s="103"/>
    </row>
    <row r="188" spans="1:13" s="58" customFormat="1">
      <c r="A188" s="99"/>
      <c r="C188" s="86"/>
      <c r="D188" s="73"/>
      <c r="E188" s="101"/>
      <c r="F188" s="109"/>
      <c r="H188" s="107"/>
      <c r="I188" s="129"/>
      <c r="J188" s="9"/>
      <c r="K188" s="95"/>
      <c r="L188" s="94"/>
      <c r="M188" s="103"/>
    </row>
    <row r="189" spans="1:13" s="58" customFormat="1">
      <c r="A189" s="99"/>
      <c r="C189" s="86"/>
      <c r="D189" s="73"/>
      <c r="E189" s="101"/>
      <c r="F189" s="109"/>
      <c r="H189" s="107"/>
      <c r="I189" s="129"/>
      <c r="J189" s="9"/>
      <c r="K189" s="95"/>
      <c r="L189" s="94"/>
      <c r="M189" s="103"/>
    </row>
    <row r="190" spans="1:13" s="58" customFormat="1">
      <c r="A190" s="99"/>
      <c r="C190" s="86"/>
      <c r="D190" s="73"/>
      <c r="E190" s="101"/>
      <c r="F190" s="109"/>
      <c r="H190" s="107"/>
      <c r="I190" s="129"/>
      <c r="J190" s="9"/>
      <c r="K190" s="95"/>
      <c r="L190" s="94"/>
      <c r="M190" s="103"/>
    </row>
    <row r="191" spans="1:13" s="58" customFormat="1">
      <c r="A191" s="99"/>
      <c r="C191" s="86"/>
      <c r="D191" s="73"/>
      <c r="E191" s="101"/>
      <c r="F191" s="109"/>
      <c r="H191" s="107"/>
      <c r="I191" s="129"/>
      <c r="J191" s="9"/>
      <c r="K191" s="95"/>
      <c r="L191" s="94"/>
      <c r="M191" s="103"/>
    </row>
    <row r="192" spans="1:13" s="58" customFormat="1">
      <c r="A192" s="99"/>
      <c r="C192" s="86"/>
      <c r="D192" s="73"/>
      <c r="E192" s="101"/>
      <c r="F192" s="109"/>
      <c r="H192" s="107"/>
      <c r="I192" s="129"/>
      <c r="J192" s="9"/>
      <c r="K192" s="95"/>
      <c r="L192" s="94"/>
      <c r="M192" s="103"/>
    </row>
    <row r="193" spans="1:13" s="58" customFormat="1">
      <c r="A193" s="99"/>
      <c r="C193" s="86"/>
      <c r="D193" s="73"/>
      <c r="E193" s="101"/>
      <c r="F193" s="109"/>
      <c r="H193" s="107"/>
      <c r="I193" s="129"/>
      <c r="J193" s="9"/>
      <c r="K193" s="95"/>
      <c r="L193" s="94"/>
      <c r="M193" s="103"/>
    </row>
    <row r="194" spans="1:13" s="58" customFormat="1">
      <c r="A194" s="99"/>
      <c r="C194" s="86"/>
      <c r="D194" s="73"/>
      <c r="E194" s="101"/>
      <c r="F194" s="109"/>
      <c r="H194" s="107"/>
      <c r="I194" s="129"/>
      <c r="J194" s="9"/>
      <c r="K194" s="95"/>
      <c r="L194" s="94"/>
      <c r="M194" s="103"/>
    </row>
    <row r="195" spans="1:13" s="58" customFormat="1">
      <c r="A195" s="99"/>
      <c r="C195" s="86"/>
      <c r="D195" s="73"/>
      <c r="E195" s="101"/>
      <c r="F195" s="109"/>
      <c r="H195" s="107"/>
      <c r="I195" s="129"/>
      <c r="J195" s="9"/>
      <c r="K195" s="95"/>
      <c r="L195" s="94"/>
      <c r="M195" s="103"/>
    </row>
    <row r="196" spans="1:13" s="58" customFormat="1">
      <c r="A196" s="99"/>
      <c r="C196" s="86"/>
      <c r="D196" s="73"/>
      <c r="E196" s="101"/>
      <c r="F196" s="109"/>
      <c r="H196" s="107"/>
      <c r="I196" s="129"/>
      <c r="J196" s="9"/>
      <c r="K196" s="95"/>
      <c r="L196" s="94"/>
      <c r="M196" s="103"/>
    </row>
    <row r="197" spans="1:13" s="58" customFormat="1">
      <c r="A197" s="99"/>
      <c r="C197" s="86"/>
      <c r="D197" s="73"/>
      <c r="E197" s="101"/>
      <c r="F197" s="109"/>
      <c r="H197" s="107"/>
      <c r="I197" s="129"/>
      <c r="J197" s="9"/>
      <c r="K197" s="95"/>
      <c r="L197" s="94"/>
      <c r="M197" s="103"/>
    </row>
    <row r="198" spans="1:13" s="58" customFormat="1">
      <c r="A198" s="99"/>
      <c r="C198" s="86"/>
      <c r="D198" s="73"/>
      <c r="E198" s="101"/>
      <c r="F198" s="109"/>
      <c r="H198" s="107"/>
      <c r="I198" s="129"/>
      <c r="J198" s="9"/>
      <c r="K198" s="95"/>
      <c r="L198" s="94"/>
      <c r="M198" s="103"/>
    </row>
    <row r="199" spans="1:13" s="58" customFormat="1">
      <c r="A199" s="99"/>
      <c r="C199" s="86"/>
      <c r="D199" s="73"/>
      <c r="E199" s="101"/>
      <c r="F199" s="109"/>
      <c r="H199" s="107"/>
      <c r="I199" s="129"/>
      <c r="J199" s="9"/>
      <c r="K199" s="95"/>
      <c r="L199" s="94"/>
      <c r="M199" s="103"/>
    </row>
    <row r="200" spans="1:13" s="58" customFormat="1">
      <c r="A200" s="99"/>
      <c r="C200" s="86"/>
      <c r="D200" s="73"/>
      <c r="E200" s="101"/>
      <c r="F200" s="109"/>
      <c r="H200" s="107"/>
      <c r="I200" s="129"/>
      <c r="J200" s="9"/>
      <c r="K200" s="95"/>
      <c r="L200" s="94"/>
      <c r="M200" s="103"/>
    </row>
    <row r="201" spans="1:13" s="58" customFormat="1">
      <c r="A201" s="99"/>
      <c r="C201" s="86"/>
      <c r="D201" s="73"/>
      <c r="E201" s="101"/>
      <c r="F201" s="109"/>
      <c r="H201" s="107"/>
      <c r="I201" s="129"/>
      <c r="J201" s="9"/>
      <c r="K201" s="95"/>
      <c r="L201" s="94"/>
      <c r="M201" s="103"/>
    </row>
    <row r="202" spans="1:13" s="58" customFormat="1">
      <c r="A202" s="99"/>
      <c r="C202" s="86"/>
      <c r="D202" s="73"/>
      <c r="E202" s="101"/>
      <c r="F202" s="109"/>
      <c r="H202" s="107"/>
      <c r="I202" s="129"/>
      <c r="J202" s="9"/>
      <c r="K202" s="95"/>
      <c r="L202" s="94"/>
      <c r="M202" s="103"/>
    </row>
    <row r="203" spans="1:13" s="58" customFormat="1">
      <c r="A203" s="99"/>
      <c r="C203" s="86"/>
      <c r="D203" s="73"/>
      <c r="E203" s="101"/>
      <c r="F203" s="109"/>
      <c r="H203" s="107"/>
      <c r="I203" s="129"/>
      <c r="J203" s="9"/>
      <c r="K203" s="95"/>
      <c r="L203" s="94"/>
      <c r="M203" s="103"/>
    </row>
    <row r="204" spans="1:13" s="58" customFormat="1">
      <c r="A204" s="99"/>
      <c r="C204" s="86"/>
      <c r="D204" s="73"/>
      <c r="E204" s="101"/>
      <c r="F204" s="109"/>
      <c r="H204" s="107"/>
      <c r="I204" s="129"/>
      <c r="J204" s="9"/>
      <c r="K204" s="95"/>
      <c r="L204" s="94"/>
      <c r="M204" s="103"/>
    </row>
    <row r="205" spans="1:13" s="58" customFormat="1">
      <c r="A205" s="99"/>
      <c r="C205" s="86"/>
      <c r="D205" s="73"/>
      <c r="E205" s="101"/>
      <c r="F205" s="109"/>
      <c r="H205" s="107"/>
      <c r="I205" s="129"/>
      <c r="J205" s="9"/>
      <c r="K205" s="95"/>
      <c r="L205" s="94"/>
      <c r="M205" s="103"/>
    </row>
    <row r="206" spans="1:13" s="58" customFormat="1">
      <c r="A206" s="99"/>
      <c r="C206" s="86"/>
      <c r="D206" s="73"/>
      <c r="E206" s="101"/>
      <c r="F206" s="109"/>
      <c r="H206" s="107"/>
      <c r="I206" s="129"/>
      <c r="J206" s="9"/>
      <c r="K206" s="95"/>
      <c r="L206" s="94"/>
      <c r="M206" s="103"/>
    </row>
    <row r="207" spans="1:13" s="58" customFormat="1">
      <c r="A207" s="99"/>
      <c r="C207" s="86"/>
      <c r="D207" s="73"/>
      <c r="E207" s="101"/>
      <c r="F207" s="109"/>
      <c r="H207" s="107"/>
      <c r="I207" s="129"/>
      <c r="J207" s="9"/>
      <c r="K207" s="95"/>
      <c r="L207" s="94"/>
      <c r="M207" s="103"/>
    </row>
    <row r="208" spans="1:13" s="58" customFormat="1">
      <c r="A208" s="99"/>
      <c r="C208" s="86"/>
      <c r="D208" s="73"/>
      <c r="E208" s="101"/>
      <c r="F208" s="109"/>
      <c r="H208" s="107"/>
      <c r="I208" s="129"/>
      <c r="J208" s="9"/>
      <c r="K208" s="95"/>
      <c r="L208" s="94"/>
      <c r="M208" s="103"/>
    </row>
    <row r="209" spans="1:13" s="58" customFormat="1">
      <c r="A209" s="99"/>
      <c r="C209" s="86"/>
      <c r="D209" s="73"/>
      <c r="E209" s="101"/>
      <c r="F209" s="109"/>
      <c r="H209" s="107"/>
      <c r="I209" s="129"/>
      <c r="J209" s="9"/>
      <c r="K209" s="95"/>
      <c r="L209" s="94"/>
      <c r="M209" s="103"/>
    </row>
    <row r="210" spans="1:13" s="58" customFormat="1">
      <c r="A210" s="99"/>
      <c r="C210" s="86"/>
      <c r="D210" s="73"/>
      <c r="E210" s="101"/>
      <c r="F210" s="109"/>
      <c r="H210" s="107"/>
      <c r="I210" s="129"/>
      <c r="J210" s="9"/>
      <c r="K210" s="95"/>
      <c r="L210" s="94"/>
      <c r="M210" s="103"/>
    </row>
    <row r="211" spans="1:13" s="58" customFormat="1">
      <c r="A211" s="99"/>
      <c r="C211" s="86"/>
      <c r="D211" s="73"/>
      <c r="E211" s="101"/>
      <c r="F211" s="109"/>
      <c r="H211" s="107"/>
      <c r="I211" s="129"/>
      <c r="J211" s="9"/>
      <c r="K211" s="95"/>
      <c r="L211" s="94"/>
      <c r="M211" s="103"/>
    </row>
    <row r="212" spans="1:13" s="58" customFormat="1">
      <c r="A212" s="99"/>
      <c r="C212" s="86"/>
      <c r="D212" s="73"/>
      <c r="E212" s="101"/>
      <c r="F212" s="109"/>
      <c r="H212" s="107"/>
      <c r="I212" s="129"/>
      <c r="J212" s="9"/>
      <c r="K212" s="95"/>
      <c r="L212" s="94"/>
      <c r="M212" s="103"/>
    </row>
    <row r="213" spans="1:13" s="58" customFormat="1">
      <c r="A213" s="99"/>
      <c r="C213" s="86"/>
      <c r="D213" s="73"/>
      <c r="E213" s="101"/>
      <c r="F213" s="109"/>
      <c r="H213" s="107"/>
      <c r="I213" s="129"/>
      <c r="J213" s="9"/>
      <c r="K213" s="95"/>
      <c r="L213" s="94"/>
      <c r="M213" s="103"/>
    </row>
    <row r="214" spans="1:13" s="58" customFormat="1">
      <c r="A214" s="99"/>
      <c r="C214" s="86"/>
      <c r="D214" s="73"/>
      <c r="E214" s="101"/>
      <c r="F214" s="109"/>
      <c r="H214" s="107"/>
      <c r="I214" s="129"/>
      <c r="J214" s="9"/>
      <c r="K214" s="95"/>
      <c r="L214" s="94"/>
      <c r="M214" s="103"/>
    </row>
    <row r="215" spans="1:13" s="58" customFormat="1">
      <c r="A215" s="99"/>
      <c r="C215" s="86"/>
      <c r="D215" s="73"/>
      <c r="E215" s="101"/>
      <c r="F215" s="109"/>
      <c r="H215" s="107"/>
      <c r="I215" s="129"/>
      <c r="J215" s="9"/>
      <c r="K215" s="95"/>
      <c r="L215" s="94"/>
      <c r="M215" s="103"/>
    </row>
    <row r="216" spans="1:13" s="58" customFormat="1">
      <c r="A216" s="99"/>
      <c r="C216" s="86"/>
      <c r="D216" s="73"/>
      <c r="E216" s="101"/>
      <c r="F216" s="109"/>
      <c r="H216" s="107"/>
      <c r="I216" s="129"/>
      <c r="J216" s="9"/>
      <c r="K216" s="95"/>
      <c r="L216" s="94"/>
      <c r="M216" s="103"/>
    </row>
    <row r="217" spans="1:13" s="58" customFormat="1">
      <c r="A217" s="99"/>
      <c r="C217" s="86"/>
      <c r="D217" s="73"/>
      <c r="E217" s="101"/>
      <c r="F217" s="109"/>
      <c r="H217" s="107"/>
      <c r="I217" s="129"/>
      <c r="J217" s="9"/>
      <c r="K217" s="95"/>
      <c r="L217" s="94"/>
      <c r="M217" s="103"/>
    </row>
    <row r="218" spans="1:13" s="58" customFormat="1">
      <c r="A218" s="99"/>
      <c r="C218" s="86"/>
      <c r="D218" s="73"/>
      <c r="E218" s="101"/>
      <c r="F218" s="109"/>
      <c r="H218" s="107"/>
      <c r="I218" s="129"/>
      <c r="J218" s="9"/>
      <c r="K218" s="95"/>
      <c r="L218" s="94"/>
      <c r="M218" s="103"/>
    </row>
    <row r="219" spans="1:13" s="58" customFormat="1">
      <c r="A219" s="99"/>
      <c r="C219" s="86"/>
      <c r="D219" s="73"/>
      <c r="E219" s="101"/>
      <c r="F219" s="109"/>
      <c r="H219" s="107"/>
      <c r="I219" s="129"/>
      <c r="J219" s="9"/>
      <c r="K219" s="95"/>
      <c r="L219" s="94"/>
      <c r="M219" s="103"/>
    </row>
    <row r="220" spans="1:13" s="58" customFormat="1">
      <c r="A220" s="99"/>
      <c r="C220" s="86"/>
      <c r="D220" s="73"/>
      <c r="E220" s="101"/>
      <c r="F220" s="109"/>
      <c r="H220" s="107"/>
      <c r="I220" s="129"/>
      <c r="J220" s="9"/>
      <c r="K220" s="95"/>
      <c r="L220" s="94"/>
      <c r="M220" s="103"/>
    </row>
    <row r="221" spans="1:13" s="58" customFormat="1">
      <c r="A221" s="99"/>
      <c r="C221" s="86"/>
      <c r="D221" s="73"/>
      <c r="E221" s="101"/>
      <c r="F221" s="109"/>
      <c r="H221" s="107"/>
      <c r="I221" s="129"/>
      <c r="J221" s="9"/>
      <c r="K221" s="95"/>
      <c r="L221" s="94"/>
      <c r="M221" s="103"/>
    </row>
    <row r="222" spans="1:13" s="58" customFormat="1">
      <c r="A222" s="99"/>
      <c r="C222" s="86"/>
      <c r="D222" s="73"/>
      <c r="E222" s="101"/>
      <c r="F222" s="109"/>
      <c r="H222" s="107"/>
      <c r="I222" s="129"/>
      <c r="J222" s="9"/>
      <c r="K222" s="95"/>
      <c r="L222" s="94"/>
      <c r="M222" s="103"/>
    </row>
    <row r="223" spans="1:13" s="58" customFormat="1">
      <c r="A223" s="99"/>
      <c r="C223" s="86"/>
      <c r="D223" s="73"/>
      <c r="E223" s="101"/>
      <c r="F223" s="109"/>
      <c r="H223" s="107"/>
      <c r="I223" s="129"/>
      <c r="J223" s="9"/>
      <c r="K223" s="95"/>
      <c r="L223" s="94"/>
      <c r="M223" s="103"/>
    </row>
    <row r="224" spans="1:13" s="58" customFormat="1">
      <c r="A224" s="99"/>
      <c r="C224" s="86"/>
      <c r="D224" s="73"/>
      <c r="E224" s="101"/>
      <c r="F224" s="109"/>
      <c r="H224" s="107"/>
      <c r="I224" s="129"/>
      <c r="J224" s="9"/>
      <c r="K224" s="95"/>
      <c r="L224" s="94"/>
      <c r="M224" s="103"/>
    </row>
    <row r="225" spans="1:13" s="58" customFormat="1">
      <c r="A225" s="99"/>
      <c r="C225" s="86"/>
      <c r="D225" s="73"/>
      <c r="E225" s="101"/>
      <c r="F225" s="109"/>
      <c r="H225" s="107"/>
      <c r="I225" s="129"/>
      <c r="J225" s="9"/>
      <c r="K225" s="95"/>
      <c r="L225" s="94"/>
      <c r="M225" s="103"/>
    </row>
    <row r="226" spans="1:13" s="58" customFormat="1">
      <c r="A226" s="99"/>
      <c r="C226" s="86"/>
      <c r="D226" s="73"/>
      <c r="E226" s="101"/>
      <c r="F226" s="109"/>
      <c r="H226" s="107"/>
      <c r="I226" s="129"/>
      <c r="J226" s="9"/>
      <c r="K226" s="95"/>
      <c r="L226" s="94"/>
      <c r="M226" s="103"/>
    </row>
    <row r="227" spans="1:13" s="58" customFormat="1">
      <c r="A227" s="99"/>
      <c r="C227" s="86"/>
      <c r="D227" s="73"/>
      <c r="E227" s="101"/>
      <c r="F227" s="109"/>
      <c r="H227" s="107"/>
      <c r="I227" s="129"/>
      <c r="J227" s="9"/>
      <c r="K227" s="95"/>
      <c r="L227" s="94"/>
      <c r="M227" s="103"/>
    </row>
    <row r="228" spans="1:13" s="58" customFormat="1">
      <c r="A228" s="99"/>
      <c r="C228" s="86"/>
      <c r="D228" s="73"/>
      <c r="E228" s="101"/>
      <c r="F228" s="109"/>
      <c r="H228" s="107"/>
      <c r="I228" s="129"/>
      <c r="J228" s="9"/>
      <c r="K228" s="95"/>
      <c r="L228" s="94"/>
      <c r="M228" s="103"/>
    </row>
    <row r="229" spans="1:13" s="58" customFormat="1">
      <c r="A229" s="99"/>
      <c r="C229" s="86"/>
      <c r="D229" s="73"/>
      <c r="E229" s="101"/>
      <c r="F229" s="109"/>
      <c r="H229" s="107"/>
      <c r="I229" s="129"/>
      <c r="J229" s="9"/>
      <c r="K229" s="95"/>
      <c r="L229" s="94"/>
      <c r="M229" s="103"/>
    </row>
    <row r="230" spans="1:13" s="58" customFormat="1">
      <c r="A230" s="99"/>
      <c r="C230" s="86"/>
      <c r="D230" s="73"/>
      <c r="E230" s="101"/>
      <c r="F230" s="109"/>
      <c r="H230" s="107"/>
      <c r="I230" s="129"/>
      <c r="J230" s="9"/>
      <c r="K230" s="95"/>
      <c r="L230" s="94"/>
      <c r="M230" s="103"/>
    </row>
    <row r="231" spans="1:13" s="58" customFormat="1">
      <c r="A231" s="99"/>
      <c r="C231" s="86"/>
      <c r="D231" s="73"/>
      <c r="E231" s="101"/>
      <c r="F231" s="109"/>
      <c r="H231" s="107"/>
      <c r="I231" s="129"/>
      <c r="J231" s="9"/>
      <c r="K231" s="95"/>
      <c r="L231" s="94"/>
      <c r="M231" s="103"/>
    </row>
    <row r="232" spans="1:13" s="58" customFormat="1">
      <c r="A232" s="99"/>
      <c r="C232" s="86"/>
      <c r="D232" s="73"/>
      <c r="E232" s="101"/>
      <c r="F232" s="109"/>
      <c r="H232" s="107"/>
      <c r="I232" s="129"/>
      <c r="J232" s="9"/>
      <c r="K232" s="95"/>
      <c r="L232" s="94"/>
      <c r="M232" s="103"/>
    </row>
    <row r="233" spans="1:13" s="58" customFormat="1">
      <c r="A233" s="99"/>
      <c r="C233" s="86"/>
      <c r="D233" s="73"/>
      <c r="E233" s="101"/>
      <c r="F233" s="109"/>
      <c r="H233" s="107"/>
      <c r="I233" s="129"/>
      <c r="J233" s="9"/>
      <c r="K233" s="95"/>
      <c r="L233" s="94"/>
      <c r="M233" s="103"/>
    </row>
    <row r="234" spans="1:13" s="58" customFormat="1">
      <c r="A234" s="99"/>
      <c r="C234" s="86"/>
      <c r="D234" s="73"/>
      <c r="E234" s="101"/>
      <c r="F234" s="109"/>
      <c r="H234" s="107"/>
      <c r="I234" s="129"/>
      <c r="J234" s="9"/>
      <c r="K234" s="95"/>
      <c r="L234" s="94"/>
      <c r="M234" s="103"/>
    </row>
    <row r="235" spans="1:13" s="58" customFormat="1">
      <c r="A235" s="99"/>
      <c r="C235" s="86"/>
      <c r="D235" s="73"/>
      <c r="E235" s="101"/>
      <c r="F235" s="109"/>
      <c r="H235" s="107"/>
      <c r="I235" s="129"/>
      <c r="J235" s="9"/>
      <c r="K235" s="95"/>
      <c r="L235" s="94"/>
      <c r="M235" s="103"/>
    </row>
    <row r="236" spans="1:13" s="58" customFormat="1">
      <c r="A236" s="99"/>
      <c r="C236" s="86"/>
      <c r="D236" s="73"/>
      <c r="E236" s="101"/>
      <c r="F236" s="109"/>
      <c r="H236" s="107"/>
      <c r="I236" s="129"/>
      <c r="J236" s="9"/>
      <c r="K236" s="95"/>
      <c r="L236" s="94"/>
      <c r="M236" s="103"/>
    </row>
    <row r="237" spans="1:13" s="58" customFormat="1">
      <c r="A237" s="99"/>
      <c r="C237" s="86"/>
      <c r="D237" s="73"/>
      <c r="E237" s="101"/>
      <c r="F237" s="109"/>
      <c r="H237" s="107"/>
      <c r="I237" s="129"/>
      <c r="J237" s="9"/>
      <c r="K237" s="95"/>
      <c r="L237" s="94"/>
      <c r="M237" s="103"/>
    </row>
    <row r="238" spans="1:13" s="58" customFormat="1">
      <c r="A238" s="99"/>
      <c r="C238" s="86"/>
      <c r="D238" s="73"/>
      <c r="E238" s="101"/>
      <c r="F238" s="109"/>
      <c r="H238" s="107"/>
      <c r="I238" s="129"/>
      <c r="J238" s="9"/>
      <c r="K238" s="95"/>
      <c r="L238" s="94"/>
      <c r="M238" s="103"/>
    </row>
    <row r="239" spans="1:13" s="58" customFormat="1">
      <c r="A239" s="99"/>
      <c r="C239" s="86"/>
      <c r="D239" s="73"/>
      <c r="E239" s="101"/>
      <c r="F239" s="109"/>
      <c r="H239" s="107"/>
      <c r="I239" s="129"/>
      <c r="J239" s="9"/>
      <c r="K239" s="95"/>
      <c r="L239" s="94"/>
      <c r="M239" s="103"/>
    </row>
    <row r="240" spans="1:13" s="58" customFormat="1">
      <c r="A240" s="99"/>
      <c r="C240" s="86"/>
      <c r="D240" s="73"/>
      <c r="E240" s="101"/>
      <c r="F240" s="109"/>
      <c r="H240" s="107"/>
      <c r="I240" s="129"/>
      <c r="J240" s="9"/>
      <c r="K240" s="95"/>
      <c r="L240" s="94"/>
      <c r="M240" s="103"/>
    </row>
    <row r="241" spans="1:13" s="58" customFormat="1">
      <c r="A241" s="99"/>
      <c r="C241" s="86"/>
      <c r="D241" s="73"/>
      <c r="E241" s="101"/>
      <c r="F241" s="109"/>
      <c r="H241" s="107"/>
      <c r="I241" s="129"/>
      <c r="J241" s="9"/>
      <c r="K241" s="95"/>
      <c r="L241" s="94"/>
      <c r="M241" s="103"/>
    </row>
    <row r="242" spans="1:13" s="58" customFormat="1">
      <c r="A242" s="99"/>
      <c r="C242" s="86"/>
      <c r="D242" s="73"/>
      <c r="E242" s="101"/>
      <c r="F242" s="109"/>
      <c r="H242" s="107"/>
      <c r="I242" s="129"/>
      <c r="J242" s="9"/>
      <c r="K242" s="95"/>
      <c r="L242" s="94"/>
      <c r="M242" s="103"/>
    </row>
    <row r="243" spans="1:13" s="58" customFormat="1">
      <c r="A243" s="99"/>
      <c r="C243" s="86"/>
      <c r="D243" s="73"/>
      <c r="E243" s="101"/>
      <c r="F243" s="109"/>
      <c r="H243" s="107"/>
      <c r="I243" s="129"/>
      <c r="J243" s="9"/>
      <c r="K243" s="95"/>
      <c r="L243" s="94"/>
      <c r="M243" s="103"/>
    </row>
    <row r="244" spans="1:13" s="58" customFormat="1">
      <c r="A244" s="99"/>
      <c r="C244" s="86"/>
      <c r="D244" s="73"/>
      <c r="E244" s="101"/>
      <c r="F244" s="109"/>
      <c r="H244" s="107"/>
      <c r="I244" s="129"/>
      <c r="J244" s="9"/>
      <c r="K244" s="95"/>
      <c r="L244" s="94"/>
      <c r="M244" s="103"/>
    </row>
    <row r="245" spans="1:13" s="58" customFormat="1">
      <c r="A245" s="99"/>
      <c r="C245" s="86"/>
      <c r="D245" s="73"/>
      <c r="E245" s="101"/>
      <c r="F245" s="109"/>
      <c r="H245" s="107"/>
      <c r="I245" s="129"/>
      <c r="J245" s="9"/>
      <c r="K245" s="95"/>
      <c r="L245" s="94"/>
      <c r="M245" s="103"/>
    </row>
    <row r="246" spans="1:13" s="58" customFormat="1">
      <c r="A246" s="99"/>
      <c r="C246" s="86"/>
      <c r="D246" s="73"/>
      <c r="E246" s="101"/>
      <c r="F246" s="109"/>
      <c r="H246" s="107"/>
      <c r="I246" s="129"/>
      <c r="J246" s="9"/>
      <c r="K246" s="95"/>
      <c r="L246" s="94"/>
      <c r="M246" s="103"/>
    </row>
    <row r="247" spans="1:13" s="58" customFormat="1">
      <c r="A247" s="99"/>
      <c r="C247" s="86"/>
      <c r="D247" s="73"/>
      <c r="E247" s="101"/>
      <c r="F247" s="109"/>
      <c r="H247" s="107"/>
      <c r="I247" s="129"/>
      <c r="J247" s="9"/>
      <c r="K247" s="95"/>
      <c r="L247" s="94"/>
      <c r="M247" s="103"/>
    </row>
    <row r="248" spans="1:13" s="58" customFormat="1">
      <c r="A248" s="99"/>
      <c r="C248" s="86"/>
      <c r="D248" s="73"/>
      <c r="E248" s="101"/>
      <c r="F248" s="109"/>
      <c r="H248" s="107"/>
      <c r="I248" s="129"/>
      <c r="J248" s="9"/>
      <c r="K248" s="95"/>
      <c r="L248" s="94"/>
      <c r="M248" s="103"/>
    </row>
    <row r="249" spans="1:13" s="58" customFormat="1">
      <c r="A249" s="99"/>
      <c r="C249" s="86"/>
      <c r="D249" s="73"/>
      <c r="E249" s="101"/>
      <c r="F249" s="109"/>
      <c r="H249" s="107"/>
      <c r="I249" s="129"/>
      <c r="J249" s="9"/>
      <c r="K249" s="95"/>
      <c r="L249" s="94"/>
      <c r="M249" s="103"/>
    </row>
    <row r="250" spans="1:13" s="58" customFormat="1">
      <c r="A250" s="99"/>
      <c r="C250" s="86"/>
      <c r="D250" s="73"/>
      <c r="E250" s="101"/>
      <c r="F250" s="109"/>
      <c r="H250" s="107"/>
      <c r="I250" s="129"/>
      <c r="J250" s="9"/>
      <c r="K250" s="95"/>
      <c r="L250" s="94"/>
      <c r="M250" s="103"/>
    </row>
    <row r="251" spans="1:13" s="58" customFormat="1">
      <c r="A251" s="99"/>
      <c r="C251" s="86"/>
      <c r="D251" s="73"/>
      <c r="E251" s="101"/>
      <c r="F251" s="109"/>
      <c r="H251" s="107"/>
      <c r="I251" s="129"/>
      <c r="J251" s="9"/>
      <c r="K251" s="95"/>
      <c r="L251" s="94"/>
      <c r="M251" s="103"/>
    </row>
    <row r="252" spans="1:13" s="58" customFormat="1">
      <c r="A252" s="99"/>
      <c r="C252" s="86"/>
      <c r="D252" s="73"/>
      <c r="E252" s="101"/>
      <c r="F252" s="109"/>
      <c r="H252" s="107"/>
      <c r="I252" s="129"/>
      <c r="J252" s="9"/>
      <c r="K252" s="95"/>
      <c r="L252" s="94"/>
      <c r="M252" s="103"/>
    </row>
    <row r="253" spans="1:13" s="58" customFormat="1">
      <c r="A253" s="99"/>
      <c r="C253" s="86"/>
      <c r="D253" s="73"/>
      <c r="E253" s="101"/>
      <c r="F253" s="109"/>
      <c r="H253" s="107"/>
      <c r="I253" s="129"/>
      <c r="J253" s="9"/>
      <c r="K253" s="95"/>
      <c r="L253" s="94"/>
      <c r="M253" s="103"/>
    </row>
    <row r="254" spans="1:13" s="58" customFormat="1">
      <c r="A254" s="99"/>
      <c r="C254" s="86"/>
      <c r="D254" s="73"/>
      <c r="E254" s="101"/>
      <c r="F254" s="109"/>
      <c r="H254" s="107"/>
      <c r="I254" s="129"/>
      <c r="J254" s="9"/>
      <c r="K254" s="95"/>
      <c r="L254" s="94"/>
      <c r="M254" s="103"/>
    </row>
    <row r="255" spans="1:13" s="58" customFormat="1">
      <c r="A255" s="99"/>
      <c r="C255" s="86"/>
      <c r="D255" s="73"/>
      <c r="E255" s="101"/>
      <c r="F255" s="109"/>
      <c r="H255" s="107"/>
      <c r="I255" s="129"/>
      <c r="J255" s="9"/>
      <c r="K255" s="95"/>
      <c r="L255" s="94"/>
      <c r="M255" s="103"/>
    </row>
    <row r="256" spans="1:13" s="58" customFormat="1">
      <c r="A256" s="99"/>
      <c r="C256" s="86"/>
      <c r="D256" s="73"/>
      <c r="E256" s="101"/>
      <c r="F256" s="109"/>
      <c r="H256" s="107"/>
      <c r="I256" s="129"/>
      <c r="J256" s="9"/>
      <c r="K256" s="95"/>
      <c r="L256" s="94"/>
      <c r="M256" s="103"/>
    </row>
    <row r="257" spans="1:13" s="58" customFormat="1">
      <c r="A257" s="99"/>
      <c r="C257" s="86"/>
      <c r="D257" s="73"/>
      <c r="E257" s="101"/>
      <c r="F257" s="109"/>
      <c r="H257" s="107"/>
      <c r="I257" s="129"/>
      <c r="J257" s="9"/>
      <c r="K257" s="95"/>
      <c r="L257" s="94"/>
      <c r="M257" s="103"/>
    </row>
    <row r="258" spans="1:13" s="58" customFormat="1">
      <c r="A258" s="99"/>
      <c r="C258" s="86"/>
      <c r="D258" s="73"/>
      <c r="E258" s="101"/>
      <c r="F258" s="109"/>
      <c r="H258" s="107"/>
      <c r="I258" s="129"/>
      <c r="J258" s="9"/>
      <c r="K258" s="95"/>
      <c r="L258" s="94"/>
      <c r="M258" s="103"/>
    </row>
    <row r="259" spans="1:13" s="58" customFormat="1">
      <c r="A259" s="99"/>
      <c r="C259" s="86"/>
      <c r="D259" s="73"/>
      <c r="E259" s="101"/>
      <c r="F259" s="109"/>
      <c r="H259" s="107"/>
      <c r="I259" s="129"/>
      <c r="J259" s="9"/>
      <c r="K259" s="95"/>
      <c r="L259" s="94"/>
      <c r="M259" s="103"/>
    </row>
    <row r="260" spans="1:13" s="58" customFormat="1">
      <c r="A260" s="99"/>
      <c r="C260" s="86"/>
      <c r="D260" s="73"/>
      <c r="E260" s="101"/>
      <c r="F260" s="109"/>
      <c r="H260" s="107"/>
      <c r="I260" s="129"/>
      <c r="J260" s="9"/>
      <c r="K260" s="95"/>
      <c r="L260" s="94"/>
      <c r="M260" s="103"/>
    </row>
    <row r="261" spans="1:13" s="58" customFormat="1">
      <c r="A261" s="99"/>
      <c r="C261" s="86"/>
      <c r="D261" s="73"/>
      <c r="E261" s="101"/>
      <c r="F261" s="109"/>
      <c r="H261" s="107"/>
      <c r="I261" s="129"/>
      <c r="J261" s="9"/>
      <c r="K261" s="95"/>
      <c r="L261" s="94"/>
      <c r="M261" s="103"/>
    </row>
    <row r="262" spans="1:13" s="58" customFormat="1">
      <c r="A262" s="99"/>
      <c r="C262" s="86"/>
      <c r="D262" s="73"/>
      <c r="E262" s="101"/>
      <c r="F262" s="109"/>
      <c r="H262" s="107"/>
      <c r="I262" s="129"/>
      <c r="J262" s="9"/>
      <c r="K262" s="95"/>
      <c r="L262" s="94"/>
      <c r="M262" s="103"/>
    </row>
    <row r="263" spans="1:13" s="58" customFormat="1">
      <c r="A263" s="99"/>
      <c r="C263" s="86"/>
      <c r="D263" s="73"/>
      <c r="E263" s="101"/>
      <c r="F263" s="109"/>
      <c r="H263" s="107"/>
      <c r="I263" s="129"/>
      <c r="J263" s="9"/>
      <c r="K263" s="95"/>
      <c r="L263" s="94"/>
      <c r="M263" s="103"/>
    </row>
    <row r="264" spans="1:13" s="58" customFormat="1">
      <c r="A264" s="99"/>
      <c r="C264" s="86"/>
      <c r="D264" s="73"/>
      <c r="E264" s="101"/>
      <c r="F264" s="109"/>
      <c r="H264" s="107"/>
      <c r="I264" s="129"/>
      <c r="J264" s="9"/>
      <c r="K264" s="95"/>
      <c r="L264" s="94"/>
      <c r="M264" s="103"/>
    </row>
    <row r="265" spans="1:13" s="58" customFormat="1">
      <c r="A265" s="99"/>
      <c r="C265" s="86"/>
      <c r="D265" s="73"/>
      <c r="E265" s="101"/>
      <c r="F265" s="109"/>
      <c r="H265" s="107"/>
      <c r="I265" s="129"/>
      <c r="J265" s="9"/>
      <c r="K265" s="95"/>
      <c r="L265" s="94"/>
      <c r="M265" s="103"/>
    </row>
    <row r="266" spans="1:13" s="58" customFormat="1">
      <c r="A266" s="99"/>
      <c r="C266" s="86"/>
      <c r="D266" s="73"/>
      <c r="E266" s="101"/>
      <c r="F266" s="109"/>
      <c r="H266" s="107"/>
      <c r="I266" s="129"/>
      <c r="J266" s="9"/>
      <c r="K266" s="95"/>
      <c r="L266" s="94"/>
      <c r="M266" s="103"/>
    </row>
    <row r="267" spans="1:13" s="58" customFormat="1">
      <c r="A267" s="99"/>
      <c r="C267" s="86"/>
      <c r="D267" s="73"/>
      <c r="E267" s="101"/>
      <c r="F267" s="109"/>
      <c r="H267" s="107"/>
      <c r="I267" s="129"/>
      <c r="J267" s="9"/>
      <c r="K267" s="95"/>
      <c r="L267" s="94"/>
      <c r="M267" s="103"/>
    </row>
    <row r="268" spans="1:13" s="58" customFormat="1">
      <c r="A268" s="99"/>
      <c r="C268" s="86"/>
      <c r="D268" s="73"/>
      <c r="E268" s="101"/>
      <c r="F268" s="109"/>
      <c r="H268" s="107"/>
      <c r="I268" s="129"/>
      <c r="J268" s="9"/>
      <c r="K268" s="95"/>
      <c r="L268" s="94"/>
      <c r="M268" s="103"/>
    </row>
    <row r="269" spans="1:13" s="58" customFormat="1">
      <c r="A269" s="99"/>
      <c r="C269" s="86"/>
      <c r="D269" s="73"/>
      <c r="E269" s="101"/>
      <c r="F269" s="109"/>
      <c r="H269" s="107"/>
      <c r="I269" s="129"/>
      <c r="J269" s="9"/>
      <c r="K269" s="95"/>
      <c r="L269" s="94"/>
      <c r="M269" s="103"/>
    </row>
    <row r="270" spans="1:13" s="58" customFormat="1">
      <c r="A270" s="99"/>
      <c r="C270" s="86"/>
      <c r="D270" s="73"/>
      <c r="E270" s="101"/>
      <c r="F270" s="109"/>
      <c r="H270" s="107"/>
      <c r="I270" s="129"/>
      <c r="J270" s="9"/>
      <c r="K270" s="95"/>
      <c r="L270" s="94"/>
      <c r="M270" s="103"/>
    </row>
    <row r="271" spans="1:13" s="58" customFormat="1">
      <c r="A271" s="99"/>
      <c r="C271" s="86"/>
      <c r="D271" s="73"/>
      <c r="E271" s="101"/>
      <c r="F271" s="109"/>
      <c r="H271" s="107"/>
      <c r="I271" s="129"/>
      <c r="J271" s="9"/>
      <c r="K271" s="95"/>
      <c r="L271" s="94"/>
      <c r="M271" s="103"/>
    </row>
    <row r="272" spans="1:13" s="58" customFormat="1">
      <c r="A272" s="99"/>
      <c r="C272" s="86"/>
      <c r="D272" s="73"/>
      <c r="E272" s="101"/>
      <c r="F272" s="109"/>
      <c r="H272" s="107"/>
      <c r="I272" s="129"/>
      <c r="J272" s="9"/>
      <c r="K272" s="95"/>
      <c r="L272" s="94"/>
      <c r="M272" s="103"/>
    </row>
    <row r="273" spans="1:13" s="58" customFormat="1">
      <c r="A273" s="99"/>
      <c r="C273" s="86"/>
      <c r="D273" s="73"/>
      <c r="E273" s="101"/>
      <c r="F273" s="109"/>
      <c r="H273" s="107"/>
      <c r="I273" s="129"/>
      <c r="J273" s="9"/>
      <c r="K273" s="95"/>
      <c r="L273" s="94"/>
      <c r="M273" s="103"/>
    </row>
    <row r="274" spans="1:13" s="58" customFormat="1">
      <c r="A274" s="99"/>
      <c r="C274" s="86"/>
      <c r="D274" s="73"/>
      <c r="E274" s="101"/>
      <c r="F274" s="109"/>
      <c r="H274" s="107"/>
      <c r="I274" s="129"/>
      <c r="J274" s="9"/>
      <c r="K274" s="95"/>
      <c r="L274" s="94"/>
      <c r="M274" s="103"/>
    </row>
    <row r="275" spans="1:13" s="58" customFormat="1">
      <c r="A275" s="99"/>
      <c r="C275" s="86"/>
      <c r="D275" s="73"/>
      <c r="E275" s="101"/>
      <c r="F275" s="109"/>
      <c r="H275" s="107"/>
      <c r="I275" s="129"/>
      <c r="J275" s="9"/>
      <c r="K275" s="95"/>
      <c r="L275" s="94"/>
      <c r="M275" s="103"/>
    </row>
    <row r="276" spans="1:13" s="58" customFormat="1">
      <c r="A276" s="99"/>
      <c r="C276" s="86"/>
      <c r="D276" s="73"/>
      <c r="E276" s="101"/>
      <c r="F276" s="109"/>
      <c r="H276" s="107"/>
      <c r="I276" s="129"/>
      <c r="J276" s="9"/>
      <c r="K276" s="95"/>
      <c r="L276" s="94"/>
      <c r="M276" s="103"/>
    </row>
    <row r="277" spans="1:13" s="58" customFormat="1">
      <c r="A277" s="99"/>
      <c r="C277" s="86"/>
      <c r="D277" s="73"/>
      <c r="E277" s="101"/>
      <c r="F277" s="109"/>
      <c r="H277" s="107"/>
      <c r="I277" s="129"/>
      <c r="J277" s="9"/>
      <c r="K277" s="95"/>
      <c r="L277" s="94"/>
      <c r="M277" s="103"/>
    </row>
    <row r="278" spans="1:13" s="58" customFormat="1">
      <c r="A278" s="99"/>
      <c r="C278" s="86"/>
      <c r="D278" s="73"/>
      <c r="E278" s="101"/>
      <c r="F278" s="109"/>
      <c r="H278" s="107"/>
      <c r="I278" s="129"/>
      <c r="J278" s="9"/>
      <c r="K278" s="95"/>
      <c r="L278" s="94"/>
      <c r="M278" s="103"/>
    </row>
    <row r="279" spans="1:13" s="58" customFormat="1">
      <c r="A279" s="99"/>
      <c r="C279" s="86"/>
      <c r="D279" s="73"/>
      <c r="E279" s="101"/>
      <c r="F279" s="109"/>
      <c r="H279" s="107"/>
      <c r="I279" s="129"/>
      <c r="J279" s="9"/>
      <c r="K279" s="95"/>
      <c r="L279" s="94"/>
      <c r="M279" s="103"/>
    </row>
    <row r="280" spans="1:13" s="58" customFormat="1">
      <c r="A280" s="99"/>
      <c r="C280" s="86"/>
      <c r="D280" s="73"/>
      <c r="E280" s="101"/>
      <c r="F280" s="109"/>
      <c r="H280" s="107"/>
      <c r="I280" s="129"/>
      <c r="J280" s="9"/>
      <c r="K280" s="95"/>
      <c r="L280" s="94"/>
      <c r="M280" s="103"/>
    </row>
    <row r="281" spans="1:13" s="58" customFormat="1">
      <c r="A281" s="99"/>
      <c r="C281" s="86"/>
      <c r="D281" s="73"/>
      <c r="E281" s="101"/>
      <c r="F281" s="109"/>
      <c r="H281" s="107"/>
      <c r="I281" s="129"/>
      <c r="J281" s="9"/>
      <c r="K281" s="95"/>
      <c r="L281" s="94"/>
      <c r="M281" s="103"/>
    </row>
    <row r="282" spans="1:13" s="58" customFormat="1">
      <c r="A282" s="99"/>
      <c r="C282" s="86"/>
      <c r="D282" s="73"/>
      <c r="E282" s="101"/>
      <c r="F282" s="109"/>
      <c r="H282" s="107"/>
      <c r="I282" s="129"/>
      <c r="J282" s="9"/>
      <c r="K282" s="95"/>
      <c r="L282" s="94"/>
      <c r="M282" s="103"/>
    </row>
    <row r="283" spans="1:13" s="58" customFormat="1">
      <c r="A283" s="99"/>
      <c r="C283" s="86"/>
      <c r="D283" s="73"/>
      <c r="E283" s="101"/>
      <c r="F283" s="109"/>
      <c r="H283" s="107"/>
      <c r="I283" s="129"/>
      <c r="J283" s="9"/>
      <c r="K283" s="95"/>
      <c r="L283" s="94"/>
      <c r="M283" s="103"/>
    </row>
    <row r="284" spans="1:13" s="58" customFormat="1">
      <c r="A284" s="99"/>
      <c r="C284" s="86"/>
      <c r="D284" s="73"/>
      <c r="E284" s="101"/>
      <c r="F284" s="109"/>
      <c r="H284" s="107"/>
      <c r="I284" s="129"/>
      <c r="J284" s="9"/>
      <c r="K284" s="95"/>
      <c r="L284" s="94"/>
      <c r="M284" s="103"/>
    </row>
    <row r="285" spans="1:13" s="58" customFormat="1">
      <c r="A285" s="99"/>
      <c r="C285" s="86"/>
      <c r="D285" s="73"/>
      <c r="E285" s="101"/>
      <c r="F285" s="109"/>
      <c r="H285" s="107"/>
      <c r="I285" s="129"/>
      <c r="J285" s="9"/>
      <c r="K285" s="95"/>
      <c r="L285" s="94"/>
      <c r="M285" s="103"/>
    </row>
    <row r="286" spans="1:13" s="58" customFormat="1">
      <c r="A286" s="99"/>
      <c r="C286" s="86"/>
      <c r="D286" s="73"/>
      <c r="E286" s="101"/>
      <c r="F286" s="109"/>
      <c r="H286" s="107"/>
      <c r="I286" s="129"/>
      <c r="J286" s="9"/>
      <c r="K286" s="95"/>
      <c r="L286" s="94"/>
      <c r="M286" s="103"/>
    </row>
    <row r="287" spans="1:13" s="58" customFormat="1">
      <c r="A287" s="99"/>
      <c r="C287" s="86"/>
      <c r="D287" s="73"/>
      <c r="E287" s="101"/>
      <c r="F287" s="109"/>
      <c r="H287" s="107"/>
      <c r="I287" s="129"/>
      <c r="J287" s="9"/>
      <c r="K287" s="95"/>
      <c r="L287" s="94"/>
      <c r="M287" s="103"/>
    </row>
    <row r="288" spans="1:13" s="58" customFormat="1">
      <c r="A288" s="99"/>
      <c r="C288" s="86"/>
      <c r="D288" s="73"/>
      <c r="E288" s="101"/>
      <c r="F288" s="109"/>
      <c r="H288" s="107"/>
      <c r="I288" s="129"/>
      <c r="J288" s="9"/>
      <c r="K288" s="95"/>
      <c r="L288" s="94"/>
      <c r="M288" s="103"/>
    </row>
    <row r="289" spans="1:13" s="58" customFormat="1">
      <c r="A289" s="99"/>
      <c r="C289" s="86"/>
      <c r="D289" s="73"/>
      <c r="E289" s="101"/>
      <c r="F289" s="109"/>
      <c r="H289" s="107"/>
      <c r="I289" s="129"/>
      <c r="J289" s="9"/>
      <c r="K289" s="95"/>
      <c r="L289" s="94"/>
      <c r="M289" s="103"/>
    </row>
    <row r="290" spans="1:13" s="58" customFormat="1">
      <c r="A290" s="99"/>
      <c r="C290" s="86"/>
      <c r="D290" s="73"/>
      <c r="E290" s="101"/>
      <c r="F290" s="109"/>
      <c r="H290" s="107"/>
      <c r="I290" s="129"/>
      <c r="J290" s="9"/>
      <c r="K290" s="95"/>
      <c r="L290" s="94"/>
      <c r="M290" s="103"/>
    </row>
    <row r="291" spans="1:13" s="58" customFormat="1">
      <c r="A291" s="99"/>
      <c r="C291" s="86"/>
      <c r="D291" s="73"/>
      <c r="E291" s="101"/>
      <c r="F291" s="109"/>
      <c r="H291" s="107"/>
      <c r="I291" s="129"/>
      <c r="J291" s="9"/>
      <c r="K291" s="95"/>
      <c r="L291" s="94"/>
      <c r="M291" s="103"/>
    </row>
    <row r="292" spans="1:13" s="58" customFormat="1">
      <c r="A292" s="99"/>
      <c r="C292" s="86"/>
      <c r="D292" s="73"/>
      <c r="E292" s="101"/>
      <c r="F292" s="109"/>
      <c r="H292" s="107"/>
      <c r="I292" s="129"/>
      <c r="J292" s="9"/>
      <c r="K292" s="95"/>
      <c r="L292" s="94"/>
      <c r="M292" s="103"/>
    </row>
    <row r="293" spans="1:13" s="58" customFormat="1">
      <c r="A293" s="99"/>
      <c r="C293" s="86"/>
      <c r="D293" s="73"/>
      <c r="E293" s="101"/>
      <c r="F293" s="109"/>
      <c r="H293" s="107"/>
      <c r="I293" s="129"/>
      <c r="J293" s="9"/>
      <c r="K293" s="95"/>
      <c r="L293" s="94"/>
      <c r="M293" s="103"/>
    </row>
    <row r="294" spans="1:13" s="58" customFormat="1">
      <c r="A294" s="99"/>
      <c r="C294" s="86"/>
      <c r="D294" s="73"/>
      <c r="E294" s="101"/>
      <c r="F294" s="109"/>
      <c r="H294" s="107"/>
      <c r="I294" s="129"/>
      <c r="J294" s="9"/>
      <c r="K294" s="95"/>
      <c r="L294" s="94"/>
      <c r="M294" s="103"/>
    </row>
    <row r="295" spans="1:13" s="58" customFormat="1">
      <c r="A295" s="99"/>
      <c r="C295" s="86"/>
      <c r="D295" s="73"/>
      <c r="E295" s="101"/>
      <c r="F295" s="109"/>
      <c r="H295" s="107"/>
      <c r="I295" s="129"/>
      <c r="J295" s="9"/>
      <c r="K295" s="95"/>
      <c r="L295" s="94"/>
      <c r="M295" s="103"/>
    </row>
    <row r="296" spans="1:13" s="58" customFormat="1">
      <c r="A296" s="99"/>
      <c r="C296" s="86"/>
      <c r="D296" s="73"/>
      <c r="E296" s="101"/>
      <c r="F296" s="109"/>
      <c r="H296" s="107"/>
      <c r="I296" s="129"/>
      <c r="J296" s="9"/>
      <c r="K296" s="95"/>
      <c r="L296" s="94"/>
      <c r="M296" s="103"/>
    </row>
    <row r="297" spans="1:13" s="58" customFormat="1">
      <c r="A297" s="99"/>
      <c r="C297" s="86"/>
      <c r="D297" s="73"/>
      <c r="E297" s="101"/>
      <c r="F297" s="109"/>
      <c r="H297" s="107"/>
      <c r="I297" s="129"/>
      <c r="J297" s="9"/>
      <c r="K297" s="95"/>
      <c r="L297" s="94"/>
      <c r="M297" s="103"/>
    </row>
    <row r="298" spans="1:13" s="58" customFormat="1">
      <c r="A298" s="99"/>
      <c r="C298" s="86"/>
      <c r="D298" s="73"/>
      <c r="E298" s="101"/>
      <c r="F298" s="109"/>
      <c r="H298" s="107"/>
      <c r="I298" s="129"/>
      <c r="J298" s="9"/>
      <c r="K298" s="95"/>
      <c r="L298" s="94"/>
      <c r="M298" s="103"/>
    </row>
    <row r="299" spans="1:13" s="58" customFormat="1">
      <c r="A299" s="99"/>
      <c r="C299" s="86"/>
      <c r="D299" s="73"/>
      <c r="E299" s="101"/>
      <c r="F299" s="109"/>
      <c r="H299" s="107"/>
      <c r="I299" s="129"/>
      <c r="J299" s="9"/>
      <c r="K299" s="95"/>
      <c r="L299" s="94"/>
      <c r="M299" s="103"/>
    </row>
    <row r="300" spans="1:13" s="58" customFormat="1">
      <c r="A300" s="99"/>
      <c r="C300" s="86"/>
      <c r="D300" s="73"/>
      <c r="E300" s="101"/>
      <c r="F300" s="109"/>
      <c r="H300" s="107"/>
      <c r="I300" s="129"/>
      <c r="J300" s="9"/>
      <c r="K300" s="95"/>
      <c r="L300" s="94"/>
      <c r="M300" s="103"/>
    </row>
    <row r="301" spans="1:13" s="58" customFormat="1">
      <c r="A301" s="99"/>
      <c r="C301" s="86"/>
      <c r="D301" s="73"/>
      <c r="E301" s="101"/>
      <c r="F301" s="109"/>
      <c r="H301" s="107"/>
      <c r="I301" s="129"/>
      <c r="J301" s="9"/>
      <c r="K301" s="95"/>
      <c r="L301" s="94"/>
      <c r="M301" s="103"/>
    </row>
    <row r="302" spans="1:13" s="58" customFormat="1">
      <c r="A302" s="99"/>
      <c r="C302" s="86"/>
      <c r="D302" s="73"/>
      <c r="E302" s="101"/>
      <c r="F302" s="109"/>
      <c r="H302" s="107"/>
      <c r="I302" s="129"/>
      <c r="J302" s="9"/>
      <c r="K302" s="95"/>
      <c r="L302" s="94"/>
      <c r="M302" s="103"/>
    </row>
    <row r="303" spans="1:13" s="58" customFormat="1">
      <c r="A303" s="99"/>
      <c r="C303" s="86"/>
      <c r="D303" s="73"/>
      <c r="E303" s="101"/>
      <c r="F303" s="109"/>
      <c r="H303" s="107"/>
      <c r="I303" s="129"/>
      <c r="J303" s="9"/>
      <c r="K303" s="95"/>
      <c r="L303" s="94"/>
      <c r="M303" s="103"/>
    </row>
    <row r="304" spans="1:13" s="58" customFormat="1">
      <c r="A304" s="99"/>
      <c r="C304" s="86"/>
      <c r="D304" s="73"/>
      <c r="E304" s="101"/>
      <c r="F304" s="109"/>
      <c r="H304" s="107"/>
      <c r="I304" s="129"/>
      <c r="J304" s="9"/>
      <c r="K304" s="95"/>
      <c r="L304" s="94"/>
      <c r="M304" s="103"/>
    </row>
    <row r="305" spans="1:13" s="58" customFormat="1">
      <c r="A305" s="99"/>
      <c r="C305" s="86"/>
      <c r="D305" s="73"/>
      <c r="E305" s="101"/>
      <c r="F305" s="109"/>
      <c r="H305" s="107"/>
      <c r="I305" s="129"/>
      <c r="J305" s="9"/>
      <c r="K305" s="95"/>
      <c r="L305" s="94"/>
      <c r="M305" s="103"/>
    </row>
    <row r="306" spans="1:13" s="58" customFormat="1">
      <c r="A306" s="99"/>
      <c r="C306" s="86"/>
      <c r="D306" s="73"/>
      <c r="E306" s="101"/>
      <c r="F306" s="109"/>
      <c r="H306" s="107"/>
      <c r="I306" s="129"/>
      <c r="J306" s="9"/>
      <c r="K306" s="95"/>
      <c r="L306" s="94"/>
      <c r="M306" s="103"/>
    </row>
    <row r="307" spans="1:13" s="58" customFormat="1">
      <c r="A307" s="99"/>
      <c r="C307" s="86"/>
      <c r="D307" s="73"/>
      <c r="E307" s="101"/>
      <c r="F307" s="109"/>
      <c r="H307" s="107"/>
      <c r="I307" s="129"/>
      <c r="J307" s="9"/>
      <c r="K307" s="95"/>
      <c r="L307" s="94"/>
      <c r="M307" s="103"/>
    </row>
    <row r="308" spans="1:13" s="58" customFormat="1">
      <c r="A308" s="99"/>
      <c r="C308" s="86"/>
      <c r="D308" s="73"/>
      <c r="E308" s="101"/>
      <c r="F308" s="109"/>
      <c r="H308" s="107"/>
      <c r="I308" s="129"/>
      <c r="J308" s="9"/>
      <c r="K308" s="95"/>
      <c r="L308" s="94"/>
      <c r="M308" s="103"/>
    </row>
    <row r="309" spans="1:13" s="58" customFormat="1">
      <c r="A309" s="99"/>
      <c r="C309" s="86"/>
      <c r="D309" s="73"/>
      <c r="E309" s="101"/>
      <c r="F309" s="109"/>
      <c r="H309" s="107"/>
      <c r="I309" s="129"/>
      <c r="J309" s="9"/>
      <c r="K309" s="95"/>
      <c r="L309" s="94"/>
      <c r="M309" s="103"/>
    </row>
    <row r="310" spans="1:13" s="58" customFormat="1">
      <c r="A310" s="99"/>
      <c r="C310" s="86"/>
      <c r="D310" s="73"/>
      <c r="E310" s="101"/>
      <c r="F310" s="109"/>
      <c r="H310" s="107"/>
      <c r="I310" s="129"/>
      <c r="J310" s="9"/>
      <c r="K310" s="95"/>
      <c r="L310" s="94"/>
      <c r="M310" s="103"/>
    </row>
    <row r="311" spans="1:13" s="58" customFormat="1">
      <c r="A311" s="99"/>
      <c r="C311" s="86"/>
      <c r="D311" s="73"/>
      <c r="E311" s="101"/>
      <c r="F311" s="109"/>
      <c r="H311" s="107"/>
      <c r="I311" s="129"/>
      <c r="J311" s="9"/>
      <c r="K311" s="95"/>
      <c r="L311" s="94"/>
      <c r="M311" s="103"/>
    </row>
    <row r="312" spans="1:13" s="58" customFormat="1">
      <c r="A312" s="99"/>
      <c r="C312" s="86"/>
      <c r="D312" s="73"/>
      <c r="E312" s="101"/>
      <c r="F312" s="109"/>
      <c r="H312" s="107"/>
      <c r="I312" s="129"/>
      <c r="J312" s="9"/>
      <c r="K312" s="95"/>
      <c r="L312" s="94"/>
      <c r="M312" s="103"/>
    </row>
    <row r="313" spans="1:13" s="58" customFormat="1">
      <c r="A313" s="99"/>
      <c r="C313" s="86"/>
      <c r="D313" s="73"/>
      <c r="E313" s="101"/>
      <c r="F313" s="109"/>
      <c r="H313" s="107"/>
      <c r="I313" s="129"/>
      <c r="J313" s="9"/>
      <c r="K313" s="95"/>
      <c r="L313" s="94"/>
      <c r="M313" s="103"/>
    </row>
    <row r="314" spans="1:13">
      <c r="H314" s="107"/>
      <c r="I314" s="129"/>
    </row>
    <row r="315" spans="1:13">
      <c r="H315" s="107"/>
      <c r="I315" s="129"/>
    </row>
    <row r="316" spans="1:13">
      <c r="H316" s="107"/>
      <c r="I316" s="129"/>
    </row>
    <row r="317" spans="1:13">
      <c r="H317" s="107"/>
      <c r="I317" s="129"/>
    </row>
    <row r="318" spans="1:13">
      <c r="H318" s="107"/>
      <c r="I318" s="129"/>
    </row>
    <row r="319" spans="1:13">
      <c r="H319" s="107"/>
      <c r="I319" s="129"/>
    </row>
    <row r="320" spans="1:13">
      <c r="H320" s="107"/>
      <c r="I320" s="129"/>
    </row>
    <row r="321" spans="1:13">
      <c r="H321" s="107"/>
      <c r="I321" s="129"/>
    </row>
    <row r="322" spans="1:13">
      <c r="H322" s="107"/>
      <c r="I322" s="129"/>
    </row>
    <row r="323" spans="1:13">
      <c r="H323" s="107"/>
      <c r="I323" s="129"/>
    </row>
    <row r="324" spans="1:13">
      <c r="H324" s="107"/>
      <c r="I324" s="129"/>
    </row>
    <row r="325" spans="1:13">
      <c r="H325" s="107"/>
      <c r="I325" s="129"/>
    </row>
    <row r="326" spans="1:13">
      <c r="H326" s="107"/>
      <c r="I326" s="129"/>
    </row>
    <row r="327" spans="1:13">
      <c r="A327" s="108"/>
      <c r="D327" s="108"/>
      <c r="E327" s="134"/>
      <c r="F327" s="141"/>
      <c r="H327" s="107"/>
      <c r="I327" s="129"/>
      <c r="K327" s="140"/>
      <c r="L327" s="2"/>
      <c r="M327" s="139"/>
    </row>
    <row r="328" spans="1:13">
      <c r="A328" s="108"/>
      <c r="D328" s="108"/>
      <c r="E328" s="134"/>
      <c r="F328" s="141"/>
      <c r="H328" s="107"/>
      <c r="I328" s="129"/>
      <c r="K328" s="140"/>
      <c r="L328" s="2"/>
      <c r="M328" s="139"/>
    </row>
    <row r="329" spans="1:13">
      <c r="A329" s="108"/>
      <c r="D329" s="108"/>
      <c r="E329" s="134"/>
      <c r="F329" s="141"/>
      <c r="H329" s="107"/>
      <c r="I329" s="129"/>
      <c r="K329" s="140"/>
      <c r="L329" s="2"/>
      <c r="M329" s="139"/>
    </row>
    <row r="330" spans="1:13">
      <c r="A330" s="108"/>
      <c r="D330" s="108"/>
      <c r="E330" s="134"/>
      <c r="F330" s="141"/>
      <c r="H330" s="107"/>
      <c r="I330" s="129"/>
      <c r="K330" s="140"/>
      <c r="L330" s="2"/>
      <c r="M330" s="139"/>
    </row>
    <row r="331" spans="1:13">
      <c r="A331" s="108"/>
      <c r="D331" s="108"/>
      <c r="E331" s="134"/>
      <c r="F331" s="141"/>
      <c r="H331" s="107"/>
      <c r="I331" s="129"/>
      <c r="K331" s="140"/>
      <c r="L331" s="2"/>
      <c r="M331" s="139"/>
    </row>
    <row r="332" spans="1:13">
      <c r="A332" s="108"/>
      <c r="D332" s="108"/>
      <c r="E332" s="134"/>
      <c r="F332" s="141"/>
      <c r="H332" s="107"/>
      <c r="I332" s="129"/>
      <c r="K332" s="140"/>
      <c r="L332" s="2"/>
      <c r="M332" s="139"/>
    </row>
    <row r="333" spans="1:13">
      <c r="A333" s="108"/>
      <c r="D333" s="108"/>
      <c r="E333" s="134"/>
      <c r="F333" s="141"/>
      <c r="H333" s="107"/>
      <c r="I333" s="129"/>
      <c r="K333" s="140"/>
      <c r="L333" s="2"/>
      <c r="M333" s="139"/>
    </row>
    <row r="334" spans="1:13">
      <c r="A334" s="108"/>
      <c r="D334" s="108"/>
      <c r="E334" s="134"/>
      <c r="F334" s="141"/>
      <c r="H334" s="107"/>
      <c r="I334" s="129"/>
      <c r="K334" s="140"/>
      <c r="L334" s="2"/>
      <c r="M334" s="139"/>
    </row>
    <row r="335" spans="1:13">
      <c r="A335" s="108"/>
      <c r="D335" s="108"/>
      <c r="E335" s="134"/>
      <c r="F335" s="141"/>
      <c r="H335" s="107"/>
      <c r="I335" s="129"/>
      <c r="K335" s="140"/>
      <c r="L335" s="2"/>
      <c r="M335" s="139"/>
    </row>
    <row r="336" spans="1:13">
      <c r="A336" s="108"/>
      <c r="D336" s="108"/>
      <c r="E336" s="134"/>
      <c r="F336" s="141"/>
      <c r="H336" s="107"/>
      <c r="I336" s="129"/>
      <c r="K336" s="140"/>
      <c r="L336" s="2"/>
      <c r="M336" s="139"/>
    </row>
    <row r="337" spans="1:13">
      <c r="A337" s="108"/>
      <c r="D337" s="108"/>
      <c r="E337" s="134"/>
      <c r="F337" s="141"/>
      <c r="H337" s="107"/>
      <c r="I337" s="129"/>
      <c r="K337" s="140"/>
      <c r="L337" s="2"/>
      <c r="M337" s="139"/>
    </row>
    <row r="338" spans="1:13">
      <c r="A338" s="108"/>
      <c r="D338" s="108"/>
      <c r="E338" s="134"/>
      <c r="F338" s="141"/>
      <c r="H338" s="107"/>
      <c r="I338" s="129"/>
      <c r="K338" s="140"/>
      <c r="L338" s="2"/>
      <c r="M338" s="139"/>
    </row>
    <row r="339" spans="1:13">
      <c r="A339" s="108"/>
      <c r="D339" s="108"/>
      <c r="E339" s="134"/>
      <c r="F339" s="141"/>
      <c r="H339" s="107"/>
      <c r="I339" s="129"/>
      <c r="K339" s="140"/>
      <c r="L339" s="2"/>
      <c r="M339" s="139"/>
    </row>
    <row r="340" spans="1:13">
      <c r="A340" s="108"/>
      <c r="D340" s="108"/>
      <c r="E340" s="134"/>
      <c r="F340" s="141"/>
      <c r="H340" s="107"/>
      <c r="I340" s="129"/>
      <c r="K340" s="140"/>
      <c r="L340" s="2"/>
      <c r="M340" s="139"/>
    </row>
    <row r="341" spans="1:13">
      <c r="A341" s="108"/>
      <c r="D341" s="108"/>
      <c r="E341" s="134"/>
      <c r="F341" s="141"/>
      <c r="H341" s="107"/>
      <c r="I341" s="129"/>
      <c r="K341" s="140"/>
      <c r="L341" s="2"/>
      <c r="M341" s="139"/>
    </row>
    <row r="342" spans="1:13">
      <c r="A342" s="108"/>
      <c r="D342" s="108"/>
      <c r="E342" s="134"/>
      <c r="F342" s="141"/>
      <c r="H342" s="107"/>
      <c r="I342" s="129"/>
      <c r="K342" s="140"/>
      <c r="L342" s="2"/>
      <c r="M342" s="139"/>
    </row>
    <row r="343" spans="1:13">
      <c r="A343" s="108"/>
      <c r="D343" s="108"/>
      <c r="E343" s="134"/>
      <c r="F343" s="141"/>
      <c r="H343" s="107"/>
      <c r="I343" s="129"/>
      <c r="K343" s="140"/>
      <c r="L343" s="2"/>
      <c r="M343" s="139"/>
    </row>
    <row r="344" spans="1:13">
      <c r="A344" s="108"/>
      <c r="D344" s="108"/>
      <c r="E344" s="134"/>
      <c r="F344" s="141"/>
      <c r="H344" s="107"/>
      <c r="I344" s="129"/>
      <c r="K344" s="140"/>
      <c r="L344" s="2"/>
      <c r="M344" s="139"/>
    </row>
    <row r="345" spans="1:13">
      <c r="A345" s="108"/>
      <c r="D345" s="108"/>
      <c r="E345" s="134"/>
      <c r="F345" s="141"/>
      <c r="H345" s="107"/>
      <c r="I345" s="129"/>
      <c r="K345" s="140"/>
      <c r="L345" s="2"/>
      <c r="M345" s="139"/>
    </row>
    <row r="346" spans="1:13">
      <c r="A346" s="108"/>
      <c r="D346" s="108"/>
      <c r="E346" s="134"/>
      <c r="F346" s="141"/>
      <c r="H346" s="107"/>
      <c r="I346" s="129"/>
      <c r="K346" s="140"/>
      <c r="L346" s="2"/>
      <c r="M346" s="139"/>
    </row>
    <row r="347" spans="1:13">
      <c r="A347" s="108"/>
      <c r="D347" s="108"/>
      <c r="E347" s="134"/>
      <c r="F347" s="141"/>
      <c r="H347" s="107"/>
      <c r="I347" s="129"/>
      <c r="K347" s="140"/>
      <c r="L347" s="2"/>
      <c r="M347" s="139"/>
    </row>
    <row r="348" spans="1:13">
      <c r="A348" s="108"/>
      <c r="D348" s="108"/>
      <c r="E348" s="134"/>
      <c r="F348" s="141"/>
      <c r="H348" s="107"/>
      <c r="I348" s="129"/>
      <c r="K348" s="140"/>
      <c r="L348" s="2"/>
      <c r="M348" s="139"/>
    </row>
    <row r="349" spans="1:13">
      <c r="A349" s="108"/>
      <c r="D349" s="108"/>
      <c r="E349" s="134"/>
      <c r="F349" s="141"/>
      <c r="H349" s="107"/>
      <c r="I349" s="129"/>
      <c r="K349" s="140"/>
      <c r="L349" s="2"/>
      <c r="M349" s="139"/>
    </row>
    <row r="350" spans="1:13">
      <c r="A350" s="108"/>
      <c r="D350" s="108"/>
      <c r="E350" s="134"/>
      <c r="F350" s="141"/>
      <c r="H350" s="107"/>
      <c r="I350" s="129"/>
      <c r="K350" s="140"/>
      <c r="L350" s="2"/>
      <c r="M350" s="139"/>
    </row>
    <row r="351" spans="1:13">
      <c r="A351" s="108"/>
      <c r="D351" s="108"/>
      <c r="E351" s="134"/>
      <c r="F351" s="141"/>
      <c r="H351" s="107"/>
      <c r="I351" s="129"/>
      <c r="K351" s="140"/>
      <c r="L351" s="2"/>
      <c r="M351" s="139"/>
    </row>
    <row r="352" spans="1:13">
      <c r="A352" s="108"/>
      <c r="D352" s="108"/>
      <c r="E352" s="134"/>
      <c r="F352" s="141"/>
      <c r="H352" s="107"/>
      <c r="I352" s="129"/>
      <c r="K352" s="140"/>
      <c r="L352" s="2"/>
      <c r="M352" s="139"/>
    </row>
    <row r="353" spans="1:13">
      <c r="A353" s="108"/>
      <c r="D353" s="108"/>
      <c r="E353" s="134"/>
      <c r="F353" s="141"/>
      <c r="H353" s="107"/>
      <c r="I353" s="129"/>
      <c r="K353" s="140"/>
      <c r="L353" s="2"/>
      <c r="M353" s="139"/>
    </row>
    <row r="354" spans="1:13">
      <c r="A354" s="108"/>
      <c r="D354" s="108"/>
      <c r="E354" s="134"/>
      <c r="F354" s="141"/>
      <c r="H354" s="107"/>
      <c r="I354" s="129"/>
      <c r="K354" s="140"/>
      <c r="L354" s="2"/>
      <c r="M354" s="139"/>
    </row>
    <row r="355" spans="1:13">
      <c r="A355" s="108"/>
      <c r="D355" s="108"/>
      <c r="E355" s="134"/>
      <c r="F355" s="141"/>
      <c r="H355" s="107"/>
      <c r="I355" s="129"/>
      <c r="K355" s="140"/>
      <c r="L355" s="2"/>
      <c r="M355" s="139"/>
    </row>
    <row r="356" spans="1:13">
      <c r="A356" s="108"/>
      <c r="D356" s="108"/>
      <c r="E356" s="134"/>
      <c r="F356" s="141"/>
      <c r="H356" s="107"/>
      <c r="I356" s="129"/>
      <c r="K356" s="140"/>
      <c r="L356" s="2"/>
      <c r="M356" s="139"/>
    </row>
    <row r="357" spans="1:13">
      <c r="A357" s="108"/>
      <c r="D357" s="108"/>
      <c r="E357" s="134"/>
      <c r="F357" s="141"/>
      <c r="H357" s="107"/>
      <c r="I357" s="129"/>
      <c r="K357" s="140"/>
      <c r="L357" s="2"/>
      <c r="M357" s="139"/>
    </row>
    <row r="358" spans="1:13">
      <c r="A358" s="108"/>
      <c r="D358" s="108"/>
      <c r="E358" s="134"/>
      <c r="F358" s="141"/>
      <c r="H358" s="107"/>
      <c r="I358" s="129"/>
      <c r="K358" s="140"/>
      <c r="L358" s="2"/>
      <c r="M358" s="139"/>
    </row>
    <row r="359" spans="1:13">
      <c r="A359" s="108"/>
      <c r="D359" s="108"/>
      <c r="E359" s="134"/>
      <c r="F359" s="141"/>
      <c r="H359" s="107"/>
      <c r="I359" s="129"/>
      <c r="K359" s="140"/>
      <c r="L359" s="2"/>
      <c r="M359" s="139"/>
    </row>
    <row r="360" spans="1:13">
      <c r="A360" s="108"/>
      <c r="D360" s="108"/>
      <c r="E360" s="134"/>
      <c r="F360" s="141"/>
      <c r="H360" s="107"/>
      <c r="I360" s="129"/>
      <c r="K360" s="140"/>
      <c r="L360" s="2"/>
      <c r="M360" s="139"/>
    </row>
    <row r="361" spans="1:13">
      <c r="A361" s="108"/>
      <c r="D361" s="108"/>
      <c r="E361" s="134"/>
      <c r="F361" s="141"/>
      <c r="H361" s="107"/>
      <c r="I361" s="129"/>
      <c r="K361" s="140"/>
      <c r="L361" s="2"/>
      <c r="M361" s="139"/>
    </row>
    <row r="362" spans="1:13">
      <c r="A362" s="108"/>
      <c r="D362" s="108"/>
      <c r="E362" s="134"/>
      <c r="F362" s="141"/>
      <c r="H362" s="107"/>
      <c r="I362" s="129"/>
      <c r="K362" s="140"/>
      <c r="L362" s="2"/>
      <c r="M362" s="139"/>
    </row>
    <row r="363" spans="1:13">
      <c r="A363" s="108"/>
      <c r="D363" s="108"/>
      <c r="E363" s="134"/>
      <c r="F363" s="141"/>
      <c r="H363" s="107"/>
      <c r="I363" s="129"/>
      <c r="K363" s="140"/>
      <c r="L363" s="2"/>
      <c r="M363" s="139"/>
    </row>
    <row r="364" spans="1:13">
      <c r="A364" s="108"/>
      <c r="D364" s="108"/>
      <c r="E364" s="134"/>
      <c r="F364" s="141"/>
      <c r="H364" s="107"/>
      <c r="I364" s="129"/>
      <c r="K364" s="140"/>
      <c r="L364" s="2"/>
      <c r="M364" s="139"/>
    </row>
    <row r="365" spans="1:13">
      <c r="A365" s="108"/>
      <c r="D365" s="108"/>
      <c r="E365" s="134"/>
      <c r="F365" s="141"/>
      <c r="H365" s="107"/>
      <c r="I365" s="129"/>
      <c r="K365" s="140"/>
      <c r="L365" s="2"/>
      <c r="M365" s="139"/>
    </row>
    <row r="366" spans="1:13">
      <c r="A366" s="108"/>
      <c r="D366" s="108"/>
      <c r="E366" s="134"/>
      <c r="F366" s="141"/>
      <c r="H366" s="107"/>
      <c r="I366" s="129"/>
      <c r="K366" s="140"/>
      <c r="L366" s="2"/>
      <c r="M366" s="139"/>
    </row>
    <row r="367" spans="1:13">
      <c r="A367" s="108"/>
      <c r="D367" s="108"/>
      <c r="E367" s="134"/>
      <c r="F367" s="141"/>
      <c r="H367" s="107"/>
      <c r="I367" s="129"/>
      <c r="K367" s="140"/>
      <c r="L367" s="2"/>
      <c r="M367" s="139"/>
    </row>
    <row r="368" spans="1:13">
      <c r="A368" s="108"/>
      <c r="D368" s="108"/>
      <c r="E368" s="134"/>
      <c r="F368" s="141"/>
      <c r="H368" s="107"/>
      <c r="I368" s="129"/>
      <c r="K368" s="140"/>
      <c r="L368" s="2"/>
      <c r="M368" s="139"/>
    </row>
    <row r="369" spans="1:13">
      <c r="A369" s="108"/>
      <c r="D369" s="108"/>
      <c r="E369" s="134"/>
      <c r="F369" s="141"/>
      <c r="H369" s="107"/>
      <c r="I369" s="129"/>
      <c r="K369" s="140"/>
      <c r="L369" s="2"/>
      <c r="M369" s="139"/>
    </row>
    <row r="370" spans="1:13">
      <c r="A370" s="108"/>
      <c r="D370" s="108"/>
      <c r="E370" s="134"/>
      <c r="F370" s="141"/>
      <c r="H370" s="107"/>
      <c r="I370" s="129"/>
      <c r="K370" s="140"/>
      <c r="L370" s="2"/>
      <c r="M370" s="139"/>
    </row>
    <row r="371" spans="1:13">
      <c r="A371" s="108"/>
      <c r="D371" s="108"/>
      <c r="E371" s="134"/>
      <c r="F371" s="141"/>
      <c r="H371" s="107"/>
      <c r="I371" s="129"/>
      <c r="K371" s="140"/>
      <c r="L371" s="2"/>
      <c r="M371" s="139"/>
    </row>
    <row r="372" spans="1:13">
      <c r="A372" s="108"/>
      <c r="D372" s="108"/>
      <c r="E372" s="134"/>
      <c r="F372" s="141"/>
      <c r="H372" s="107"/>
      <c r="I372" s="129"/>
      <c r="K372" s="140"/>
      <c r="L372" s="2"/>
      <c r="M372" s="139"/>
    </row>
    <row r="373" spans="1:13">
      <c r="A373" s="108"/>
      <c r="D373" s="108"/>
      <c r="E373" s="134"/>
      <c r="F373" s="141"/>
      <c r="H373" s="107"/>
      <c r="I373" s="129"/>
      <c r="K373" s="140"/>
      <c r="L373" s="2"/>
      <c r="M373" s="139"/>
    </row>
    <row r="374" spans="1:13">
      <c r="A374" s="108"/>
      <c r="D374" s="108"/>
      <c r="E374" s="134"/>
      <c r="F374" s="141"/>
      <c r="H374" s="107"/>
      <c r="I374" s="129"/>
      <c r="K374" s="140"/>
      <c r="L374" s="2"/>
      <c r="M374" s="139"/>
    </row>
    <row r="375" spans="1:13">
      <c r="A375" s="108"/>
      <c r="D375" s="108"/>
      <c r="E375" s="134"/>
      <c r="F375" s="141"/>
      <c r="H375" s="107"/>
      <c r="I375" s="129"/>
      <c r="K375" s="140"/>
      <c r="L375" s="2"/>
      <c r="M375" s="139"/>
    </row>
    <row r="376" spans="1:13">
      <c r="A376" s="108"/>
      <c r="D376" s="108"/>
      <c r="E376" s="134"/>
      <c r="F376" s="141"/>
      <c r="H376" s="107"/>
      <c r="I376" s="129"/>
      <c r="K376" s="140"/>
      <c r="L376" s="2"/>
      <c r="M376" s="139"/>
    </row>
    <row r="377" spans="1:13">
      <c r="A377" s="108"/>
      <c r="D377" s="108"/>
      <c r="E377" s="134"/>
      <c r="F377" s="141"/>
      <c r="H377" s="107"/>
      <c r="I377" s="129"/>
      <c r="K377" s="140"/>
      <c r="L377" s="2"/>
      <c r="M377" s="139"/>
    </row>
    <row r="378" spans="1:13">
      <c r="A378" s="108"/>
      <c r="D378" s="108"/>
      <c r="E378" s="134"/>
      <c r="F378" s="141"/>
      <c r="H378" s="107"/>
      <c r="I378" s="129"/>
      <c r="K378" s="140"/>
      <c r="L378" s="2"/>
      <c r="M378" s="139"/>
    </row>
    <row r="379" spans="1:13">
      <c r="A379" s="108"/>
      <c r="D379" s="108"/>
      <c r="E379" s="134"/>
      <c r="F379" s="141"/>
      <c r="H379" s="107"/>
      <c r="I379" s="129"/>
      <c r="K379" s="140"/>
      <c r="L379" s="2"/>
      <c r="M379" s="139"/>
    </row>
    <row r="380" spans="1:13">
      <c r="A380" s="108"/>
      <c r="D380" s="108"/>
      <c r="E380" s="134"/>
      <c r="F380" s="141"/>
      <c r="H380" s="107"/>
      <c r="I380" s="129"/>
      <c r="K380" s="140"/>
      <c r="L380" s="2"/>
      <c r="M380" s="139"/>
    </row>
    <row r="381" spans="1:13">
      <c r="A381" s="108"/>
      <c r="D381" s="108"/>
      <c r="E381" s="134"/>
      <c r="F381" s="141"/>
      <c r="H381" s="107"/>
      <c r="I381" s="129"/>
      <c r="K381" s="140"/>
      <c r="L381" s="2"/>
      <c r="M381" s="139"/>
    </row>
    <row r="382" spans="1:13">
      <c r="A382" s="108"/>
      <c r="D382" s="108"/>
      <c r="E382" s="134"/>
      <c r="F382" s="141"/>
      <c r="H382" s="107"/>
      <c r="I382" s="129"/>
      <c r="K382" s="140"/>
      <c r="L382" s="2"/>
      <c r="M382" s="139"/>
    </row>
    <row r="383" spans="1:13">
      <c r="A383" s="108"/>
      <c r="D383" s="108"/>
      <c r="E383" s="134"/>
      <c r="F383" s="141"/>
      <c r="H383" s="107"/>
      <c r="I383" s="129"/>
      <c r="K383" s="140"/>
      <c r="L383" s="2"/>
      <c r="M383" s="139"/>
    </row>
    <row r="384" spans="1:13">
      <c r="A384" s="108"/>
      <c r="D384" s="108"/>
      <c r="E384" s="134"/>
      <c r="F384" s="141"/>
      <c r="H384" s="107"/>
      <c r="I384" s="129"/>
      <c r="K384" s="140"/>
      <c r="L384" s="2"/>
      <c r="M384" s="139"/>
    </row>
    <row r="385" spans="1:13">
      <c r="A385" s="108"/>
      <c r="D385" s="108"/>
      <c r="E385" s="134"/>
      <c r="F385" s="141"/>
      <c r="H385" s="107"/>
      <c r="I385" s="129"/>
      <c r="K385" s="140"/>
      <c r="L385" s="2"/>
      <c r="M385" s="139"/>
    </row>
    <row r="386" spans="1:13">
      <c r="A386" s="108"/>
      <c r="D386" s="108"/>
      <c r="E386" s="134"/>
      <c r="F386" s="141"/>
      <c r="H386" s="107"/>
      <c r="I386" s="129"/>
      <c r="K386" s="140"/>
      <c r="L386" s="2"/>
      <c r="M386" s="139"/>
    </row>
    <row r="387" spans="1:13">
      <c r="A387" s="108"/>
      <c r="D387" s="108"/>
      <c r="E387" s="134"/>
      <c r="F387" s="141"/>
      <c r="H387" s="107"/>
      <c r="I387" s="129"/>
      <c r="K387" s="140"/>
      <c r="L387" s="2"/>
      <c r="M387" s="139"/>
    </row>
    <row r="388" spans="1:13">
      <c r="A388" s="108"/>
      <c r="D388" s="108"/>
      <c r="E388" s="134"/>
      <c r="F388" s="141"/>
      <c r="H388" s="107"/>
      <c r="I388" s="129"/>
      <c r="K388" s="140"/>
      <c r="L388" s="2"/>
      <c r="M388" s="139"/>
    </row>
    <row r="389" spans="1:13">
      <c r="A389" s="108"/>
      <c r="D389" s="108"/>
      <c r="E389" s="134"/>
      <c r="F389" s="141"/>
      <c r="H389" s="107"/>
      <c r="I389" s="129"/>
      <c r="K389" s="140"/>
      <c r="L389" s="2"/>
      <c r="M389" s="139"/>
    </row>
    <row r="390" spans="1:13">
      <c r="A390" s="108"/>
      <c r="D390" s="108"/>
      <c r="E390" s="134"/>
      <c r="F390" s="141"/>
      <c r="H390" s="107"/>
      <c r="I390" s="129"/>
      <c r="K390" s="140"/>
      <c r="L390" s="2"/>
      <c r="M390" s="139"/>
    </row>
    <row r="391" spans="1:13">
      <c r="A391" s="108"/>
      <c r="D391" s="108"/>
      <c r="E391" s="134"/>
      <c r="F391" s="141"/>
      <c r="H391" s="107"/>
      <c r="I391" s="129"/>
      <c r="K391" s="140"/>
      <c r="L391" s="2"/>
      <c r="M391" s="139"/>
    </row>
    <row r="392" spans="1:13">
      <c r="A392" s="108"/>
      <c r="D392" s="108"/>
      <c r="E392" s="134"/>
      <c r="F392" s="141"/>
      <c r="H392" s="107"/>
      <c r="I392" s="129"/>
      <c r="K392" s="140"/>
      <c r="L392" s="2"/>
      <c r="M392" s="139"/>
    </row>
    <row r="393" spans="1:13">
      <c r="A393" s="108"/>
      <c r="D393" s="108"/>
      <c r="E393" s="134"/>
      <c r="F393" s="141"/>
      <c r="H393" s="107"/>
      <c r="I393" s="129"/>
      <c r="K393" s="140"/>
      <c r="L393" s="2"/>
      <c r="M393" s="139"/>
    </row>
    <row r="394" spans="1:13">
      <c r="A394" s="108"/>
      <c r="D394" s="108"/>
      <c r="E394" s="134"/>
      <c r="F394" s="141"/>
      <c r="H394" s="107"/>
      <c r="I394" s="129"/>
      <c r="K394" s="140"/>
      <c r="L394" s="2"/>
      <c r="M394" s="139"/>
    </row>
    <row r="395" spans="1:13">
      <c r="A395" s="108"/>
      <c r="D395" s="108"/>
      <c r="E395" s="134"/>
      <c r="F395" s="141"/>
      <c r="H395" s="107"/>
      <c r="I395" s="129"/>
      <c r="K395" s="140"/>
      <c r="L395" s="2"/>
      <c r="M395" s="139"/>
    </row>
    <row r="396" spans="1:13">
      <c r="A396" s="108"/>
      <c r="D396" s="108"/>
      <c r="E396" s="134"/>
      <c r="F396" s="141"/>
      <c r="H396" s="107"/>
      <c r="I396" s="129"/>
      <c r="K396" s="140"/>
      <c r="L396" s="2"/>
      <c r="M396" s="139"/>
    </row>
    <row r="397" spans="1:13">
      <c r="A397" s="108"/>
      <c r="D397" s="108"/>
      <c r="E397" s="134"/>
      <c r="F397" s="141"/>
      <c r="H397" s="107"/>
      <c r="I397" s="129"/>
      <c r="K397" s="140"/>
      <c r="L397" s="2"/>
      <c r="M397" s="139"/>
    </row>
    <row r="398" spans="1:13">
      <c r="A398" s="108"/>
      <c r="D398" s="108"/>
      <c r="E398" s="134"/>
      <c r="F398" s="141"/>
      <c r="H398" s="107"/>
      <c r="I398" s="129"/>
      <c r="K398" s="140"/>
      <c r="L398" s="2"/>
      <c r="M398" s="139"/>
    </row>
    <row r="399" spans="1:13">
      <c r="A399" s="108"/>
      <c r="D399" s="108"/>
      <c r="E399" s="134"/>
      <c r="F399" s="141"/>
      <c r="H399" s="107"/>
      <c r="I399" s="129"/>
      <c r="K399" s="140"/>
      <c r="L399" s="2"/>
      <c r="M399" s="139"/>
    </row>
    <row r="400" spans="1:13">
      <c r="A400" s="108"/>
      <c r="D400" s="108"/>
      <c r="E400" s="134"/>
      <c r="F400" s="141"/>
      <c r="H400" s="107"/>
      <c r="I400" s="129"/>
      <c r="K400" s="140"/>
      <c r="L400" s="2"/>
      <c r="M400" s="139"/>
    </row>
    <row r="401" spans="1:13">
      <c r="A401" s="108"/>
      <c r="D401" s="108"/>
      <c r="E401" s="134"/>
      <c r="F401" s="141"/>
      <c r="H401" s="107"/>
      <c r="I401" s="129"/>
      <c r="K401" s="140"/>
      <c r="L401" s="2"/>
      <c r="M401" s="139"/>
    </row>
    <row r="402" spans="1:13">
      <c r="A402" s="108"/>
      <c r="D402" s="108"/>
      <c r="E402" s="134"/>
      <c r="F402" s="141"/>
      <c r="H402" s="107"/>
      <c r="I402" s="129"/>
      <c r="K402" s="140"/>
      <c r="L402" s="2"/>
      <c r="M402" s="139"/>
    </row>
    <row r="403" spans="1:13">
      <c r="A403" s="108"/>
      <c r="D403" s="108"/>
      <c r="E403" s="134"/>
      <c r="F403" s="141"/>
      <c r="H403" s="107"/>
      <c r="I403" s="129"/>
      <c r="K403" s="140"/>
      <c r="L403" s="2"/>
      <c r="M403" s="139"/>
    </row>
    <row r="404" spans="1:13">
      <c r="A404" s="108"/>
      <c r="D404" s="108"/>
      <c r="E404" s="134"/>
      <c r="F404" s="141"/>
      <c r="H404" s="107"/>
      <c r="I404" s="129"/>
      <c r="K404" s="140"/>
      <c r="L404" s="2"/>
      <c r="M404" s="139"/>
    </row>
    <row r="405" spans="1:13">
      <c r="A405" s="108"/>
      <c r="D405" s="108"/>
      <c r="E405" s="134"/>
      <c r="F405" s="141"/>
      <c r="H405" s="107"/>
      <c r="I405" s="129"/>
      <c r="K405" s="140"/>
      <c r="L405" s="2"/>
      <c r="M405" s="139"/>
    </row>
    <row r="406" spans="1:13">
      <c r="A406" s="108"/>
      <c r="D406" s="108"/>
      <c r="E406" s="134"/>
      <c r="F406" s="141"/>
      <c r="H406" s="107"/>
      <c r="I406" s="129"/>
      <c r="K406" s="140"/>
      <c r="L406" s="2"/>
      <c r="M406" s="139"/>
    </row>
    <row r="407" spans="1:13">
      <c r="A407" s="108"/>
      <c r="D407" s="108"/>
      <c r="E407" s="134"/>
      <c r="F407" s="141"/>
      <c r="H407" s="107"/>
      <c r="I407" s="129"/>
      <c r="K407" s="140"/>
      <c r="L407" s="2"/>
      <c r="M407" s="139"/>
    </row>
    <row r="408" spans="1:13">
      <c r="A408" s="108"/>
      <c r="D408" s="108"/>
      <c r="E408" s="134"/>
      <c r="F408" s="141"/>
      <c r="H408" s="107"/>
      <c r="I408" s="129"/>
      <c r="K408" s="140"/>
      <c r="L408" s="2"/>
      <c r="M408" s="139"/>
    </row>
    <row r="409" spans="1:13">
      <c r="A409" s="108"/>
      <c r="D409" s="108"/>
      <c r="E409" s="134"/>
      <c r="F409" s="141"/>
      <c r="H409" s="107"/>
      <c r="I409" s="129"/>
      <c r="K409" s="140"/>
      <c r="L409" s="2"/>
      <c r="M409" s="139"/>
    </row>
    <row r="410" spans="1:13">
      <c r="A410" s="108"/>
      <c r="D410" s="108"/>
      <c r="E410" s="134"/>
      <c r="F410" s="141"/>
      <c r="H410" s="107"/>
      <c r="I410" s="129"/>
      <c r="K410" s="140"/>
      <c r="L410" s="2"/>
      <c r="M410" s="139"/>
    </row>
    <row r="411" spans="1:13">
      <c r="A411" s="108"/>
      <c r="D411" s="108"/>
      <c r="E411" s="134"/>
      <c r="F411" s="141"/>
      <c r="H411" s="107"/>
      <c r="I411" s="129"/>
      <c r="K411" s="140"/>
      <c r="L411" s="2"/>
      <c r="M411" s="139"/>
    </row>
    <row r="412" spans="1:13">
      <c r="A412" s="108"/>
      <c r="D412" s="108"/>
      <c r="E412" s="134"/>
      <c r="F412" s="141"/>
      <c r="H412" s="107"/>
      <c r="I412" s="129"/>
      <c r="K412" s="140"/>
      <c r="L412" s="2"/>
      <c r="M412" s="139"/>
    </row>
    <row r="413" spans="1:13">
      <c r="A413" s="108"/>
      <c r="D413" s="108"/>
      <c r="E413" s="134"/>
      <c r="F413" s="141"/>
      <c r="H413" s="107"/>
      <c r="I413" s="129"/>
      <c r="K413" s="140"/>
      <c r="L413" s="2"/>
      <c r="M413" s="139"/>
    </row>
    <row r="414" spans="1:13">
      <c r="A414" s="108"/>
      <c r="D414" s="108"/>
      <c r="E414" s="134"/>
      <c r="F414" s="141"/>
      <c r="H414" s="107"/>
      <c r="I414" s="129"/>
      <c r="K414" s="140"/>
      <c r="L414" s="2"/>
      <c r="M414" s="139"/>
    </row>
    <row r="415" spans="1:13">
      <c r="A415" s="108"/>
      <c r="D415" s="108"/>
      <c r="E415" s="134"/>
      <c r="F415" s="141"/>
      <c r="H415" s="107"/>
      <c r="I415" s="129"/>
      <c r="K415" s="140"/>
      <c r="L415" s="2"/>
      <c r="M415" s="139"/>
    </row>
    <row r="416" spans="1:13">
      <c r="A416" s="108"/>
      <c r="D416" s="108"/>
      <c r="E416" s="134"/>
      <c r="F416" s="141"/>
      <c r="H416" s="107"/>
      <c r="I416" s="129"/>
      <c r="K416" s="140"/>
      <c r="L416" s="2"/>
      <c r="M416" s="139"/>
    </row>
    <row r="417" spans="1:13">
      <c r="A417" s="108"/>
      <c r="D417" s="108"/>
      <c r="E417" s="134"/>
      <c r="F417" s="141"/>
      <c r="H417" s="107"/>
      <c r="I417" s="129"/>
      <c r="K417" s="140"/>
      <c r="L417" s="2"/>
      <c r="M417" s="139"/>
    </row>
    <row r="418" spans="1:13">
      <c r="A418" s="108"/>
      <c r="D418" s="108"/>
      <c r="E418" s="134"/>
      <c r="F418" s="141"/>
      <c r="H418" s="107"/>
      <c r="I418" s="129"/>
      <c r="K418" s="140"/>
      <c r="L418" s="2"/>
      <c r="M418" s="139"/>
    </row>
    <row r="419" spans="1:13">
      <c r="A419" s="108"/>
      <c r="D419" s="108"/>
      <c r="E419" s="134"/>
      <c r="F419" s="141"/>
      <c r="H419" s="107"/>
      <c r="I419" s="129"/>
      <c r="K419" s="140"/>
      <c r="L419" s="2"/>
      <c r="M419" s="139"/>
    </row>
    <row r="420" spans="1:13">
      <c r="A420" s="108"/>
      <c r="D420" s="108"/>
      <c r="E420" s="134"/>
      <c r="F420" s="141"/>
      <c r="H420" s="107"/>
      <c r="I420" s="129"/>
      <c r="K420" s="140"/>
      <c r="L420" s="2"/>
      <c r="M420" s="139"/>
    </row>
    <row r="421" spans="1:13">
      <c r="A421" s="108"/>
      <c r="D421" s="108"/>
      <c r="E421" s="134"/>
      <c r="F421" s="141"/>
      <c r="H421" s="107"/>
      <c r="I421" s="129"/>
      <c r="K421" s="140"/>
      <c r="L421" s="2"/>
      <c r="M421" s="139"/>
    </row>
    <row r="422" spans="1:13">
      <c r="A422" s="108"/>
      <c r="D422" s="108"/>
      <c r="E422" s="134"/>
      <c r="F422" s="141"/>
      <c r="H422" s="107"/>
      <c r="I422" s="129"/>
      <c r="K422" s="140"/>
      <c r="L422" s="2"/>
      <c r="M422" s="139"/>
    </row>
    <row r="423" spans="1:13">
      <c r="A423" s="108"/>
      <c r="D423" s="108"/>
      <c r="E423" s="134"/>
      <c r="F423" s="141"/>
      <c r="H423" s="107"/>
      <c r="I423" s="129"/>
      <c r="K423" s="140"/>
      <c r="L423" s="2"/>
      <c r="M423" s="139"/>
    </row>
    <row r="424" spans="1:13">
      <c r="A424" s="108"/>
      <c r="D424" s="108"/>
      <c r="E424" s="134"/>
      <c r="F424" s="141"/>
      <c r="H424" s="107"/>
      <c r="I424" s="129"/>
      <c r="K424" s="140"/>
      <c r="L424" s="2"/>
      <c r="M424" s="139"/>
    </row>
    <row r="425" spans="1:13">
      <c r="A425" s="108"/>
      <c r="D425" s="108"/>
      <c r="E425" s="134"/>
      <c r="F425" s="141"/>
      <c r="H425" s="107"/>
      <c r="I425" s="129"/>
      <c r="K425" s="140"/>
      <c r="L425" s="2"/>
      <c r="M425" s="139"/>
    </row>
    <row r="426" spans="1:13">
      <c r="A426" s="108"/>
      <c r="D426" s="108"/>
      <c r="E426" s="134"/>
      <c r="F426" s="141"/>
      <c r="H426" s="107"/>
      <c r="I426" s="129"/>
      <c r="K426" s="140"/>
      <c r="L426" s="2"/>
      <c r="M426" s="139"/>
    </row>
    <row r="427" spans="1:13">
      <c r="A427" s="108"/>
      <c r="D427" s="108"/>
      <c r="E427" s="134"/>
      <c r="F427" s="141"/>
      <c r="H427" s="107"/>
      <c r="I427" s="129"/>
      <c r="K427" s="140"/>
      <c r="L427" s="2"/>
      <c r="M427" s="139"/>
    </row>
    <row r="428" spans="1:13">
      <c r="A428" s="108"/>
      <c r="D428" s="108"/>
      <c r="E428" s="134"/>
      <c r="F428" s="141"/>
      <c r="H428" s="107"/>
      <c r="I428" s="129"/>
      <c r="K428" s="140"/>
      <c r="L428" s="2"/>
      <c r="M428" s="139"/>
    </row>
    <row r="429" spans="1:13">
      <c r="A429" s="108"/>
      <c r="D429" s="108"/>
      <c r="E429" s="134"/>
      <c r="F429" s="141"/>
      <c r="H429" s="107"/>
      <c r="I429" s="129"/>
      <c r="K429" s="140"/>
      <c r="L429" s="2"/>
      <c r="M429" s="139"/>
    </row>
    <row r="430" spans="1:13">
      <c r="A430" s="108"/>
      <c r="D430" s="108"/>
      <c r="E430" s="134"/>
      <c r="F430" s="141"/>
      <c r="H430" s="107"/>
      <c r="I430" s="129"/>
      <c r="K430" s="140"/>
      <c r="L430" s="2"/>
      <c r="M430" s="139"/>
    </row>
    <row r="431" spans="1:13">
      <c r="A431" s="108"/>
      <c r="D431" s="108"/>
      <c r="E431" s="134"/>
      <c r="F431" s="141"/>
      <c r="H431" s="107"/>
      <c r="I431" s="129"/>
      <c r="K431" s="140"/>
      <c r="L431" s="2"/>
      <c r="M431" s="139"/>
    </row>
    <row r="432" spans="1:13">
      <c r="A432" s="108"/>
      <c r="D432" s="108"/>
      <c r="E432" s="134"/>
      <c r="F432" s="141"/>
      <c r="H432" s="107"/>
      <c r="I432" s="129"/>
      <c r="K432" s="140"/>
      <c r="L432" s="2"/>
      <c r="M432" s="139"/>
    </row>
    <row r="433" spans="1:13">
      <c r="A433" s="108"/>
      <c r="D433" s="108"/>
      <c r="E433" s="134"/>
      <c r="F433" s="141"/>
      <c r="H433" s="107"/>
      <c r="I433" s="129"/>
      <c r="K433" s="140"/>
      <c r="L433" s="2"/>
      <c r="M433" s="139"/>
    </row>
    <row r="434" spans="1:13">
      <c r="A434" s="108"/>
      <c r="D434" s="108"/>
      <c r="E434" s="134"/>
      <c r="F434" s="141"/>
      <c r="H434" s="107"/>
      <c r="I434" s="129"/>
      <c r="K434" s="140"/>
      <c r="L434" s="2"/>
      <c r="M434" s="139"/>
    </row>
    <row r="435" spans="1:13">
      <c r="A435" s="108"/>
      <c r="D435" s="108"/>
      <c r="E435" s="134"/>
      <c r="F435" s="141"/>
      <c r="H435" s="107"/>
      <c r="I435" s="129"/>
      <c r="K435" s="140"/>
      <c r="L435" s="2"/>
      <c r="M435" s="139"/>
    </row>
    <row r="436" spans="1:13">
      <c r="A436" s="108"/>
      <c r="D436" s="108"/>
      <c r="E436" s="134"/>
      <c r="F436" s="141"/>
      <c r="H436" s="107"/>
      <c r="I436" s="129"/>
      <c r="K436" s="140"/>
      <c r="L436" s="2"/>
      <c r="M436" s="139"/>
    </row>
    <row r="437" spans="1:13">
      <c r="A437" s="108"/>
      <c r="D437" s="108"/>
      <c r="E437" s="134"/>
      <c r="F437" s="141"/>
      <c r="H437" s="107"/>
      <c r="I437" s="129"/>
      <c r="K437" s="140"/>
      <c r="L437" s="2"/>
      <c r="M437" s="139"/>
    </row>
    <row r="438" spans="1:13">
      <c r="A438" s="108"/>
      <c r="D438" s="108"/>
      <c r="E438" s="134"/>
      <c r="F438" s="141"/>
      <c r="H438" s="107"/>
      <c r="I438" s="129"/>
      <c r="K438" s="140"/>
      <c r="L438" s="2"/>
      <c r="M438" s="139"/>
    </row>
    <row r="439" spans="1:13">
      <c r="A439" s="108"/>
      <c r="D439" s="108"/>
      <c r="E439" s="134"/>
      <c r="F439" s="141"/>
      <c r="H439" s="107"/>
      <c r="I439" s="129"/>
      <c r="K439" s="140"/>
      <c r="L439" s="2"/>
      <c r="M439" s="139"/>
    </row>
    <row r="440" spans="1:13">
      <c r="A440" s="108"/>
      <c r="D440" s="108"/>
      <c r="E440" s="134"/>
      <c r="F440" s="141"/>
      <c r="H440" s="107"/>
      <c r="I440" s="129"/>
      <c r="K440" s="140"/>
      <c r="L440" s="2"/>
      <c r="M440" s="139"/>
    </row>
    <row r="441" spans="1:13">
      <c r="A441" s="108"/>
      <c r="D441" s="108"/>
      <c r="E441" s="134"/>
      <c r="F441" s="141"/>
      <c r="H441" s="107"/>
      <c r="I441" s="129"/>
      <c r="K441" s="140"/>
      <c r="L441" s="2"/>
      <c r="M441" s="139"/>
    </row>
    <row r="442" spans="1:13">
      <c r="A442" s="108"/>
      <c r="D442" s="108"/>
      <c r="E442" s="134"/>
      <c r="F442" s="141"/>
      <c r="H442" s="107"/>
      <c r="I442" s="129"/>
      <c r="K442" s="140"/>
      <c r="L442" s="2"/>
      <c r="M442" s="139"/>
    </row>
    <row r="443" spans="1:13">
      <c r="A443" s="108"/>
      <c r="D443" s="108"/>
      <c r="E443" s="134"/>
      <c r="F443" s="141"/>
      <c r="H443" s="107"/>
      <c r="I443" s="129"/>
      <c r="K443" s="140"/>
      <c r="L443" s="2"/>
      <c r="M443" s="139"/>
    </row>
    <row r="444" spans="1:13">
      <c r="A444" s="108"/>
      <c r="D444" s="108"/>
      <c r="E444" s="134"/>
      <c r="F444" s="141"/>
      <c r="H444" s="107"/>
      <c r="I444" s="129"/>
      <c r="K444" s="140"/>
      <c r="L444" s="2"/>
      <c r="M444" s="139"/>
    </row>
    <row r="445" spans="1:13">
      <c r="A445" s="108"/>
      <c r="D445" s="108"/>
      <c r="E445" s="134"/>
      <c r="F445" s="141"/>
      <c r="H445" s="107"/>
      <c r="I445" s="129"/>
      <c r="K445" s="140"/>
      <c r="L445" s="2"/>
      <c r="M445" s="139"/>
    </row>
    <row r="446" spans="1:13">
      <c r="A446" s="108"/>
      <c r="D446" s="108"/>
      <c r="E446" s="134"/>
      <c r="F446" s="141"/>
      <c r="H446" s="107"/>
      <c r="I446" s="129"/>
      <c r="K446" s="140"/>
      <c r="L446" s="2"/>
      <c r="M446" s="139"/>
    </row>
    <row r="447" spans="1:13">
      <c r="A447" s="108"/>
      <c r="D447" s="108"/>
      <c r="E447" s="134"/>
      <c r="F447" s="141"/>
      <c r="H447" s="107"/>
      <c r="I447" s="129"/>
      <c r="K447" s="140"/>
      <c r="L447" s="2"/>
      <c r="M447" s="139"/>
    </row>
    <row r="448" spans="1:13">
      <c r="A448" s="108"/>
      <c r="D448" s="108"/>
      <c r="E448" s="134"/>
      <c r="F448" s="141"/>
      <c r="H448" s="107"/>
      <c r="I448" s="129"/>
      <c r="K448" s="140"/>
      <c r="L448" s="2"/>
      <c r="M448" s="139"/>
    </row>
    <row r="449" spans="1:13">
      <c r="A449" s="108"/>
      <c r="D449" s="108"/>
      <c r="E449" s="134"/>
      <c r="F449" s="141"/>
      <c r="H449" s="107"/>
      <c r="I449" s="129"/>
      <c r="K449" s="140"/>
      <c r="L449" s="2"/>
      <c r="M449" s="139"/>
    </row>
    <row r="450" spans="1:13">
      <c r="A450" s="108"/>
      <c r="D450" s="108"/>
      <c r="E450" s="134"/>
      <c r="F450" s="141"/>
      <c r="H450" s="107"/>
      <c r="I450" s="129"/>
      <c r="K450" s="140"/>
      <c r="L450" s="2"/>
      <c r="M450" s="139"/>
    </row>
    <row r="451" spans="1:13">
      <c r="A451" s="108"/>
      <c r="D451" s="108"/>
      <c r="E451" s="134"/>
      <c r="F451" s="141"/>
      <c r="H451" s="107"/>
      <c r="I451" s="129"/>
      <c r="K451" s="140"/>
      <c r="L451" s="2"/>
      <c r="M451" s="139"/>
    </row>
    <row r="452" spans="1:13">
      <c r="A452" s="108"/>
      <c r="D452" s="108"/>
      <c r="E452" s="134"/>
      <c r="F452" s="141"/>
      <c r="H452" s="107"/>
      <c r="I452" s="129"/>
      <c r="K452" s="140"/>
      <c r="L452" s="2"/>
      <c r="M452" s="139"/>
    </row>
    <row r="453" spans="1:13">
      <c r="A453" s="108"/>
      <c r="D453" s="108"/>
      <c r="E453" s="134"/>
      <c r="F453" s="141"/>
      <c r="H453" s="107"/>
      <c r="I453" s="129"/>
      <c r="K453" s="140"/>
      <c r="L453" s="2"/>
      <c r="M453" s="139"/>
    </row>
    <row r="454" spans="1:13">
      <c r="A454" s="108"/>
      <c r="D454" s="108"/>
      <c r="E454" s="134"/>
      <c r="F454" s="141"/>
      <c r="H454" s="107"/>
      <c r="I454" s="129"/>
      <c r="K454" s="140"/>
      <c r="L454" s="2"/>
      <c r="M454" s="139"/>
    </row>
    <row r="455" spans="1:13">
      <c r="A455" s="108"/>
      <c r="D455" s="108"/>
      <c r="E455" s="134"/>
      <c r="F455" s="141"/>
      <c r="H455" s="107"/>
      <c r="I455" s="129"/>
      <c r="K455" s="140"/>
      <c r="L455" s="2"/>
      <c r="M455" s="139"/>
    </row>
    <row r="456" spans="1:13">
      <c r="A456" s="108"/>
      <c r="D456" s="108"/>
      <c r="E456" s="134"/>
      <c r="F456" s="141"/>
      <c r="H456" s="107"/>
      <c r="I456" s="129"/>
      <c r="K456" s="140"/>
      <c r="L456" s="2"/>
      <c r="M456" s="139"/>
    </row>
    <row r="457" spans="1:13">
      <c r="A457" s="108"/>
      <c r="D457" s="108"/>
      <c r="E457" s="134"/>
      <c r="F457" s="141"/>
      <c r="H457" s="107"/>
      <c r="I457" s="129"/>
      <c r="K457" s="140"/>
      <c r="L457" s="2"/>
      <c r="M457" s="139"/>
    </row>
    <row r="458" spans="1:13">
      <c r="A458" s="108"/>
      <c r="D458" s="108"/>
      <c r="E458" s="134"/>
      <c r="F458" s="141"/>
      <c r="H458" s="107"/>
      <c r="I458" s="129"/>
      <c r="K458" s="140"/>
      <c r="L458" s="2"/>
      <c r="M458" s="139"/>
    </row>
    <row r="459" spans="1:13">
      <c r="A459" s="108"/>
      <c r="D459" s="108"/>
      <c r="E459" s="134"/>
      <c r="F459" s="141"/>
      <c r="H459" s="107"/>
      <c r="I459" s="129"/>
      <c r="K459" s="140"/>
      <c r="L459" s="2"/>
      <c r="M459" s="139"/>
    </row>
    <row r="460" spans="1:13">
      <c r="A460" s="108"/>
      <c r="D460" s="108"/>
      <c r="E460" s="134"/>
      <c r="F460" s="141"/>
      <c r="H460" s="107"/>
      <c r="I460" s="129"/>
      <c r="K460" s="140"/>
      <c r="L460" s="2"/>
      <c r="M460" s="139"/>
    </row>
    <row r="461" spans="1:13">
      <c r="A461" s="108"/>
      <c r="D461" s="108"/>
      <c r="E461" s="134"/>
      <c r="F461" s="141"/>
      <c r="H461" s="107"/>
      <c r="I461" s="129"/>
      <c r="K461" s="140"/>
      <c r="L461" s="2"/>
      <c r="M461" s="139"/>
    </row>
    <row r="462" spans="1:13">
      <c r="A462" s="108"/>
      <c r="D462" s="108"/>
      <c r="E462" s="134"/>
      <c r="F462" s="141"/>
      <c r="H462" s="107"/>
      <c r="I462" s="129"/>
      <c r="K462" s="140"/>
      <c r="L462" s="2"/>
      <c r="M462" s="139"/>
    </row>
    <row r="463" spans="1:13">
      <c r="A463" s="108"/>
      <c r="D463" s="108"/>
      <c r="E463" s="134"/>
      <c r="F463" s="141"/>
      <c r="H463" s="107"/>
      <c r="I463" s="129"/>
      <c r="K463" s="140"/>
      <c r="L463" s="2"/>
      <c r="M463" s="139"/>
    </row>
    <row r="464" spans="1:13">
      <c r="A464" s="108"/>
      <c r="D464" s="108"/>
      <c r="E464" s="134"/>
      <c r="F464" s="141"/>
      <c r="I464" s="72"/>
      <c r="K464" s="140"/>
      <c r="L464" s="2"/>
      <c r="M464" s="139"/>
    </row>
    <row r="465" spans="1:13">
      <c r="A465" s="108"/>
      <c r="D465" s="108"/>
      <c r="E465" s="134"/>
      <c r="F465" s="141"/>
      <c r="I465" s="72"/>
      <c r="K465" s="140"/>
      <c r="L465" s="2"/>
      <c r="M465" s="139"/>
    </row>
    <row r="466" spans="1:13">
      <c r="A466" s="108"/>
      <c r="D466" s="108"/>
      <c r="E466" s="134"/>
      <c r="F466" s="141"/>
      <c r="I466" s="72"/>
      <c r="K466" s="140"/>
      <c r="L466" s="2"/>
      <c r="M466" s="139"/>
    </row>
    <row r="467" spans="1:13">
      <c r="A467" s="108"/>
      <c r="D467" s="108"/>
      <c r="E467" s="134"/>
      <c r="F467" s="141"/>
      <c r="I467" s="72"/>
      <c r="K467" s="140"/>
      <c r="L467" s="2"/>
      <c r="M467" s="139"/>
    </row>
    <row r="468" spans="1:13">
      <c r="A468" s="108"/>
      <c r="D468" s="108"/>
      <c r="E468" s="134"/>
      <c r="F468" s="141"/>
      <c r="I468" s="72"/>
      <c r="K468" s="140"/>
      <c r="L468" s="2"/>
      <c r="M468" s="139"/>
    </row>
    <row r="469" spans="1:13">
      <c r="A469" s="108"/>
      <c r="D469" s="108"/>
      <c r="E469" s="134"/>
      <c r="F469" s="141"/>
      <c r="I469" s="72"/>
      <c r="K469" s="140"/>
      <c r="L469" s="2"/>
      <c r="M469" s="139"/>
    </row>
    <row r="470" spans="1:13">
      <c r="A470" s="108"/>
      <c r="D470" s="108"/>
      <c r="E470" s="134"/>
      <c r="F470" s="141"/>
      <c r="I470" s="72"/>
      <c r="K470" s="140"/>
      <c r="L470" s="2"/>
      <c r="M470" s="139"/>
    </row>
    <row r="471" spans="1:13">
      <c r="A471" s="108"/>
      <c r="D471" s="108"/>
      <c r="E471" s="134"/>
      <c r="F471" s="141"/>
      <c r="I471" s="72"/>
      <c r="K471" s="140"/>
      <c r="L471" s="2"/>
      <c r="M471" s="139"/>
    </row>
    <row r="472" spans="1:13">
      <c r="A472" s="108"/>
      <c r="D472" s="108"/>
      <c r="E472" s="134"/>
      <c r="F472" s="141"/>
      <c r="I472" s="72"/>
      <c r="K472" s="140"/>
      <c r="L472" s="2"/>
      <c r="M472" s="139"/>
    </row>
    <row r="473" spans="1:13">
      <c r="A473" s="108"/>
      <c r="D473" s="108"/>
      <c r="E473" s="134"/>
      <c r="F473" s="141"/>
      <c r="I473" s="72"/>
      <c r="K473" s="140"/>
      <c r="L473" s="2"/>
      <c r="M473" s="139"/>
    </row>
    <row r="474" spans="1:13">
      <c r="A474" s="108"/>
      <c r="D474" s="108"/>
      <c r="E474" s="134"/>
      <c r="F474" s="141"/>
      <c r="I474" s="72"/>
      <c r="K474" s="140"/>
      <c r="L474" s="2"/>
      <c r="M474" s="139"/>
    </row>
    <row r="475" spans="1:13">
      <c r="A475" s="108"/>
      <c r="D475" s="108"/>
      <c r="E475" s="134"/>
      <c r="F475" s="141"/>
      <c r="I475" s="72"/>
      <c r="K475" s="140"/>
      <c r="L475" s="2"/>
      <c r="M475" s="139"/>
    </row>
    <row r="476" spans="1:13">
      <c r="A476" s="108"/>
      <c r="D476" s="108"/>
      <c r="E476" s="134"/>
      <c r="F476" s="141"/>
      <c r="I476" s="72"/>
      <c r="K476" s="140"/>
      <c r="L476" s="2"/>
      <c r="M476" s="139"/>
    </row>
    <row r="477" spans="1:13">
      <c r="A477" s="108"/>
      <c r="D477" s="108"/>
      <c r="E477" s="134"/>
      <c r="F477" s="141"/>
      <c r="I477" s="72"/>
      <c r="K477" s="140"/>
      <c r="L477" s="2"/>
      <c r="M477" s="139"/>
    </row>
    <row r="478" spans="1:13">
      <c r="A478" s="108"/>
      <c r="D478" s="108"/>
      <c r="E478" s="134"/>
      <c r="F478" s="141"/>
      <c r="I478" s="72"/>
      <c r="K478" s="140"/>
      <c r="L478" s="2"/>
      <c r="M478" s="139"/>
    </row>
    <row r="479" spans="1:13">
      <c r="A479" s="108"/>
      <c r="D479" s="108"/>
      <c r="E479" s="134"/>
      <c r="F479" s="141"/>
      <c r="I479" s="72"/>
      <c r="K479" s="140"/>
      <c r="L479" s="2"/>
      <c r="M479" s="139"/>
    </row>
    <row r="480" spans="1:13">
      <c r="A480" s="108"/>
      <c r="D480" s="108"/>
      <c r="E480" s="134"/>
      <c r="F480" s="141"/>
      <c r="I480" s="72"/>
      <c r="K480" s="140"/>
      <c r="L480" s="2"/>
      <c r="M480" s="139"/>
    </row>
    <row r="481" spans="1:13">
      <c r="A481" s="108"/>
      <c r="D481" s="108"/>
      <c r="E481" s="134"/>
      <c r="F481" s="141"/>
      <c r="I481" s="72"/>
      <c r="K481" s="140"/>
      <c r="L481" s="2"/>
      <c r="M481" s="139"/>
    </row>
    <row r="482" spans="1:13">
      <c r="A482" s="108"/>
      <c r="D482" s="108"/>
      <c r="E482" s="134"/>
      <c r="F482" s="141"/>
      <c r="I482" s="72"/>
      <c r="K482" s="140"/>
      <c r="L482" s="2"/>
      <c r="M482" s="139"/>
    </row>
    <row r="483" spans="1:13">
      <c r="A483" s="108"/>
      <c r="D483" s="108"/>
      <c r="E483" s="134"/>
      <c r="F483" s="141"/>
      <c r="I483" s="72"/>
      <c r="K483" s="140"/>
      <c r="L483" s="2"/>
      <c r="M483" s="139"/>
    </row>
    <row r="484" spans="1:13">
      <c r="A484" s="108"/>
      <c r="D484" s="108"/>
      <c r="E484" s="134"/>
      <c r="F484" s="141"/>
      <c r="I484" s="72"/>
      <c r="K484" s="140"/>
      <c r="L484" s="2"/>
      <c r="M484" s="139"/>
    </row>
    <row r="485" spans="1:13">
      <c r="A485" s="108"/>
      <c r="D485" s="108"/>
      <c r="E485" s="134"/>
      <c r="F485" s="141"/>
      <c r="I485" s="72"/>
      <c r="K485" s="140"/>
      <c r="L485" s="2"/>
      <c r="M485" s="139"/>
    </row>
    <row r="486" spans="1:13">
      <c r="A486" s="108"/>
      <c r="D486" s="108"/>
      <c r="E486" s="134"/>
      <c r="F486" s="141"/>
      <c r="I486" s="72"/>
      <c r="K486" s="140"/>
      <c r="L486" s="2"/>
      <c r="M486" s="139"/>
    </row>
    <row r="487" spans="1:13">
      <c r="A487" s="108"/>
      <c r="D487" s="108"/>
      <c r="E487" s="134"/>
      <c r="F487" s="141"/>
      <c r="I487" s="72"/>
      <c r="K487" s="140"/>
      <c r="L487" s="2"/>
      <c r="M487" s="139"/>
    </row>
    <row r="488" spans="1:13">
      <c r="A488" s="108"/>
      <c r="D488" s="108"/>
      <c r="E488" s="134"/>
      <c r="F488" s="141"/>
      <c r="I488" s="72"/>
      <c r="K488" s="140"/>
      <c r="L488" s="2"/>
      <c r="M488" s="139"/>
    </row>
    <row r="489" spans="1:13">
      <c r="A489" s="108"/>
      <c r="D489" s="108"/>
      <c r="E489" s="134"/>
      <c r="F489" s="141"/>
      <c r="I489" s="72"/>
      <c r="K489" s="140"/>
      <c r="L489" s="2"/>
      <c r="M489" s="139"/>
    </row>
    <row r="490" spans="1:13">
      <c r="A490" s="108"/>
      <c r="D490" s="108"/>
      <c r="E490" s="134"/>
      <c r="F490" s="141"/>
      <c r="I490" s="72"/>
      <c r="K490" s="140"/>
      <c r="L490" s="2"/>
      <c r="M490" s="139"/>
    </row>
    <row r="491" spans="1:13">
      <c r="A491" s="108"/>
      <c r="D491" s="108"/>
      <c r="E491" s="134"/>
      <c r="F491" s="141"/>
      <c r="I491" s="72"/>
      <c r="K491" s="140"/>
      <c r="L491" s="2"/>
      <c r="M491" s="139"/>
    </row>
    <row r="492" spans="1:13">
      <c r="A492" s="108"/>
      <c r="D492" s="108"/>
      <c r="E492" s="134"/>
      <c r="F492" s="141"/>
      <c r="I492" s="72"/>
      <c r="K492" s="140"/>
      <c r="L492" s="2"/>
      <c r="M492" s="139"/>
    </row>
    <row r="493" spans="1:13">
      <c r="A493" s="108"/>
      <c r="D493" s="108"/>
      <c r="E493" s="134"/>
      <c r="F493" s="141"/>
      <c r="I493" s="72"/>
      <c r="K493" s="140"/>
      <c r="L493" s="2"/>
      <c r="M493" s="139"/>
    </row>
    <row r="494" spans="1:13">
      <c r="A494" s="108"/>
      <c r="D494" s="108"/>
      <c r="E494" s="134"/>
      <c r="F494" s="141"/>
      <c r="I494" s="72"/>
      <c r="K494" s="140"/>
      <c r="L494" s="2"/>
      <c r="M494" s="139"/>
    </row>
    <row r="495" spans="1:13">
      <c r="A495" s="108"/>
      <c r="D495" s="108"/>
      <c r="E495" s="134"/>
      <c r="F495" s="141"/>
      <c r="I495" s="72"/>
      <c r="K495" s="140"/>
      <c r="L495" s="2"/>
      <c r="M495" s="139"/>
    </row>
    <row r="496" spans="1:13">
      <c r="A496" s="108"/>
      <c r="D496" s="108"/>
      <c r="E496" s="134"/>
      <c r="F496" s="141"/>
      <c r="I496" s="72"/>
      <c r="K496" s="140"/>
      <c r="L496" s="2"/>
      <c r="M496" s="139"/>
    </row>
    <row r="497" spans="1:13">
      <c r="A497" s="108"/>
      <c r="D497" s="108"/>
      <c r="E497" s="134"/>
      <c r="F497" s="141"/>
      <c r="I497" s="72"/>
      <c r="K497" s="140"/>
      <c r="L497" s="2"/>
      <c r="M497" s="139"/>
    </row>
    <row r="498" spans="1:13">
      <c r="A498" s="108"/>
      <c r="D498" s="108"/>
      <c r="E498" s="134"/>
      <c r="F498" s="141"/>
      <c r="I498" s="72"/>
      <c r="K498" s="140"/>
      <c r="L498" s="2"/>
      <c r="M498" s="139"/>
    </row>
    <row r="499" spans="1:13">
      <c r="A499" s="108"/>
      <c r="D499" s="108"/>
      <c r="E499" s="134"/>
      <c r="F499" s="141"/>
      <c r="I499" s="72"/>
      <c r="K499" s="140"/>
      <c r="L499" s="2"/>
      <c r="M499" s="139"/>
    </row>
    <row r="500" spans="1:13">
      <c r="A500" s="108"/>
      <c r="D500" s="108"/>
      <c r="E500" s="134"/>
      <c r="F500" s="141"/>
      <c r="I500" s="72"/>
      <c r="K500" s="140"/>
      <c r="L500" s="2"/>
      <c r="M500" s="139"/>
    </row>
    <row r="501" spans="1:13">
      <c r="A501" s="108"/>
      <c r="D501" s="108"/>
      <c r="E501" s="134"/>
      <c r="F501" s="141"/>
      <c r="I501" s="72"/>
      <c r="K501" s="140"/>
      <c r="L501" s="2"/>
      <c r="M501" s="139"/>
    </row>
    <row r="502" spans="1:13">
      <c r="A502" s="108"/>
      <c r="D502" s="108"/>
      <c r="E502" s="134"/>
      <c r="F502" s="141"/>
      <c r="I502" s="72"/>
      <c r="K502" s="140"/>
      <c r="L502" s="2"/>
      <c r="M502" s="139"/>
    </row>
    <row r="503" spans="1:13">
      <c r="A503" s="108"/>
      <c r="D503" s="108"/>
      <c r="E503" s="134"/>
      <c r="F503" s="141"/>
      <c r="I503" s="72"/>
      <c r="K503" s="140"/>
      <c r="L503" s="2"/>
      <c r="M503" s="139"/>
    </row>
    <row r="504" spans="1:13">
      <c r="A504" s="108"/>
      <c r="D504" s="108"/>
      <c r="E504" s="134"/>
      <c r="F504" s="141"/>
      <c r="I504" s="72"/>
      <c r="K504" s="140"/>
      <c r="L504" s="2"/>
      <c r="M504" s="139"/>
    </row>
    <row r="505" spans="1:13">
      <c r="A505" s="108"/>
      <c r="D505" s="108"/>
      <c r="E505" s="134"/>
      <c r="F505" s="141"/>
      <c r="I505" s="72"/>
      <c r="K505" s="140"/>
      <c r="L505" s="2"/>
      <c r="M505" s="139"/>
    </row>
    <row r="506" spans="1:13">
      <c r="A506" s="108"/>
      <c r="D506" s="108"/>
      <c r="E506" s="134"/>
      <c r="F506" s="141"/>
      <c r="I506" s="72"/>
      <c r="K506" s="140"/>
      <c r="L506" s="2"/>
      <c r="M506" s="139"/>
    </row>
    <row r="507" spans="1:13">
      <c r="A507" s="108"/>
      <c r="D507" s="108"/>
      <c r="E507" s="134"/>
      <c r="F507" s="141"/>
      <c r="I507" s="72"/>
      <c r="K507" s="140"/>
      <c r="L507" s="2"/>
      <c r="M507" s="139"/>
    </row>
    <row r="508" spans="1:13">
      <c r="A508" s="108"/>
      <c r="D508" s="108"/>
      <c r="E508" s="134"/>
      <c r="F508" s="141"/>
      <c r="I508" s="72"/>
      <c r="K508" s="140"/>
      <c r="L508" s="2"/>
      <c r="M508" s="139"/>
    </row>
    <row r="509" spans="1:13">
      <c r="A509" s="108"/>
      <c r="D509" s="108"/>
      <c r="E509" s="134"/>
      <c r="F509" s="141"/>
      <c r="I509" s="72"/>
      <c r="K509" s="140"/>
      <c r="L509" s="2"/>
      <c r="M509" s="139"/>
    </row>
    <row r="510" spans="1:13">
      <c r="A510" s="108"/>
      <c r="D510" s="108"/>
      <c r="E510" s="134"/>
      <c r="F510" s="141"/>
      <c r="I510" s="72"/>
      <c r="K510" s="140"/>
      <c r="L510" s="2"/>
      <c r="M510" s="139"/>
    </row>
    <row r="511" spans="1:13">
      <c r="A511" s="108"/>
      <c r="D511" s="108"/>
      <c r="E511" s="134"/>
      <c r="F511" s="141"/>
      <c r="I511" s="72"/>
      <c r="K511" s="140"/>
      <c r="L511" s="2"/>
      <c r="M511" s="139"/>
    </row>
    <row r="512" spans="1:13">
      <c r="A512" s="108"/>
      <c r="D512" s="108"/>
      <c r="E512" s="134"/>
      <c r="F512" s="141"/>
      <c r="I512" s="72"/>
      <c r="K512" s="140"/>
      <c r="L512" s="2"/>
      <c r="M512" s="139"/>
    </row>
    <row r="513" spans="1:13">
      <c r="A513" s="108"/>
      <c r="D513" s="108"/>
      <c r="E513" s="134"/>
      <c r="F513" s="141"/>
      <c r="I513" s="72"/>
      <c r="K513" s="140"/>
      <c r="L513" s="2"/>
      <c r="M513" s="139"/>
    </row>
    <row r="514" spans="1:13">
      <c r="A514" s="108"/>
      <c r="D514" s="108"/>
      <c r="E514" s="134"/>
      <c r="F514" s="141"/>
      <c r="I514" s="72"/>
      <c r="K514" s="140"/>
      <c r="L514" s="2"/>
      <c r="M514" s="139"/>
    </row>
    <row r="515" spans="1:13">
      <c r="A515" s="108"/>
      <c r="D515" s="108"/>
      <c r="E515" s="134"/>
      <c r="F515" s="141"/>
      <c r="I515" s="72"/>
      <c r="K515" s="140"/>
      <c r="L515" s="2"/>
      <c r="M515" s="139"/>
    </row>
    <row r="516" spans="1:13">
      <c r="A516" s="108"/>
      <c r="D516" s="108"/>
      <c r="E516" s="134"/>
      <c r="F516" s="141"/>
      <c r="I516" s="72"/>
      <c r="K516" s="140"/>
      <c r="L516" s="2"/>
      <c r="M516" s="139"/>
    </row>
    <row r="517" spans="1:13">
      <c r="A517" s="108"/>
      <c r="D517" s="108"/>
      <c r="E517" s="134"/>
      <c r="F517" s="141"/>
      <c r="I517" s="72"/>
      <c r="K517" s="140"/>
      <c r="L517" s="2"/>
      <c r="M517" s="139"/>
    </row>
    <row r="518" spans="1:13">
      <c r="A518" s="108"/>
      <c r="D518" s="108"/>
      <c r="E518" s="134"/>
      <c r="F518" s="141"/>
      <c r="I518" s="72"/>
      <c r="K518" s="140"/>
      <c r="L518" s="2"/>
      <c r="M518" s="139"/>
    </row>
    <row r="519" spans="1:13">
      <c r="A519" s="108"/>
      <c r="D519" s="108"/>
      <c r="E519" s="134"/>
      <c r="F519" s="141"/>
      <c r="I519" s="72"/>
      <c r="K519" s="140"/>
      <c r="L519" s="2"/>
      <c r="M519" s="139"/>
    </row>
    <row r="520" spans="1:13">
      <c r="A520" s="108"/>
      <c r="D520" s="108"/>
      <c r="E520" s="134"/>
      <c r="F520" s="141"/>
      <c r="I520" s="72"/>
      <c r="K520" s="140"/>
      <c r="L520" s="2"/>
      <c r="M520" s="139"/>
    </row>
    <row r="521" spans="1:13">
      <c r="A521" s="108"/>
      <c r="D521" s="108"/>
      <c r="E521" s="134"/>
      <c r="F521" s="141"/>
      <c r="I521" s="72"/>
      <c r="K521" s="140"/>
      <c r="L521" s="2"/>
      <c r="M521" s="139"/>
    </row>
    <row r="522" spans="1:13">
      <c r="A522" s="108"/>
      <c r="D522" s="108"/>
      <c r="E522" s="134"/>
      <c r="F522" s="141"/>
      <c r="I522" s="72"/>
      <c r="K522" s="140"/>
      <c r="L522" s="2"/>
      <c r="M522" s="139"/>
    </row>
    <row r="523" spans="1:13">
      <c r="A523" s="108"/>
      <c r="D523" s="108"/>
      <c r="E523" s="134"/>
      <c r="F523" s="141"/>
      <c r="I523" s="72"/>
      <c r="K523" s="140"/>
      <c r="L523" s="2"/>
      <c r="M523" s="139"/>
    </row>
    <row r="524" spans="1:13">
      <c r="A524" s="108"/>
      <c r="D524" s="108"/>
      <c r="E524" s="134"/>
      <c r="F524" s="141"/>
      <c r="I524" s="72"/>
      <c r="K524" s="140"/>
      <c r="L524" s="2"/>
      <c r="M524" s="139"/>
    </row>
    <row r="525" spans="1:13">
      <c r="A525" s="108"/>
      <c r="D525" s="108"/>
      <c r="E525" s="134"/>
      <c r="F525" s="141"/>
      <c r="I525" s="72"/>
      <c r="K525" s="140"/>
      <c r="L525" s="2"/>
      <c r="M525" s="139"/>
    </row>
    <row r="526" spans="1:13">
      <c r="A526" s="108"/>
      <c r="D526" s="108"/>
      <c r="E526" s="134"/>
      <c r="F526" s="141"/>
      <c r="I526" s="72"/>
      <c r="K526" s="140"/>
      <c r="L526" s="2"/>
      <c r="M526" s="139"/>
    </row>
    <row r="527" spans="1:13">
      <c r="A527" s="108"/>
      <c r="D527" s="108"/>
      <c r="E527" s="134"/>
      <c r="F527" s="141"/>
      <c r="I527" s="72"/>
      <c r="K527" s="140"/>
      <c r="L527" s="2"/>
      <c r="M527" s="139"/>
    </row>
    <row r="528" spans="1:13">
      <c r="A528" s="108"/>
      <c r="D528" s="108"/>
      <c r="E528" s="134"/>
      <c r="F528" s="141"/>
      <c r="I528" s="72"/>
      <c r="K528" s="140"/>
      <c r="L528" s="2"/>
      <c r="M528" s="139"/>
    </row>
    <row r="529" spans="1:13">
      <c r="A529" s="108"/>
      <c r="D529" s="108"/>
      <c r="E529" s="134"/>
      <c r="F529" s="141"/>
      <c r="I529" s="72"/>
      <c r="K529" s="140"/>
      <c r="L529" s="2"/>
      <c r="M529" s="139"/>
    </row>
    <row r="530" spans="1:13">
      <c r="A530" s="108"/>
      <c r="D530" s="108"/>
      <c r="E530" s="134"/>
      <c r="F530" s="141"/>
      <c r="I530" s="72"/>
      <c r="K530" s="140"/>
      <c r="L530" s="2"/>
      <c r="M530" s="139"/>
    </row>
    <row r="531" spans="1:13">
      <c r="A531" s="108"/>
      <c r="D531" s="108"/>
      <c r="E531" s="134"/>
      <c r="F531" s="141"/>
      <c r="I531" s="72"/>
      <c r="K531" s="140"/>
      <c r="L531" s="2"/>
      <c r="M531" s="139"/>
    </row>
    <row r="532" spans="1:13">
      <c r="A532" s="108"/>
      <c r="D532" s="108"/>
      <c r="E532" s="134"/>
      <c r="F532" s="141"/>
      <c r="I532" s="72"/>
      <c r="K532" s="140"/>
      <c r="L532" s="2"/>
      <c r="M532" s="139"/>
    </row>
    <row r="533" spans="1:13">
      <c r="A533" s="108"/>
      <c r="D533" s="108"/>
      <c r="E533" s="134"/>
      <c r="F533" s="141"/>
      <c r="I533" s="72"/>
      <c r="K533" s="140"/>
      <c r="L533" s="2"/>
      <c r="M533" s="139"/>
    </row>
    <row r="534" spans="1:13">
      <c r="A534" s="108"/>
      <c r="D534" s="108"/>
      <c r="E534" s="134"/>
      <c r="F534" s="141"/>
      <c r="I534" s="72"/>
      <c r="K534" s="140"/>
      <c r="L534" s="2"/>
      <c r="M534" s="139"/>
    </row>
    <row r="535" spans="1:13">
      <c r="A535" s="108"/>
      <c r="D535" s="108"/>
      <c r="E535" s="134"/>
      <c r="F535" s="141"/>
      <c r="I535" s="72"/>
      <c r="K535" s="140"/>
      <c r="L535" s="2"/>
      <c r="M535" s="139"/>
    </row>
    <row r="536" spans="1:13">
      <c r="A536" s="108"/>
      <c r="D536" s="108"/>
      <c r="E536" s="134"/>
      <c r="F536" s="141"/>
      <c r="I536" s="72"/>
      <c r="K536" s="140"/>
      <c r="L536" s="2"/>
      <c r="M536" s="139"/>
    </row>
    <row r="537" spans="1:13">
      <c r="A537" s="108"/>
      <c r="D537" s="108"/>
      <c r="E537" s="134"/>
      <c r="F537" s="141"/>
      <c r="I537" s="72"/>
      <c r="K537" s="140"/>
      <c r="L537" s="2"/>
      <c r="M537" s="139"/>
    </row>
    <row r="538" spans="1:13">
      <c r="A538" s="108"/>
      <c r="D538" s="108"/>
      <c r="E538" s="134"/>
      <c r="F538" s="141"/>
      <c r="I538" s="72"/>
      <c r="K538" s="140"/>
      <c r="L538" s="2"/>
      <c r="M538" s="139"/>
    </row>
    <row r="539" spans="1:13">
      <c r="A539" s="108"/>
      <c r="D539" s="108"/>
      <c r="E539" s="134"/>
      <c r="F539" s="141"/>
      <c r="I539" s="72"/>
      <c r="K539" s="140"/>
      <c r="L539" s="2"/>
      <c r="M539" s="139"/>
    </row>
    <row r="540" spans="1:13">
      <c r="A540" s="108"/>
      <c r="D540" s="108"/>
      <c r="E540" s="134"/>
      <c r="F540" s="141"/>
      <c r="I540" s="72"/>
      <c r="K540" s="140"/>
      <c r="L540" s="2"/>
      <c r="M540" s="139"/>
    </row>
    <row r="541" spans="1:13">
      <c r="A541" s="108"/>
      <c r="D541" s="108"/>
      <c r="E541" s="134"/>
      <c r="F541" s="141"/>
      <c r="I541" s="72"/>
      <c r="K541" s="140"/>
      <c r="L541" s="2"/>
      <c r="M541" s="139"/>
    </row>
    <row r="542" spans="1:13">
      <c r="A542" s="108"/>
      <c r="D542" s="108"/>
      <c r="E542" s="134"/>
      <c r="F542" s="141"/>
      <c r="I542" s="72"/>
      <c r="K542" s="140"/>
      <c r="L542" s="2"/>
      <c r="M542" s="139"/>
    </row>
    <row r="543" spans="1:13">
      <c r="A543" s="108"/>
      <c r="D543" s="108"/>
      <c r="E543" s="134"/>
      <c r="F543" s="141"/>
      <c r="I543" s="72"/>
      <c r="K543" s="140"/>
      <c r="L543" s="2"/>
      <c r="M543" s="139"/>
    </row>
    <row r="544" spans="1:13">
      <c r="A544" s="108"/>
      <c r="D544" s="108"/>
      <c r="E544" s="134"/>
      <c r="F544" s="141"/>
      <c r="I544" s="72"/>
      <c r="K544" s="140"/>
      <c r="L544" s="2"/>
      <c r="M544" s="139"/>
    </row>
    <row r="545" spans="1:13">
      <c r="A545" s="108"/>
      <c r="D545" s="108"/>
      <c r="E545" s="134"/>
      <c r="F545" s="141"/>
      <c r="I545" s="72"/>
      <c r="K545" s="140"/>
      <c r="L545" s="2"/>
      <c r="M545" s="139"/>
    </row>
    <row r="546" spans="1:13">
      <c r="A546" s="108"/>
      <c r="D546" s="108"/>
      <c r="E546" s="134"/>
      <c r="F546" s="141"/>
      <c r="I546" s="72"/>
      <c r="K546" s="140"/>
      <c r="L546" s="2"/>
      <c r="M546" s="139"/>
    </row>
    <row r="547" spans="1:13">
      <c r="A547" s="108"/>
      <c r="D547" s="108"/>
      <c r="E547" s="134"/>
      <c r="F547" s="141"/>
      <c r="I547" s="72"/>
      <c r="K547" s="140"/>
      <c r="L547" s="2"/>
      <c r="M547" s="139"/>
    </row>
    <row r="548" spans="1:13">
      <c r="A548" s="108"/>
      <c r="D548" s="108"/>
      <c r="E548" s="134"/>
      <c r="F548" s="141"/>
      <c r="I548" s="72"/>
      <c r="K548" s="140"/>
      <c r="L548" s="2"/>
      <c r="M548" s="139"/>
    </row>
    <row r="549" spans="1:13">
      <c r="A549" s="108"/>
      <c r="D549" s="108"/>
      <c r="E549" s="134"/>
      <c r="F549" s="141"/>
      <c r="I549" s="72"/>
      <c r="K549" s="140"/>
      <c r="L549" s="2"/>
      <c r="M549" s="139"/>
    </row>
    <row r="550" spans="1:13">
      <c r="A550" s="108"/>
      <c r="D550" s="108"/>
      <c r="E550" s="134"/>
      <c r="F550" s="141"/>
      <c r="I550" s="72"/>
      <c r="K550" s="140"/>
      <c r="L550" s="2"/>
      <c r="M550" s="139"/>
    </row>
    <row r="551" spans="1:13">
      <c r="A551" s="108"/>
      <c r="D551" s="108"/>
      <c r="E551" s="134"/>
      <c r="F551" s="141"/>
      <c r="I551" s="72"/>
      <c r="K551" s="140"/>
      <c r="L551" s="2"/>
      <c r="M551" s="139"/>
    </row>
    <row r="552" spans="1:13">
      <c r="A552" s="108"/>
      <c r="D552" s="108"/>
      <c r="E552" s="134"/>
      <c r="F552" s="141"/>
      <c r="I552" s="72"/>
      <c r="K552" s="140"/>
      <c r="L552" s="2"/>
      <c r="M552" s="139"/>
    </row>
    <row r="553" spans="1:13">
      <c r="A553" s="108"/>
      <c r="D553" s="108"/>
      <c r="E553" s="134"/>
      <c r="F553" s="141"/>
      <c r="I553" s="72"/>
      <c r="K553" s="140"/>
      <c r="L553" s="2"/>
      <c r="M553" s="139"/>
    </row>
    <row r="554" spans="1:13">
      <c r="A554" s="108"/>
      <c r="D554" s="108"/>
      <c r="E554" s="134"/>
      <c r="F554" s="141"/>
      <c r="I554" s="72"/>
      <c r="K554" s="140"/>
      <c r="L554" s="2"/>
      <c r="M554" s="139"/>
    </row>
    <row r="555" spans="1:13">
      <c r="A555" s="108"/>
      <c r="D555" s="108"/>
      <c r="E555" s="134"/>
      <c r="F555" s="141"/>
      <c r="I555" s="72"/>
      <c r="K555" s="140"/>
      <c r="L555" s="2"/>
      <c r="M555" s="139"/>
    </row>
    <row r="556" spans="1:13">
      <c r="A556" s="108"/>
      <c r="D556" s="108"/>
      <c r="E556" s="134"/>
      <c r="F556" s="141"/>
      <c r="I556" s="72"/>
      <c r="K556" s="140"/>
      <c r="L556" s="2"/>
      <c r="M556" s="139"/>
    </row>
    <row r="557" spans="1:13">
      <c r="A557" s="108"/>
      <c r="D557" s="108"/>
      <c r="E557" s="134"/>
      <c r="F557" s="141"/>
      <c r="I557" s="72"/>
      <c r="K557" s="140"/>
      <c r="L557" s="2"/>
      <c r="M557" s="139"/>
    </row>
    <row r="558" spans="1:13">
      <c r="A558" s="108"/>
      <c r="D558" s="108"/>
      <c r="E558" s="134"/>
      <c r="F558" s="141"/>
      <c r="I558" s="72"/>
      <c r="K558" s="140"/>
      <c r="L558" s="2"/>
      <c r="M558" s="139"/>
    </row>
    <row r="559" spans="1:13">
      <c r="A559" s="108"/>
      <c r="D559" s="108"/>
      <c r="E559" s="134"/>
      <c r="F559" s="141"/>
      <c r="I559" s="72"/>
      <c r="K559" s="140"/>
      <c r="L559" s="2"/>
      <c r="M559" s="139"/>
    </row>
    <row r="560" spans="1:13">
      <c r="A560" s="108"/>
      <c r="D560" s="108"/>
      <c r="E560" s="134"/>
      <c r="F560" s="141"/>
      <c r="I560" s="72"/>
      <c r="K560" s="140"/>
      <c r="L560" s="2"/>
      <c r="M560" s="139"/>
    </row>
    <row r="561" spans="1:13">
      <c r="A561" s="108"/>
      <c r="D561" s="108"/>
      <c r="E561" s="134"/>
      <c r="F561" s="141"/>
      <c r="I561" s="72"/>
      <c r="K561" s="140"/>
      <c r="L561" s="2"/>
      <c r="M561" s="139"/>
    </row>
    <row r="562" spans="1:13">
      <c r="A562" s="108"/>
      <c r="D562" s="108"/>
      <c r="E562" s="134"/>
      <c r="F562" s="141"/>
      <c r="I562" s="72"/>
      <c r="K562" s="140"/>
      <c r="L562" s="2"/>
      <c r="M562" s="139"/>
    </row>
    <row r="563" spans="1:13">
      <c r="A563" s="108"/>
      <c r="D563" s="108"/>
      <c r="E563" s="134"/>
      <c r="F563" s="141"/>
      <c r="I563" s="72"/>
      <c r="K563" s="140"/>
      <c r="L563" s="2"/>
      <c r="M563" s="139"/>
    </row>
    <row r="564" spans="1:13">
      <c r="A564" s="108"/>
      <c r="D564" s="108"/>
      <c r="E564" s="134"/>
      <c r="F564" s="141"/>
      <c r="I564" s="72"/>
      <c r="K564" s="140"/>
      <c r="L564" s="2"/>
      <c r="M564" s="139"/>
    </row>
    <row r="565" spans="1:13">
      <c r="A565" s="108"/>
      <c r="D565" s="108"/>
      <c r="E565" s="134"/>
      <c r="F565" s="141"/>
      <c r="I565" s="72"/>
      <c r="K565" s="140"/>
      <c r="L565" s="2"/>
      <c r="M565" s="139"/>
    </row>
    <row r="566" spans="1:13">
      <c r="A566" s="108"/>
      <c r="D566" s="108"/>
      <c r="E566" s="134"/>
      <c r="F566" s="141"/>
      <c r="I566" s="72"/>
      <c r="K566" s="140"/>
      <c r="L566" s="2"/>
      <c r="M566" s="139"/>
    </row>
    <row r="567" spans="1:13">
      <c r="A567" s="108"/>
      <c r="D567" s="108"/>
      <c r="E567" s="134"/>
      <c r="F567" s="141"/>
      <c r="I567" s="72"/>
      <c r="K567" s="140"/>
      <c r="L567" s="2"/>
      <c r="M567" s="139"/>
    </row>
    <row r="568" spans="1:13">
      <c r="A568" s="108"/>
      <c r="D568" s="108"/>
      <c r="E568" s="134"/>
      <c r="F568" s="141"/>
      <c r="I568" s="72"/>
      <c r="K568" s="140"/>
      <c r="L568" s="2"/>
      <c r="M568" s="139"/>
    </row>
    <row r="569" spans="1:13">
      <c r="A569" s="108"/>
      <c r="D569" s="108"/>
      <c r="E569" s="134"/>
      <c r="F569" s="141"/>
      <c r="I569" s="72"/>
      <c r="K569" s="140"/>
      <c r="L569" s="2"/>
      <c r="M569" s="139"/>
    </row>
    <row r="570" spans="1:13">
      <c r="A570" s="108"/>
      <c r="D570" s="108"/>
      <c r="E570" s="134"/>
      <c r="F570" s="141"/>
      <c r="I570" s="72"/>
      <c r="K570" s="140"/>
      <c r="L570" s="2"/>
      <c r="M570" s="139"/>
    </row>
    <row r="571" spans="1:13">
      <c r="A571" s="108"/>
      <c r="D571" s="108"/>
      <c r="E571" s="134"/>
      <c r="F571" s="141"/>
      <c r="I571" s="72"/>
      <c r="K571" s="140"/>
      <c r="L571" s="2"/>
      <c r="M571" s="139"/>
    </row>
    <row r="572" spans="1:13">
      <c r="A572" s="108"/>
      <c r="D572" s="108"/>
      <c r="E572" s="134"/>
      <c r="F572" s="141"/>
      <c r="I572" s="72"/>
      <c r="K572" s="140"/>
      <c r="L572" s="2"/>
      <c r="M572" s="139"/>
    </row>
    <row r="573" spans="1:13">
      <c r="A573" s="108"/>
      <c r="D573" s="108"/>
      <c r="E573" s="134"/>
      <c r="F573" s="141"/>
      <c r="I573" s="72"/>
      <c r="K573" s="140"/>
      <c r="L573" s="2"/>
      <c r="M573" s="139"/>
    </row>
    <row r="574" spans="1:13">
      <c r="A574" s="108"/>
      <c r="D574" s="108"/>
      <c r="E574" s="134"/>
      <c r="F574" s="141"/>
      <c r="I574" s="72"/>
      <c r="K574" s="140"/>
      <c r="L574" s="2"/>
      <c r="M574" s="139"/>
    </row>
    <row r="575" spans="1:13">
      <c r="A575" s="108"/>
      <c r="D575" s="108"/>
      <c r="E575" s="134"/>
      <c r="F575" s="141"/>
      <c r="I575" s="72"/>
      <c r="K575" s="140"/>
      <c r="L575" s="2"/>
      <c r="M575" s="139"/>
    </row>
    <row r="576" spans="1:13">
      <c r="A576" s="108"/>
      <c r="D576" s="108"/>
      <c r="E576" s="134"/>
      <c r="F576" s="141"/>
      <c r="I576" s="72"/>
      <c r="K576" s="140"/>
      <c r="L576" s="2"/>
      <c r="M576" s="139"/>
    </row>
    <row r="577" spans="1:13">
      <c r="A577" s="108"/>
      <c r="D577" s="108"/>
      <c r="E577" s="134"/>
      <c r="F577" s="141"/>
      <c r="I577" s="72"/>
      <c r="K577" s="140"/>
      <c r="L577" s="2"/>
      <c r="M577" s="139"/>
    </row>
    <row r="578" spans="1:13">
      <c r="A578" s="108"/>
      <c r="D578" s="108"/>
      <c r="E578" s="134"/>
      <c r="F578" s="141"/>
      <c r="I578" s="72"/>
      <c r="K578" s="140"/>
      <c r="L578" s="2"/>
      <c r="M578" s="139"/>
    </row>
    <row r="579" spans="1:13">
      <c r="A579" s="108"/>
      <c r="D579" s="108"/>
      <c r="E579" s="134"/>
      <c r="F579" s="141"/>
      <c r="I579" s="72"/>
      <c r="K579" s="140"/>
      <c r="L579" s="2"/>
      <c r="M579" s="139"/>
    </row>
    <row r="580" spans="1:13">
      <c r="A580" s="108"/>
      <c r="D580" s="108"/>
      <c r="E580" s="134"/>
      <c r="F580" s="141"/>
      <c r="I580" s="72"/>
      <c r="K580" s="140"/>
      <c r="L580" s="2"/>
      <c r="M580" s="139"/>
    </row>
    <row r="581" spans="1:13">
      <c r="A581" s="108"/>
      <c r="D581" s="108"/>
      <c r="E581" s="134"/>
      <c r="F581" s="141"/>
      <c r="I581" s="72"/>
      <c r="K581" s="140"/>
      <c r="L581" s="2"/>
      <c r="M581" s="139"/>
    </row>
    <row r="582" spans="1:13">
      <c r="A582" s="108"/>
      <c r="D582" s="108"/>
      <c r="E582" s="134"/>
      <c r="F582" s="141"/>
      <c r="I582" s="72"/>
      <c r="K582" s="140"/>
      <c r="L582" s="2"/>
      <c r="M582" s="139"/>
    </row>
    <row r="583" spans="1:13">
      <c r="A583" s="108"/>
      <c r="D583" s="108"/>
      <c r="E583" s="134"/>
      <c r="F583" s="141"/>
      <c r="I583" s="72"/>
      <c r="K583" s="140"/>
      <c r="L583" s="2"/>
      <c r="M583" s="139"/>
    </row>
    <row r="584" spans="1:13">
      <c r="A584" s="108"/>
      <c r="D584" s="108"/>
      <c r="E584" s="134"/>
      <c r="F584" s="141"/>
      <c r="I584" s="72"/>
      <c r="K584" s="140"/>
      <c r="L584" s="2"/>
      <c r="M584" s="139"/>
    </row>
    <row r="585" spans="1:13">
      <c r="A585" s="108"/>
      <c r="D585" s="108"/>
      <c r="E585" s="134"/>
      <c r="F585" s="141"/>
      <c r="I585" s="72"/>
      <c r="K585" s="140"/>
      <c r="L585" s="2"/>
      <c r="M585" s="139"/>
    </row>
    <row r="586" spans="1:13">
      <c r="A586" s="108"/>
      <c r="D586" s="108"/>
      <c r="E586" s="134"/>
      <c r="F586" s="141"/>
      <c r="I586" s="72"/>
      <c r="K586" s="140"/>
      <c r="L586" s="2"/>
      <c r="M586" s="139"/>
    </row>
    <row r="587" spans="1:13">
      <c r="A587" s="108"/>
      <c r="D587" s="108"/>
      <c r="E587" s="134"/>
      <c r="F587" s="141"/>
      <c r="I587" s="72"/>
      <c r="K587" s="140"/>
      <c r="L587" s="2"/>
      <c r="M587" s="139"/>
    </row>
    <row r="588" spans="1:13">
      <c r="A588" s="108"/>
      <c r="D588" s="108"/>
      <c r="E588" s="134"/>
      <c r="F588" s="141"/>
      <c r="I588" s="72"/>
      <c r="K588" s="140"/>
      <c r="L588" s="2"/>
      <c r="M588" s="139"/>
    </row>
    <row r="589" spans="1:13">
      <c r="A589" s="108"/>
      <c r="D589" s="108"/>
      <c r="E589" s="134"/>
      <c r="F589" s="141"/>
      <c r="I589" s="72"/>
      <c r="K589" s="140"/>
      <c r="L589" s="2"/>
      <c r="M589" s="139"/>
    </row>
    <row r="590" spans="1:13">
      <c r="A590" s="108"/>
      <c r="D590" s="108"/>
      <c r="E590" s="134"/>
      <c r="F590" s="141"/>
      <c r="I590" s="72"/>
      <c r="K590" s="140"/>
      <c r="L590" s="2"/>
      <c r="M590" s="139"/>
    </row>
    <row r="591" spans="1:13">
      <c r="A591" s="108"/>
      <c r="D591" s="108"/>
      <c r="E591" s="134"/>
      <c r="F591" s="141"/>
      <c r="I591" s="72"/>
      <c r="K591" s="140"/>
      <c r="L591" s="2"/>
      <c r="M591" s="139"/>
    </row>
    <row r="592" spans="1:13">
      <c r="A592" s="108"/>
      <c r="D592" s="108"/>
      <c r="E592" s="134"/>
      <c r="F592" s="141"/>
      <c r="I592" s="72"/>
      <c r="K592" s="140"/>
      <c r="L592" s="2"/>
      <c r="M592" s="139"/>
    </row>
    <row r="593" spans="1:13">
      <c r="A593" s="108"/>
      <c r="D593" s="108"/>
      <c r="E593" s="134"/>
      <c r="F593" s="141"/>
      <c r="I593" s="72"/>
      <c r="K593" s="140"/>
      <c r="L593" s="2"/>
      <c r="M593" s="139"/>
    </row>
    <row r="594" spans="1:13">
      <c r="A594" s="108"/>
      <c r="D594" s="108"/>
      <c r="E594" s="134"/>
      <c r="F594" s="141"/>
      <c r="I594" s="72"/>
      <c r="K594" s="140"/>
      <c r="L594" s="2"/>
      <c r="M594" s="139"/>
    </row>
    <row r="595" spans="1:13">
      <c r="A595" s="108"/>
      <c r="D595" s="108"/>
      <c r="E595" s="134"/>
      <c r="F595" s="141"/>
      <c r="I595" s="72"/>
      <c r="K595" s="140"/>
      <c r="L595" s="2"/>
      <c r="M595" s="139"/>
    </row>
    <row r="596" spans="1:13">
      <c r="A596" s="108"/>
      <c r="D596" s="108"/>
      <c r="E596" s="134"/>
      <c r="F596" s="141"/>
      <c r="I596" s="72"/>
      <c r="K596" s="140"/>
      <c r="L596" s="2"/>
      <c r="M596" s="139"/>
    </row>
    <row r="597" spans="1:13">
      <c r="A597" s="108"/>
      <c r="D597" s="108"/>
      <c r="E597" s="134"/>
      <c r="F597" s="141"/>
      <c r="I597" s="72"/>
      <c r="K597" s="140"/>
      <c r="L597" s="2"/>
      <c r="M597" s="139"/>
    </row>
    <row r="598" spans="1:13">
      <c r="A598" s="108"/>
      <c r="D598" s="108"/>
      <c r="E598" s="134"/>
      <c r="F598" s="141"/>
      <c r="I598" s="72"/>
      <c r="K598" s="140"/>
      <c r="L598" s="2"/>
      <c r="M598" s="139"/>
    </row>
    <row r="599" spans="1:13">
      <c r="A599" s="108"/>
      <c r="D599" s="108"/>
      <c r="E599" s="134"/>
      <c r="F599" s="141"/>
      <c r="I599" s="72"/>
      <c r="K599" s="140"/>
      <c r="L599" s="2"/>
      <c r="M599" s="139"/>
    </row>
    <row r="600" spans="1:13">
      <c r="A600" s="108"/>
      <c r="D600" s="108"/>
      <c r="E600" s="134"/>
      <c r="F600" s="141"/>
      <c r="I600" s="72"/>
      <c r="K600" s="140"/>
      <c r="L600" s="2"/>
      <c r="M600" s="139"/>
    </row>
    <row r="601" spans="1:13">
      <c r="A601" s="108"/>
      <c r="D601" s="108"/>
      <c r="E601" s="134"/>
      <c r="F601" s="141"/>
      <c r="I601" s="72"/>
      <c r="K601" s="140"/>
      <c r="L601" s="2"/>
      <c r="M601" s="139"/>
    </row>
    <row r="602" spans="1:13">
      <c r="A602" s="108"/>
      <c r="D602" s="108"/>
      <c r="E602" s="134"/>
      <c r="F602" s="141"/>
      <c r="I602" s="72"/>
      <c r="K602" s="140"/>
      <c r="L602" s="2"/>
      <c r="M602" s="139"/>
    </row>
    <row r="603" spans="1:13">
      <c r="A603" s="108"/>
      <c r="D603" s="108"/>
      <c r="E603" s="134"/>
      <c r="F603" s="141"/>
      <c r="I603" s="72"/>
      <c r="K603" s="140"/>
      <c r="L603" s="2"/>
      <c r="M603" s="139"/>
    </row>
    <row r="604" spans="1:13">
      <c r="A604" s="108"/>
      <c r="D604" s="108"/>
      <c r="E604" s="134"/>
      <c r="F604" s="141"/>
      <c r="I604" s="72"/>
      <c r="K604" s="140"/>
      <c r="L604" s="2"/>
      <c r="M604" s="139"/>
    </row>
    <row r="605" spans="1:13">
      <c r="A605" s="108"/>
      <c r="D605" s="108"/>
      <c r="E605" s="134"/>
      <c r="F605" s="141"/>
      <c r="I605" s="72"/>
      <c r="K605" s="140"/>
      <c r="L605" s="2"/>
      <c r="M605" s="139"/>
    </row>
    <row r="606" spans="1:13">
      <c r="A606" s="108"/>
      <c r="D606" s="108"/>
      <c r="E606" s="134"/>
      <c r="F606" s="141"/>
      <c r="I606" s="72"/>
      <c r="K606" s="140"/>
      <c r="L606" s="2"/>
      <c r="M606" s="139"/>
    </row>
    <row r="607" spans="1:13">
      <c r="A607" s="108"/>
      <c r="D607" s="108"/>
      <c r="E607" s="134"/>
      <c r="F607" s="141"/>
      <c r="I607" s="72"/>
      <c r="K607" s="140"/>
      <c r="L607" s="2"/>
      <c r="M607" s="139"/>
    </row>
    <row r="608" spans="1:13">
      <c r="A608" s="108"/>
      <c r="D608" s="108"/>
      <c r="E608" s="134"/>
      <c r="F608" s="141"/>
      <c r="I608" s="72"/>
      <c r="K608" s="140"/>
      <c r="L608" s="2"/>
      <c r="M608" s="139"/>
    </row>
    <row r="609" spans="1:13">
      <c r="A609" s="108"/>
      <c r="D609" s="108"/>
      <c r="E609" s="134"/>
      <c r="F609" s="141"/>
      <c r="I609" s="72"/>
      <c r="K609" s="140"/>
      <c r="L609" s="2"/>
      <c r="M609" s="139"/>
    </row>
    <row r="610" spans="1:13">
      <c r="A610" s="108"/>
      <c r="D610" s="108"/>
      <c r="E610" s="134"/>
      <c r="F610" s="141"/>
      <c r="I610" s="72"/>
      <c r="K610" s="140"/>
      <c r="L610" s="2"/>
      <c r="M610" s="139"/>
    </row>
    <row r="611" spans="1:13">
      <c r="A611" s="108"/>
      <c r="D611" s="108"/>
      <c r="E611" s="134"/>
      <c r="F611" s="141"/>
      <c r="I611" s="72"/>
      <c r="K611" s="140"/>
      <c r="L611" s="2"/>
      <c r="M611" s="139"/>
    </row>
    <row r="612" spans="1:13">
      <c r="A612" s="108"/>
      <c r="D612" s="108"/>
      <c r="E612" s="134"/>
      <c r="F612" s="141"/>
      <c r="I612" s="72"/>
      <c r="K612" s="140"/>
      <c r="L612" s="2"/>
      <c r="M612" s="139"/>
    </row>
    <row r="613" spans="1:13">
      <c r="A613" s="108"/>
      <c r="D613" s="108"/>
      <c r="E613" s="134"/>
      <c r="F613" s="141"/>
      <c r="I613" s="72"/>
      <c r="K613" s="140"/>
      <c r="L613" s="2"/>
      <c r="M613" s="139"/>
    </row>
    <row r="614" spans="1:13">
      <c r="A614" s="108"/>
      <c r="D614" s="108"/>
      <c r="E614" s="134"/>
      <c r="F614" s="141"/>
      <c r="I614" s="72"/>
      <c r="K614" s="140"/>
      <c r="L614" s="2"/>
      <c r="M614" s="139"/>
    </row>
    <row r="615" spans="1:13">
      <c r="A615" s="108"/>
      <c r="D615" s="108"/>
      <c r="E615" s="134"/>
      <c r="F615" s="141"/>
      <c r="I615" s="72"/>
      <c r="K615" s="140"/>
      <c r="L615" s="2"/>
      <c r="M615" s="139"/>
    </row>
    <row r="616" spans="1:13">
      <c r="A616" s="108"/>
      <c r="D616" s="108"/>
      <c r="E616" s="134"/>
      <c r="F616" s="141"/>
      <c r="I616" s="72"/>
      <c r="K616" s="140"/>
      <c r="L616" s="2"/>
      <c r="M616" s="139"/>
    </row>
    <row r="617" spans="1:13">
      <c r="A617" s="108"/>
      <c r="D617" s="108"/>
      <c r="E617" s="134"/>
      <c r="F617" s="141"/>
      <c r="I617" s="72"/>
      <c r="K617" s="140"/>
      <c r="L617" s="2"/>
      <c r="M617" s="139"/>
    </row>
    <row r="618" spans="1:13">
      <c r="A618" s="108"/>
      <c r="D618" s="108"/>
      <c r="E618" s="134"/>
      <c r="F618" s="141"/>
      <c r="I618" s="72"/>
      <c r="K618" s="140"/>
      <c r="L618" s="2"/>
      <c r="M618" s="139"/>
    </row>
    <row r="619" spans="1:13">
      <c r="A619" s="108"/>
      <c r="D619" s="108"/>
      <c r="E619" s="134"/>
      <c r="F619" s="141"/>
      <c r="I619" s="72"/>
      <c r="K619" s="140"/>
      <c r="L619" s="2"/>
      <c r="M619" s="139"/>
    </row>
    <row r="620" spans="1:13">
      <c r="A620" s="108"/>
      <c r="D620" s="108"/>
      <c r="E620" s="134"/>
      <c r="F620" s="141"/>
      <c r="I620" s="72"/>
      <c r="K620" s="140"/>
      <c r="L620" s="2"/>
      <c r="M620" s="139"/>
    </row>
    <row r="621" spans="1:13">
      <c r="A621" s="108"/>
      <c r="D621" s="108"/>
      <c r="E621" s="134"/>
      <c r="F621" s="141"/>
      <c r="I621" s="72"/>
      <c r="K621" s="140"/>
      <c r="L621" s="2"/>
      <c r="M621" s="139"/>
    </row>
    <row r="622" spans="1:13">
      <c r="A622" s="108"/>
      <c r="D622" s="108"/>
      <c r="E622" s="134"/>
      <c r="F622" s="141"/>
      <c r="I622" s="72"/>
      <c r="K622" s="140"/>
      <c r="L622" s="2"/>
      <c r="M622" s="139"/>
    </row>
    <row r="623" spans="1:13">
      <c r="A623" s="108"/>
      <c r="D623" s="108"/>
      <c r="E623" s="134"/>
      <c r="F623" s="141"/>
      <c r="I623" s="72"/>
      <c r="K623" s="140"/>
      <c r="L623" s="2"/>
      <c r="M623" s="139"/>
    </row>
    <row r="624" spans="1:13">
      <c r="A624" s="108"/>
      <c r="D624" s="108"/>
      <c r="E624" s="134"/>
      <c r="F624" s="141"/>
      <c r="I624" s="72"/>
      <c r="K624" s="140"/>
      <c r="L624" s="2"/>
      <c r="M624" s="139"/>
    </row>
    <row r="625" spans="1:13">
      <c r="A625" s="108"/>
      <c r="D625" s="108"/>
      <c r="E625" s="134"/>
      <c r="F625" s="141"/>
      <c r="I625" s="72"/>
      <c r="K625" s="140"/>
      <c r="L625" s="2"/>
      <c r="M625" s="139"/>
    </row>
    <row r="626" spans="1:13">
      <c r="A626" s="108"/>
      <c r="D626" s="108"/>
      <c r="E626" s="134"/>
      <c r="F626" s="141"/>
      <c r="I626" s="72"/>
      <c r="K626" s="140"/>
      <c r="L626" s="2"/>
      <c r="M626" s="139"/>
    </row>
    <row r="627" spans="1:13">
      <c r="A627" s="108"/>
      <c r="D627" s="108"/>
      <c r="E627" s="134"/>
      <c r="F627" s="141"/>
      <c r="I627" s="72"/>
      <c r="K627" s="140"/>
      <c r="L627" s="2"/>
      <c r="M627" s="139"/>
    </row>
    <row r="628" spans="1:13">
      <c r="A628" s="108"/>
      <c r="D628" s="108"/>
      <c r="E628" s="134"/>
      <c r="F628" s="141"/>
      <c r="I628" s="72"/>
      <c r="K628" s="140"/>
      <c r="L628" s="2"/>
      <c r="M628" s="139"/>
    </row>
    <row r="629" spans="1:13">
      <c r="A629" s="108"/>
      <c r="D629" s="108"/>
      <c r="E629" s="134"/>
      <c r="F629" s="141"/>
      <c r="I629" s="72"/>
      <c r="K629" s="140"/>
      <c r="L629" s="2"/>
      <c r="M629" s="139"/>
    </row>
    <row r="630" spans="1:13">
      <c r="A630" s="108"/>
      <c r="D630" s="108"/>
      <c r="E630" s="134"/>
      <c r="F630" s="141"/>
      <c r="I630" s="72"/>
      <c r="K630" s="140"/>
      <c r="L630" s="2"/>
      <c r="M630" s="139"/>
    </row>
    <row r="631" spans="1:13">
      <c r="A631" s="108"/>
      <c r="D631" s="108"/>
      <c r="E631" s="134"/>
      <c r="F631" s="141"/>
      <c r="I631" s="72"/>
      <c r="K631" s="140"/>
      <c r="L631" s="2"/>
      <c r="M631" s="139"/>
    </row>
    <row r="632" spans="1:13">
      <c r="A632" s="108"/>
      <c r="D632" s="108"/>
      <c r="E632" s="134"/>
      <c r="F632" s="141"/>
      <c r="I632" s="72"/>
      <c r="K632" s="140"/>
      <c r="L632" s="2"/>
      <c r="M632" s="139"/>
    </row>
    <row r="633" spans="1:13">
      <c r="A633" s="108"/>
      <c r="D633" s="108"/>
      <c r="E633" s="134"/>
      <c r="F633" s="141"/>
      <c r="I633" s="72"/>
      <c r="K633" s="140"/>
      <c r="L633" s="2"/>
      <c r="M633" s="139"/>
    </row>
    <row r="634" spans="1:13">
      <c r="A634" s="108"/>
      <c r="D634" s="108"/>
      <c r="E634" s="134"/>
      <c r="F634" s="141"/>
      <c r="I634" s="72"/>
      <c r="K634" s="140"/>
      <c r="L634" s="2"/>
      <c r="M634" s="139"/>
    </row>
    <row r="635" spans="1:13">
      <c r="A635" s="108"/>
      <c r="D635" s="108"/>
      <c r="E635" s="134"/>
      <c r="F635" s="141"/>
      <c r="I635" s="72"/>
      <c r="K635" s="140"/>
      <c r="L635" s="2"/>
      <c r="M635" s="139"/>
    </row>
    <row r="636" spans="1:13">
      <c r="A636" s="108"/>
      <c r="D636" s="108"/>
      <c r="E636" s="134"/>
      <c r="F636" s="141"/>
      <c r="I636" s="72"/>
      <c r="K636" s="140"/>
      <c r="L636" s="2"/>
      <c r="M636" s="139"/>
    </row>
    <row r="637" spans="1:13">
      <c r="A637" s="108"/>
      <c r="D637" s="108"/>
      <c r="E637" s="134"/>
      <c r="F637" s="141"/>
      <c r="I637" s="72"/>
      <c r="K637" s="140"/>
      <c r="L637" s="2"/>
      <c r="M637" s="139"/>
    </row>
    <row r="638" spans="1:13">
      <c r="A638" s="108"/>
      <c r="D638" s="108"/>
      <c r="E638" s="134"/>
      <c r="F638" s="141"/>
      <c r="I638" s="72"/>
      <c r="K638" s="140"/>
      <c r="L638" s="2"/>
      <c r="M638" s="139"/>
    </row>
    <row r="639" spans="1:13">
      <c r="A639" s="108"/>
      <c r="D639" s="108"/>
      <c r="E639" s="134"/>
      <c r="F639" s="141"/>
      <c r="I639" s="72"/>
      <c r="K639" s="140"/>
      <c r="L639" s="2"/>
      <c r="M639" s="139"/>
    </row>
    <row r="640" spans="1:13">
      <c r="A640" s="108"/>
      <c r="D640" s="108"/>
      <c r="E640" s="134"/>
      <c r="F640" s="141"/>
      <c r="I640" s="72"/>
      <c r="K640" s="140"/>
      <c r="L640" s="2"/>
      <c r="M640" s="139"/>
    </row>
    <row r="641" spans="1:13">
      <c r="A641" s="108"/>
      <c r="D641" s="108"/>
      <c r="E641" s="134"/>
      <c r="F641" s="141"/>
      <c r="I641" s="72"/>
      <c r="K641" s="140"/>
      <c r="L641" s="2"/>
      <c r="M641" s="139"/>
    </row>
    <row r="642" spans="1:13">
      <c r="A642" s="108"/>
      <c r="D642" s="108"/>
      <c r="E642" s="134"/>
      <c r="F642" s="141"/>
      <c r="I642" s="72"/>
      <c r="K642" s="140"/>
      <c r="L642" s="2"/>
      <c r="M642" s="139"/>
    </row>
    <row r="643" spans="1:13">
      <c r="A643" s="108"/>
      <c r="D643" s="108"/>
      <c r="E643" s="134"/>
      <c r="F643" s="141"/>
      <c r="I643" s="72"/>
      <c r="K643" s="140"/>
      <c r="L643" s="2"/>
      <c r="M643" s="139"/>
    </row>
    <row r="644" spans="1:13">
      <c r="A644" s="108"/>
      <c r="D644" s="108"/>
      <c r="E644" s="134"/>
      <c r="F644" s="141"/>
      <c r="I644" s="72"/>
      <c r="K644" s="140"/>
      <c r="L644" s="2"/>
      <c r="M644" s="139"/>
    </row>
    <row r="645" spans="1:13">
      <c r="A645" s="108"/>
      <c r="D645" s="108"/>
      <c r="E645" s="134"/>
      <c r="F645" s="141"/>
      <c r="I645" s="72"/>
      <c r="K645" s="140"/>
      <c r="L645" s="2"/>
      <c r="M645" s="139"/>
    </row>
    <row r="646" spans="1:13">
      <c r="A646" s="108"/>
      <c r="D646" s="108"/>
      <c r="E646" s="134"/>
      <c r="F646" s="141"/>
      <c r="I646" s="72"/>
      <c r="K646" s="140"/>
      <c r="L646" s="2"/>
      <c r="M646" s="139"/>
    </row>
    <row r="647" spans="1:13">
      <c r="A647" s="108"/>
      <c r="D647" s="108"/>
      <c r="E647" s="134"/>
      <c r="F647" s="141"/>
      <c r="I647" s="72"/>
      <c r="K647" s="140"/>
      <c r="L647" s="2"/>
      <c r="M647" s="139"/>
    </row>
    <row r="648" spans="1:13">
      <c r="A648" s="108"/>
      <c r="D648" s="108"/>
      <c r="E648" s="134"/>
      <c r="F648" s="141"/>
      <c r="I648" s="72"/>
      <c r="K648" s="140"/>
      <c r="L648" s="2"/>
      <c r="M648" s="139"/>
    </row>
    <row r="649" spans="1:13">
      <c r="A649" s="108"/>
      <c r="D649" s="108"/>
      <c r="E649" s="134"/>
      <c r="F649" s="141"/>
      <c r="I649" s="72"/>
      <c r="K649" s="140"/>
      <c r="L649" s="2"/>
      <c r="M649" s="139"/>
    </row>
    <row r="650" spans="1:13">
      <c r="A650" s="108"/>
      <c r="D650" s="108"/>
      <c r="E650" s="134"/>
      <c r="F650" s="141"/>
      <c r="I650" s="72"/>
      <c r="K650" s="140"/>
      <c r="L650" s="2"/>
      <c r="M650" s="139"/>
    </row>
    <row r="651" spans="1:13">
      <c r="A651" s="108"/>
      <c r="D651" s="108"/>
      <c r="E651" s="134"/>
      <c r="F651" s="141"/>
      <c r="I651" s="72"/>
      <c r="K651" s="140"/>
      <c r="L651" s="2"/>
      <c r="M651" s="139"/>
    </row>
    <row r="652" spans="1:13">
      <c r="A652" s="108"/>
      <c r="D652" s="108"/>
      <c r="E652" s="134"/>
      <c r="F652" s="141"/>
      <c r="I652" s="72"/>
      <c r="K652" s="140"/>
      <c r="L652" s="2"/>
      <c r="M652" s="139"/>
    </row>
    <row r="653" spans="1:13">
      <c r="A653" s="108"/>
      <c r="D653" s="108"/>
      <c r="E653" s="134"/>
      <c r="F653" s="141"/>
      <c r="I653" s="72"/>
      <c r="K653" s="140"/>
      <c r="L653" s="2"/>
      <c r="M653" s="139"/>
    </row>
    <row r="654" spans="1:13">
      <c r="A654" s="108"/>
      <c r="D654" s="108"/>
      <c r="E654" s="134"/>
      <c r="F654" s="141"/>
      <c r="I654" s="72"/>
      <c r="K654" s="140"/>
      <c r="L654" s="2"/>
      <c r="M654" s="139"/>
    </row>
    <row r="655" spans="1:13">
      <c r="A655" s="108"/>
      <c r="D655" s="108"/>
      <c r="E655" s="134"/>
      <c r="F655" s="141"/>
      <c r="I655" s="72"/>
      <c r="K655" s="140"/>
      <c r="L655" s="2"/>
      <c r="M655" s="139"/>
    </row>
    <row r="656" spans="1:13">
      <c r="A656" s="108"/>
      <c r="D656" s="108"/>
      <c r="E656" s="134"/>
      <c r="F656" s="141"/>
      <c r="I656" s="72"/>
      <c r="K656" s="140"/>
      <c r="L656" s="2"/>
      <c r="M656" s="139"/>
    </row>
    <row r="657" spans="1:13">
      <c r="A657" s="108"/>
      <c r="D657" s="108"/>
      <c r="E657" s="134"/>
      <c r="F657" s="141"/>
      <c r="I657" s="72"/>
      <c r="K657" s="140"/>
      <c r="L657" s="2"/>
      <c r="M657" s="139"/>
    </row>
    <row r="658" spans="1:13">
      <c r="A658" s="108"/>
      <c r="D658" s="108"/>
      <c r="E658" s="134"/>
      <c r="F658" s="141"/>
      <c r="I658" s="72"/>
      <c r="K658" s="140"/>
      <c r="L658" s="2"/>
      <c r="M658" s="139"/>
    </row>
    <row r="659" spans="1:13">
      <c r="A659" s="108"/>
      <c r="D659" s="108"/>
      <c r="E659" s="134"/>
      <c r="F659" s="141"/>
      <c r="I659" s="72"/>
      <c r="K659" s="140"/>
      <c r="L659" s="2"/>
      <c r="M659" s="139"/>
    </row>
    <row r="660" spans="1:13">
      <c r="A660" s="108"/>
      <c r="D660" s="108"/>
      <c r="E660" s="134"/>
      <c r="F660" s="141"/>
      <c r="I660" s="72"/>
      <c r="K660" s="140"/>
      <c r="L660" s="2"/>
      <c r="M660" s="139"/>
    </row>
    <row r="661" spans="1:13">
      <c r="A661" s="108"/>
      <c r="D661" s="108"/>
      <c r="E661" s="134"/>
      <c r="F661" s="141"/>
      <c r="I661" s="72"/>
      <c r="K661" s="140"/>
      <c r="L661" s="2"/>
      <c r="M661" s="139"/>
    </row>
    <row r="662" spans="1:13">
      <c r="A662" s="108"/>
      <c r="D662" s="108"/>
      <c r="E662" s="134"/>
      <c r="F662" s="141"/>
      <c r="I662" s="72"/>
      <c r="K662" s="140"/>
      <c r="L662" s="2"/>
      <c r="M662" s="139"/>
    </row>
    <row r="663" spans="1:13">
      <c r="A663" s="108"/>
      <c r="D663" s="108"/>
      <c r="E663" s="134"/>
      <c r="F663" s="141"/>
      <c r="I663" s="72"/>
      <c r="K663" s="140"/>
      <c r="L663" s="2"/>
      <c r="M663" s="139"/>
    </row>
    <row r="664" spans="1:13">
      <c r="A664" s="108"/>
      <c r="D664" s="108"/>
      <c r="E664" s="134"/>
      <c r="F664" s="141"/>
      <c r="I664" s="72"/>
      <c r="K664" s="140"/>
      <c r="L664" s="2"/>
      <c r="M664" s="139"/>
    </row>
    <row r="665" spans="1:13">
      <c r="A665" s="108"/>
      <c r="D665" s="108"/>
      <c r="E665" s="134"/>
      <c r="F665" s="141"/>
      <c r="I665" s="72"/>
      <c r="K665" s="140"/>
      <c r="L665" s="2"/>
      <c r="M665" s="139"/>
    </row>
    <row r="666" spans="1:13">
      <c r="A666" s="108"/>
      <c r="D666" s="108"/>
      <c r="E666" s="134"/>
      <c r="F666" s="141"/>
      <c r="I666" s="72"/>
      <c r="K666" s="140"/>
      <c r="L666" s="2"/>
      <c r="M666" s="139"/>
    </row>
    <row r="667" spans="1:13">
      <c r="A667" s="108"/>
      <c r="D667" s="108"/>
      <c r="E667" s="134"/>
      <c r="F667" s="141"/>
      <c r="I667" s="72"/>
      <c r="K667" s="140"/>
      <c r="L667" s="2"/>
      <c r="M667" s="139"/>
    </row>
    <row r="668" spans="1:13">
      <c r="A668" s="108"/>
      <c r="D668" s="108"/>
      <c r="E668" s="134"/>
      <c r="F668" s="141"/>
      <c r="I668" s="72"/>
      <c r="K668" s="140"/>
      <c r="L668" s="2"/>
      <c r="M668" s="139"/>
    </row>
    <row r="669" spans="1:13">
      <c r="A669" s="108"/>
      <c r="D669" s="108"/>
      <c r="E669" s="134"/>
      <c r="F669" s="141"/>
      <c r="I669" s="72"/>
      <c r="K669" s="140"/>
      <c r="L669" s="2"/>
      <c r="M669" s="139"/>
    </row>
    <row r="670" spans="1:13">
      <c r="A670" s="108"/>
      <c r="D670" s="108"/>
      <c r="E670" s="134"/>
      <c r="F670" s="141"/>
      <c r="I670" s="72"/>
      <c r="K670" s="140"/>
      <c r="L670" s="2"/>
      <c r="M670" s="139"/>
    </row>
    <row r="671" spans="1:13">
      <c r="A671" s="108"/>
      <c r="D671" s="108"/>
      <c r="E671" s="134"/>
      <c r="F671" s="141"/>
      <c r="I671" s="72"/>
      <c r="K671" s="140"/>
      <c r="L671" s="2"/>
      <c r="M671" s="139"/>
    </row>
    <row r="672" spans="1:13">
      <c r="A672" s="108"/>
      <c r="D672" s="108"/>
      <c r="E672" s="134"/>
      <c r="F672" s="141"/>
      <c r="I672" s="72"/>
      <c r="K672" s="140"/>
      <c r="L672" s="2"/>
      <c r="M672" s="139"/>
    </row>
    <row r="673" spans="1:13">
      <c r="A673" s="108"/>
      <c r="D673" s="108"/>
      <c r="E673" s="134"/>
      <c r="F673" s="141"/>
      <c r="I673" s="72"/>
      <c r="K673" s="140"/>
      <c r="L673" s="2"/>
      <c r="M673" s="139"/>
    </row>
    <row r="674" spans="1:13">
      <c r="A674" s="108"/>
      <c r="D674" s="108"/>
      <c r="E674" s="134"/>
      <c r="F674" s="141"/>
      <c r="I674" s="72"/>
      <c r="K674" s="140"/>
      <c r="L674" s="2"/>
      <c r="M674" s="139"/>
    </row>
    <row r="675" spans="1:13">
      <c r="A675" s="108"/>
      <c r="D675" s="108"/>
      <c r="E675" s="134"/>
      <c r="F675" s="141"/>
      <c r="I675" s="72"/>
      <c r="K675" s="140"/>
      <c r="L675" s="2"/>
      <c r="M675" s="139"/>
    </row>
    <row r="676" spans="1:13">
      <c r="A676" s="108"/>
      <c r="D676" s="108"/>
      <c r="E676" s="134"/>
      <c r="F676" s="141"/>
      <c r="I676" s="72"/>
      <c r="K676" s="140"/>
      <c r="L676" s="2"/>
      <c r="M676" s="139"/>
    </row>
    <row r="677" spans="1:13">
      <c r="A677" s="108"/>
      <c r="D677" s="108"/>
      <c r="E677" s="134"/>
      <c r="F677" s="141"/>
      <c r="I677" s="72"/>
      <c r="K677" s="140"/>
      <c r="L677" s="2"/>
      <c r="M677" s="139"/>
    </row>
    <row r="678" spans="1:13">
      <c r="A678" s="108"/>
      <c r="D678" s="108"/>
      <c r="E678" s="134"/>
      <c r="F678" s="141"/>
      <c r="I678" s="72"/>
      <c r="K678" s="140"/>
      <c r="L678" s="2"/>
      <c r="M678" s="139"/>
    </row>
    <row r="679" spans="1:13">
      <c r="A679" s="108"/>
      <c r="D679" s="108"/>
      <c r="E679" s="134"/>
      <c r="F679" s="141"/>
      <c r="I679" s="72"/>
      <c r="K679" s="140"/>
      <c r="L679" s="2"/>
      <c r="M679" s="139"/>
    </row>
    <row r="680" spans="1:13">
      <c r="A680" s="108"/>
      <c r="D680" s="108"/>
      <c r="E680" s="134"/>
      <c r="F680" s="141"/>
      <c r="I680" s="72"/>
      <c r="K680" s="140"/>
      <c r="L680" s="2"/>
      <c r="M680" s="139"/>
    </row>
    <row r="681" spans="1:13">
      <c r="A681" s="108"/>
      <c r="D681" s="108"/>
      <c r="E681" s="134"/>
      <c r="F681" s="141"/>
      <c r="I681" s="72"/>
      <c r="K681" s="140"/>
      <c r="L681" s="2"/>
      <c r="M681" s="139"/>
    </row>
    <row r="682" spans="1:13">
      <c r="A682" s="108"/>
      <c r="D682" s="108"/>
      <c r="E682" s="134"/>
      <c r="F682" s="141"/>
      <c r="I682" s="72"/>
      <c r="K682" s="140"/>
      <c r="L682" s="2"/>
      <c r="M682" s="139"/>
    </row>
    <row r="683" spans="1:13">
      <c r="A683" s="108"/>
      <c r="D683" s="108"/>
      <c r="E683" s="134"/>
      <c r="F683" s="141"/>
      <c r="I683" s="72"/>
      <c r="K683" s="140"/>
      <c r="L683" s="2"/>
      <c r="M683" s="139"/>
    </row>
    <row r="684" spans="1:13">
      <c r="A684" s="108"/>
      <c r="D684" s="108"/>
      <c r="E684" s="134"/>
      <c r="F684" s="141"/>
      <c r="I684" s="72"/>
      <c r="K684" s="140"/>
      <c r="L684" s="2"/>
      <c r="M684" s="139"/>
    </row>
    <row r="685" spans="1:13">
      <c r="A685" s="108"/>
      <c r="D685" s="108"/>
      <c r="E685" s="134"/>
      <c r="F685" s="141"/>
      <c r="I685" s="72"/>
      <c r="K685" s="140"/>
      <c r="L685" s="2"/>
      <c r="M685" s="139"/>
    </row>
    <row r="686" spans="1:13">
      <c r="A686" s="108"/>
      <c r="D686" s="108"/>
      <c r="E686" s="134"/>
      <c r="F686" s="141"/>
      <c r="I686" s="72"/>
      <c r="K686" s="140"/>
      <c r="L686" s="2"/>
      <c r="M686" s="139"/>
    </row>
    <row r="687" spans="1:13">
      <c r="A687" s="108"/>
      <c r="D687" s="108"/>
      <c r="E687" s="134"/>
      <c r="F687" s="141"/>
      <c r="I687" s="72"/>
      <c r="K687" s="140"/>
      <c r="L687" s="2"/>
      <c r="M687" s="139"/>
    </row>
    <row r="688" spans="1:13">
      <c r="A688" s="108"/>
      <c r="D688" s="108"/>
      <c r="E688" s="134"/>
      <c r="F688" s="141"/>
      <c r="I688" s="72"/>
      <c r="K688" s="140"/>
      <c r="L688" s="2"/>
      <c r="M688" s="139"/>
    </row>
    <row r="689" spans="1:13">
      <c r="A689" s="108"/>
      <c r="D689" s="108"/>
      <c r="E689" s="134"/>
      <c r="F689" s="141"/>
      <c r="I689" s="72"/>
      <c r="K689" s="140"/>
      <c r="L689" s="2"/>
      <c r="M689" s="139"/>
    </row>
    <row r="690" spans="1:13">
      <c r="A690" s="108"/>
      <c r="D690" s="108"/>
      <c r="E690" s="134"/>
      <c r="F690" s="141"/>
      <c r="I690" s="72"/>
      <c r="K690" s="140"/>
      <c r="L690" s="2"/>
      <c r="M690" s="139"/>
    </row>
    <row r="691" spans="1:13">
      <c r="A691" s="108"/>
      <c r="D691" s="108"/>
      <c r="E691" s="134"/>
      <c r="F691" s="141"/>
      <c r="I691" s="72"/>
      <c r="K691" s="140"/>
      <c r="L691" s="2"/>
      <c r="M691" s="139"/>
    </row>
    <row r="692" spans="1:13">
      <c r="A692" s="108"/>
      <c r="D692" s="108"/>
      <c r="E692" s="134"/>
      <c r="F692" s="141"/>
      <c r="I692" s="72"/>
      <c r="K692" s="140"/>
      <c r="L692" s="2"/>
      <c r="M692" s="139"/>
    </row>
    <row r="693" spans="1:13">
      <c r="A693" s="108"/>
      <c r="D693" s="108"/>
      <c r="E693" s="134"/>
      <c r="F693" s="141"/>
      <c r="I693" s="72"/>
      <c r="K693" s="140"/>
      <c r="L693" s="2"/>
      <c r="M693" s="139"/>
    </row>
    <row r="694" spans="1:13">
      <c r="A694" s="108"/>
      <c r="D694" s="108"/>
      <c r="E694" s="134"/>
      <c r="F694" s="141"/>
      <c r="I694" s="72"/>
      <c r="K694" s="140"/>
      <c r="L694" s="2"/>
      <c r="M694" s="139"/>
    </row>
    <row r="695" spans="1:13">
      <c r="A695" s="108"/>
      <c r="D695" s="108"/>
      <c r="E695" s="134"/>
      <c r="F695" s="141"/>
      <c r="I695" s="72"/>
      <c r="K695" s="140"/>
      <c r="L695" s="2"/>
      <c r="M695" s="139"/>
    </row>
    <row r="696" spans="1:13">
      <c r="A696" s="108"/>
      <c r="D696" s="108"/>
      <c r="E696" s="134"/>
      <c r="F696" s="141"/>
      <c r="I696" s="72"/>
      <c r="K696" s="140"/>
      <c r="L696" s="2"/>
      <c r="M696" s="139"/>
    </row>
    <row r="697" spans="1:13">
      <c r="A697" s="108"/>
      <c r="D697" s="108"/>
      <c r="E697" s="134"/>
      <c r="F697" s="141"/>
      <c r="I697" s="72"/>
      <c r="K697" s="140"/>
      <c r="L697" s="2"/>
      <c r="M697" s="139"/>
    </row>
    <row r="698" spans="1:13">
      <c r="A698" s="108"/>
      <c r="D698" s="108"/>
      <c r="E698" s="134"/>
      <c r="F698" s="141"/>
      <c r="I698" s="72"/>
      <c r="K698" s="140"/>
      <c r="L698" s="2"/>
      <c r="M698" s="139"/>
    </row>
    <row r="699" spans="1:13">
      <c r="A699" s="108"/>
      <c r="D699" s="108"/>
      <c r="E699" s="134"/>
      <c r="F699" s="141"/>
      <c r="I699" s="72"/>
      <c r="K699" s="140"/>
      <c r="L699" s="2"/>
      <c r="M699" s="139"/>
    </row>
    <row r="700" spans="1:13">
      <c r="A700" s="108"/>
      <c r="D700" s="108"/>
      <c r="E700" s="134"/>
      <c r="F700" s="141"/>
      <c r="I700" s="72"/>
      <c r="K700" s="140"/>
      <c r="L700" s="2"/>
      <c r="M700" s="139"/>
    </row>
    <row r="701" spans="1:13">
      <c r="A701" s="108"/>
      <c r="D701" s="108"/>
      <c r="E701" s="134"/>
      <c r="F701" s="141"/>
      <c r="I701" s="72"/>
      <c r="K701" s="140"/>
      <c r="L701" s="2"/>
      <c r="M701" s="139"/>
    </row>
    <row r="702" spans="1:13">
      <c r="A702" s="108"/>
      <c r="D702" s="108"/>
      <c r="E702" s="134"/>
      <c r="F702" s="141"/>
      <c r="I702" s="72"/>
      <c r="K702" s="140"/>
      <c r="L702" s="2"/>
      <c r="M702" s="139"/>
    </row>
    <row r="703" spans="1:13">
      <c r="A703" s="108"/>
      <c r="D703" s="108"/>
      <c r="E703" s="134"/>
      <c r="F703" s="141"/>
      <c r="I703" s="72"/>
      <c r="K703" s="140"/>
      <c r="L703" s="2"/>
      <c r="M703" s="139"/>
    </row>
    <row r="704" spans="1:13">
      <c r="A704" s="108"/>
      <c r="D704" s="108"/>
      <c r="E704" s="134"/>
      <c r="F704" s="141"/>
      <c r="I704" s="72"/>
      <c r="K704" s="140"/>
      <c r="L704" s="2"/>
      <c r="M704" s="139"/>
    </row>
    <row r="705" spans="1:13">
      <c r="A705" s="108"/>
      <c r="D705" s="108"/>
      <c r="E705" s="134"/>
      <c r="F705" s="141"/>
      <c r="I705" s="72"/>
      <c r="K705" s="140"/>
      <c r="L705" s="2"/>
      <c r="M705" s="139"/>
    </row>
    <row r="706" spans="1:13">
      <c r="A706" s="108"/>
      <c r="D706" s="108"/>
      <c r="E706" s="134"/>
      <c r="F706" s="141"/>
      <c r="I706" s="72"/>
      <c r="K706" s="140"/>
      <c r="L706" s="2"/>
      <c r="M706" s="139"/>
    </row>
    <row r="707" spans="1:13">
      <c r="A707" s="108"/>
      <c r="D707" s="108"/>
      <c r="E707" s="134"/>
      <c r="F707" s="141"/>
      <c r="I707" s="72"/>
      <c r="K707" s="140"/>
      <c r="L707" s="2"/>
      <c r="M707" s="139"/>
    </row>
    <row r="708" spans="1:13">
      <c r="A708" s="108"/>
      <c r="D708" s="108"/>
      <c r="E708" s="134"/>
      <c r="F708" s="141"/>
      <c r="I708" s="72"/>
      <c r="K708" s="140"/>
      <c r="L708" s="2"/>
      <c r="M708" s="139"/>
    </row>
    <row r="709" spans="1:13">
      <c r="A709" s="108"/>
      <c r="D709" s="108"/>
      <c r="E709" s="134"/>
      <c r="F709" s="141"/>
      <c r="I709" s="72"/>
      <c r="K709" s="140"/>
      <c r="L709" s="2"/>
      <c r="M709" s="139"/>
    </row>
    <row r="710" spans="1:13">
      <c r="A710" s="108"/>
      <c r="D710" s="108"/>
      <c r="E710" s="134"/>
      <c r="F710" s="141"/>
      <c r="I710" s="72"/>
      <c r="K710" s="140"/>
      <c r="L710" s="2"/>
      <c r="M710" s="139"/>
    </row>
    <row r="711" spans="1:13">
      <c r="A711" s="108"/>
      <c r="D711" s="108"/>
      <c r="E711" s="134"/>
      <c r="F711" s="141"/>
      <c r="I711" s="72"/>
      <c r="K711" s="140"/>
      <c r="L711" s="2"/>
      <c r="M711" s="139"/>
    </row>
    <row r="712" spans="1:13">
      <c r="A712" s="108"/>
      <c r="D712" s="108"/>
      <c r="E712" s="134"/>
      <c r="F712" s="141"/>
      <c r="I712" s="72"/>
      <c r="K712" s="140"/>
      <c r="L712" s="2"/>
      <c r="M712" s="139"/>
    </row>
    <row r="713" spans="1:13">
      <c r="A713" s="108"/>
      <c r="D713" s="108"/>
      <c r="E713" s="134"/>
      <c r="F713" s="141"/>
      <c r="I713" s="72"/>
      <c r="K713" s="140"/>
      <c r="L713" s="2"/>
      <c r="M713" s="139"/>
    </row>
    <row r="714" spans="1:13">
      <c r="A714" s="108"/>
      <c r="D714" s="108"/>
      <c r="E714" s="134"/>
      <c r="F714" s="141"/>
      <c r="I714" s="72"/>
      <c r="K714" s="140"/>
      <c r="L714" s="2"/>
      <c r="M714" s="139"/>
    </row>
    <row r="715" spans="1:13">
      <c r="A715" s="108"/>
      <c r="D715" s="108"/>
      <c r="E715" s="134"/>
      <c r="F715" s="141"/>
      <c r="I715" s="72"/>
      <c r="K715" s="140"/>
      <c r="L715" s="2"/>
      <c r="M715" s="139"/>
    </row>
    <row r="716" spans="1:13">
      <c r="A716" s="108"/>
      <c r="D716" s="108"/>
      <c r="E716" s="134"/>
      <c r="F716" s="141"/>
      <c r="I716" s="72"/>
      <c r="K716" s="140"/>
      <c r="L716" s="2"/>
      <c r="M716" s="139"/>
    </row>
    <row r="717" spans="1:13">
      <c r="A717" s="108"/>
      <c r="D717" s="108"/>
      <c r="E717" s="134"/>
      <c r="F717" s="141"/>
      <c r="I717" s="72"/>
      <c r="K717" s="140"/>
      <c r="L717" s="2"/>
      <c r="M717" s="139"/>
    </row>
    <row r="718" spans="1:13">
      <c r="A718" s="108"/>
      <c r="D718" s="108"/>
      <c r="E718" s="134"/>
      <c r="F718" s="141"/>
      <c r="I718" s="72"/>
      <c r="K718" s="140"/>
      <c r="L718" s="2"/>
      <c r="M718" s="139"/>
    </row>
    <row r="719" spans="1:13">
      <c r="A719" s="108"/>
      <c r="D719" s="108"/>
      <c r="E719" s="134"/>
      <c r="F719" s="141"/>
      <c r="I719" s="72"/>
      <c r="K719" s="140"/>
      <c r="L719" s="2"/>
      <c r="M719" s="139"/>
    </row>
    <row r="720" spans="1:13">
      <c r="A720" s="108"/>
      <c r="D720" s="108"/>
      <c r="E720" s="134"/>
      <c r="F720" s="141"/>
      <c r="I720" s="72"/>
      <c r="K720" s="140"/>
      <c r="L720" s="2"/>
      <c r="M720" s="139"/>
    </row>
    <row r="721" spans="1:13">
      <c r="A721" s="108"/>
      <c r="D721" s="108"/>
      <c r="E721" s="134"/>
      <c r="F721" s="141"/>
      <c r="I721" s="72"/>
      <c r="K721" s="140"/>
      <c r="L721" s="2"/>
      <c r="M721" s="139"/>
    </row>
    <row r="722" spans="1:13">
      <c r="A722" s="108"/>
      <c r="D722" s="108"/>
      <c r="E722" s="134"/>
      <c r="F722" s="141"/>
      <c r="I722" s="72"/>
      <c r="K722" s="140"/>
      <c r="L722" s="2"/>
      <c r="M722" s="139"/>
    </row>
    <row r="723" spans="1:13">
      <c r="A723" s="108"/>
      <c r="D723" s="108"/>
      <c r="E723" s="134"/>
      <c r="F723" s="141"/>
      <c r="I723" s="72"/>
      <c r="K723" s="140"/>
      <c r="L723" s="2"/>
      <c r="M723" s="139"/>
    </row>
    <row r="724" spans="1:13">
      <c r="A724" s="108"/>
      <c r="D724" s="108"/>
      <c r="E724" s="134"/>
      <c r="F724" s="141"/>
      <c r="I724" s="72"/>
      <c r="K724" s="140"/>
      <c r="L724" s="2"/>
      <c r="M724" s="139"/>
    </row>
    <row r="725" spans="1:13">
      <c r="A725" s="108"/>
      <c r="D725" s="108"/>
      <c r="E725" s="134"/>
      <c r="F725" s="141"/>
      <c r="I725" s="72"/>
      <c r="K725" s="140"/>
      <c r="L725" s="2"/>
      <c r="M725" s="139"/>
    </row>
    <row r="726" spans="1:13">
      <c r="A726" s="108"/>
      <c r="D726" s="108"/>
      <c r="E726" s="134"/>
      <c r="F726" s="141"/>
      <c r="I726" s="72"/>
      <c r="K726" s="140"/>
      <c r="L726" s="2"/>
      <c r="M726" s="139"/>
    </row>
    <row r="727" spans="1:13">
      <c r="A727" s="108"/>
      <c r="D727" s="108"/>
      <c r="E727" s="134"/>
      <c r="F727" s="141"/>
      <c r="I727" s="72"/>
      <c r="K727" s="140"/>
      <c r="L727" s="2"/>
      <c r="M727" s="139"/>
    </row>
    <row r="728" spans="1:13">
      <c r="A728" s="108"/>
      <c r="D728" s="108"/>
      <c r="E728" s="134"/>
      <c r="F728" s="141"/>
      <c r="I728" s="72"/>
      <c r="K728" s="140"/>
      <c r="L728" s="2"/>
      <c r="M728" s="139"/>
    </row>
    <row r="729" spans="1:13">
      <c r="A729" s="108"/>
      <c r="D729" s="108"/>
      <c r="E729" s="134"/>
      <c r="F729" s="141"/>
      <c r="I729" s="72"/>
      <c r="K729" s="140"/>
      <c r="L729" s="2"/>
      <c r="M729" s="139"/>
    </row>
    <row r="730" spans="1:13">
      <c r="A730" s="108"/>
      <c r="D730" s="108"/>
      <c r="E730" s="134"/>
      <c r="F730" s="141"/>
      <c r="I730" s="72"/>
      <c r="K730" s="140"/>
      <c r="L730" s="2"/>
      <c r="M730" s="139"/>
    </row>
    <row r="731" spans="1:13">
      <c r="A731" s="108"/>
      <c r="D731" s="108"/>
      <c r="E731" s="134"/>
      <c r="F731" s="141"/>
      <c r="I731" s="72"/>
      <c r="K731" s="140"/>
      <c r="L731" s="2"/>
      <c r="M731" s="139"/>
    </row>
    <row r="732" spans="1:13">
      <c r="A732" s="108"/>
      <c r="D732" s="108"/>
      <c r="E732" s="134"/>
      <c r="F732" s="141"/>
      <c r="I732" s="72"/>
      <c r="K732" s="140"/>
      <c r="L732" s="2"/>
      <c r="M732" s="139"/>
    </row>
    <row r="733" spans="1:13">
      <c r="A733" s="108"/>
      <c r="D733" s="108"/>
      <c r="E733" s="134"/>
      <c r="F733" s="141"/>
      <c r="I733" s="72"/>
      <c r="K733" s="140"/>
      <c r="L733" s="2"/>
      <c r="M733" s="139"/>
    </row>
    <row r="734" spans="1:13">
      <c r="A734" s="108"/>
      <c r="D734" s="108"/>
      <c r="E734" s="134"/>
      <c r="F734" s="141"/>
      <c r="I734" s="72"/>
      <c r="K734" s="140"/>
      <c r="L734" s="2"/>
      <c r="M734" s="139"/>
    </row>
    <row r="735" spans="1:13">
      <c r="A735" s="108"/>
      <c r="D735" s="108"/>
      <c r="E735" s="134"/>
      <c r="F735" s="141"/>
      <c r="I735" s="72"/>
      <c r="K735" s="140"/>
      <c r="L735" s="2"/>
      <c r="M735" s="139"/>
    </row>
    <row r="736" spans="1:13">
      <c r="A736" s="108"/>
      <c r="D736" s="108"/>
      <c r="E736" s="134"/>
      <c r="F736" s="141"/>
      <c r="I736" s="72"/>
      <c r="K736" s="140"/>
      <c r="L736" s="2"/>
      <c r="M736" s="139"/>
    </row>
    <row r="737" spans="1:13">
      <c r="A737" s="108"/>
      <c r="D737" s="108"/>
      <c r="E737" s="134"/>
      <c r="F737" s="141"/>
      <c r="I737" s="72"/>
      <c r="K737" s="140"/>
      <c r="L737" s="2"/>
      <c r="M737" s="139"/>
    </row>
    <row r="738" spans="1:13">
      <c r="A738" s="108"/>
      <c r="D738" s="108"/>
      <c r="E738" s="134"/>
      <c r="F738" s="141"/>
      <c r="I738" s="72"/>
      <c r="K738" s="140"/>
      <c r="L738" s="2"/>
      <c r="M738" s="139"/>
    </row>
    <row r="739" spans="1:13">
      <c r="A739" s="108"/>
      <c r="D739" s="108"/>
      <c r="E739" s="134"/>
      <c r="F739" s="141"/>
      <c r="I739" s="72"/>
      <c r="K739" s="140"/>
      <c r="L739" s="2"/>
      <c r="M739" s="139"/>
    </row>
    <row r="740" spans="1:13">
      <c r="A740" s="108"/>
      <c r="D740" s="108"/>
      <c r="E740" s="134"/>
      <c r="F740" s="141"/>
      <c r="I740" s="72"/>
      <c r="K740" s="140"/>
      <c r="L740" s="2"/>
      <c r="M740" s="139"/>
    </row>
    <row r="741" spans="1:13">
      <c r="A741" s="108"/>
      <c r="D741" s="108"/>
      <c r="E741" s="134"/>
      <c r="F741" s="141"/>
      <c r="I741" s="72"/>
      <c r="K741" s="140"/>
      <c r="L741" s="2"/>
      <c r="M741" s="139"/>
    </row>
    <row r="742" spans="1:13">
      <c r="A742" s="108"/>
      <c r="D742" s="108"/>
      <c r="E742" s="134"/>
      <c r="F742" s="141"/>
      <c r="I742" s="72"/>
      <c r="K742" s="140"/>
      <c r="L742" s="2"/>
      <c r="M742" s="139"/>
    </row>
    <row r="743" spans="1:13">
      <c r="A743" s="108"/>
      <c r="D743" s="108"/>
      <c r="E743" s="134"/>
      <c r="F743" s="141"/>
      <c r="I743" s="72"/>
      <c r="K743" s="140"/>
      <c r="L743" s="2"/>
      <c r="M743" s="139"/>
    </row>
    <row r="744" spans="1:13">
      <c r="A744" s="108"/>
      <c r="D744" s="108"/>
      <c r="E744" s="134"/>
      <c r="F744" s="141"/>
      <c r="I744" s="72"/>
      <c r="K744" s="140"/>
      <c r="L744" s="2"/>
      <c r="M744" s="139"/>
    </row>
    <row r="745" spans="1:13">
      <c r="A745" s="108"/>
      <c r="D745" s="108"/>
      <c r="E745" s="134"/>
      <c r="F745" s="141"/>
      <c r="I745" s="72"/>
      <c r="K745" s="140"/>
      <c r="L745" s="2"/>
      <c r="M745" s="139"/>
    </row>
    <row r="746" spans="1:13">
      <c r="A746" s="108"/>
      <c r="D746" s="108"/>
      <c r="E746" s="134"/>
      <c r="F746" s="141"/>
      <c r="I746" s="72"/>
      <c r="K746" s="140"/>
      <c r="L746" s="2"/>
      <c r="M746" s="139"/>
    </row>
    <row r="747" spans="1:13">
      <c r="A747" s="108"/>
      <c r="D747" s="108"/>
      <c r="E747" s="134"/>
      <c r="F747" s="141"/>
      <c r="I747" s="72"/>
      <c r="K747" s="140"/>
      <c r="L747" s="2"/>
      <c r="M747" s="139"/>
    </row>
    <row r="748" spans="1:13">
      <c r="A748" s="108"/>
      <c r="D748" s="108"/>
      <c r="E748" s="134"/>
      <c r="F748" s="141"/>
      <c r="I748" s="72"/>
      <c r="K748" s="140"/>
      <c r="L748" s="2"/>
      <c r="M748" s="139"/>
    </row>
    <row r="749" spans="1:13">
      <c r="A749" s="108"/>
      <c r="D749" s="108"/>
      <c r="E749" s="134"/>
      <c r="F749" s="141"/>
      <c r="I749" s="72"/>
      <c r="K749" s="140"/>
      <c r="L749" s="2"/>
      <c r="M749" s="139"/>
    </row>
    <row r="750" spans="1:13">
      <c r="A750" s="108"/>
      <c r="D750" s="108"/>
      <c r="E750" s="134"/>
      <c r="F750" s="141"/>
      <c r="I750" s="72"/>
      <c r="K750" s="140"/>
      <c r="L750" s="2"/>
      <c r="M750" s="139"/>
    </row>
    <row r="751" spans="1:13">
      <c r="A751" s="108"/>
      <c r="D751" s="108"/>
      <c r="E751" s="134"/>
      <c r="F751" s="141"/>
      <c r="I751" s="72"/>
      <c r="K751" s="140"/>
      <c r="L751" s="2"/>
      <c r="M751" s="139"/>
    </row>
    <row r="752" spans="1:13">
      <c r="A752" s="108"/>
      <c r="D752" s="108"/>
      <c r="E752" s="134"/>
      <c r="F752" s="141"/>
      <c r="I752" s="72"/>
      <c r="K752" s="140"/>
      <c r="L752" s="2"/>
      <c r="M752" s="139"/>
    </row>
    <row r="753" spans="1:13">
      <c r="A753" s="108"/>
      <c r="D753" s="108"/>
      <c r="E753" s="134"/>
      <c r="F753" s="141"/>
      <c r="I753" s="72"/>
      <c r="K753" s="140"/>
      <c r="L753" s="2"/>
      <c r="M753" s="139"/>
    </row>
    <row r="754" spans="1:13">
      <c r="A754" s="108"/>
      <c r="D754" s="108"/>
      <c r="E754" s="134"/>
      <c r="F754" s="141"/>
      <c r="I754" s="72"/>
      <c r="K754" s="140"/>
      <c r="L754" s="2"/>
      <c r="M754" s="139"/>
    </row>
    <row r="755" spans="1:13">
      <c r="A755" s="108"/>
      <c r="D755" s="108"/>
      <c r="E755" s="134"/>
      <c r="F755" s="141"/>
      <c r="I755" s="72"/>
      <c r="K755" s="140"/>
      <c r="L755" s="2"/>
      <c r="M755" s="139"/>
    </row>
    <row r="756" spans="1:13">
      <c r="A756" s="108"/>
      <c r="D756" s="108"/>
      <c r="E756" s="134"/>
      <c r="F756" s="141"/>
      <c r="I756" s="72"/>
      <c r="K756" s="140"/>
      <c r="L756" s="2"/>
      <c r="M756" s="139"/>
    </row>
    <row r="757" spans="1:13">
      <c r="A757" s="108"/>
      <c r="D757" s="108"/>
      <c r="E757" s="134"/>
      <c r="F757" s="141"/>
      <c r="I757" s="72"/>
      <c r="K757" s="140"/>
      <c r="L757" s="2"/>
      <c r="M757" s="139"/>
    </row>
    <row r="758" spans="1:13">
      <c r="A758" s="108"/>
      <c r="D758" s="108"/>
      <c r="E758" s="134"/>
      <c r="F758" s="141"/>
      <c r="I758" s="72"/>
      <c r="K758" s="140"/>
      <c r="L758" s="2"/>
      <c r="M758" s="139"/>
    </row>
    <row r="759" spans="1:13">
      <c r="A759" s="108"/>
      <c r="D759" s="108"/>
      <c r="E759" s="134"/>
      <c r="F759" s="141"/>
      <c r="I759" s="72"/>
      <c r="K759" s="140"/>
      <c r="L759" s="2"/>
      <c r="M759" s="139"/>
    </row>
    <row r="760" spans="1:13">
      <c r="A760" s="108"/>
      <c r="D760" s="108"/>
      <c r="E760" s="134"/>
      <c r="F760" s="141"/>
      <c r="I760" s="72"/>
      <c r="K760" s="140"/>
      <c r="L760" s="2"/>
      <c r="M760" s="139"/>
    </row>
    <row r="761" spans="1:13">
      <c r="A761" s="108"/>
      <c r="D761" s="108"/>
      <c r="E761" s="134"/>
      <c r="F761" s="141"/>
      <c r="I761" s="72"/>
      <c r="K761" s="140"/>
      <c r="L761" s="2"/>
      <c r="M761" s="139"/>
    </row>
    <row r="762" spans="1:13">
      <c r="A762" s="108"/>
      <c r="D762" s="108"/>
      <c r="E762" s="134"/>
      <c r="F762" s="141"/>
      <c r="I762" s="72"/>
      <c r="K762" s="140"/>
      <c r="L762" s="2"/>
      <c r="M762" s="139"/>
    </row>
    <row r="763" spans="1:13">
      <c r="A763" s="108"/>
      <c r="D763" s="108"/>
      <c r="E763" s="134"/>
      <c r="F763" s="141"/>
      <c r="I763" s="72"/>
      <c r="K763" s="140"/>
      <c r="L763" s="2"/>
      <c r="M763" s="139"/>
    </row>
    <row r="764" spans="1:13">
      <c r="A764" s="108"/>
      <c r="D764" s="108"/>
      <c r="E764" s="134"/>
      <c r="F764" s="141"/>
      <c r="I764" s="72"/>
      <c r="K764" s="140"/>
      <c r="L764" s="2"/>
      <c r="M764" s="139"/>
    </row>
    <row r="765" spans="1:13">
      <c r="A765" s="108"/>
      <c r="D765" s="108"/>
      <c r="E765" s="134"/>
      <c r="F765" s="141"/>
      <c r="I765" s="72"/>
      <c r="K765" s="140"/>
      <c r="L765" s="2"/>
      <c r="M765" s="139"/>
    </row>
    <row r="766" spans="1:13">
      <c r="A766" s="108"/>
      <c r="D766" s="108"/>
      <c r="E766" s="134"/>
      <c r="F766" s="141"/>
      <c r="I766" s="72"/>
      <c r="K766" s="140"/>
      <c r="L766" s="2"/>
      <c r="M766" s="139"/>
    </row>
    <row r="767" spans="1:13">
      <c r="A767" s="108"/>
      <c r="D767" s="108"/>
      <c r="E767" s="134"/>
      <c r="F767" s="141"/>
      <c r="I767" s="72"/>
      <c r="K767" s="140"/>
      <c r="L767" s="2"/>
      <c r="M767" s="139"/>
    </row>
    <row r="768" spans="1:13">
      <c r="A768" s="108"/>
      <c r="D768" s="108"/>
      <c r="E768" s="134"/>
      <c r="F768" s="141"/>
      <c r="I768" s="72"/>
      <c r="K768" s="140"/>
      <c r="L768" s="2"/>
      <c r="M768" s="139"/>
    </row>
    <row r="769" spans="1:13">
      <c r="A769" s="108"/>
      <c r="D769" s="108"/>
      <c r="E769" s="134"/>
      <c r="F769" s="141"/>
      <c r="I769" s="72"/>
      <c r="K769" s="140"/>
      <c r="L769" s="2"/>
      <c r="M769" s="139"/>
    </row>
    <row r="770" spans="1:13">
      <c r="A770" s="108"/>
      <c r="D770" s="108"/>
      <c r="E770" s="134"/>
      <c r="F770" s="141"/>
      <c r="I770" s="72"/>
      <c r="K770" s="140"/>
      <c r="L770" s="2"/>
      <c r="M770" s="139"/>
    </row>
    <row r="771" spans="1:13">
      <c r="A771" s="108"/>
      <c r="D771" s="108"/>
      <c r="E771" s="134"/>
      <c r="F771" s="141"/>
      <c r="I771" s="72"/>
      <c r="K771" s="140"/>
      <c r="L771" s="2"/>
      <c r="M771" s="139"/>
    </row>
    <row r="772" spans="1:13">
      <c r="A772" s="108"/>
      <c r="D772" s="108"/>
      <c r="E772" s="134"/>
      <c r="F772" s="141"/>
      <c r="I772" s="72"/>
      <c r="K772" s="140"/>
      <c r="L772" s="2"/>
      <c r="M772" s="139"/>
    </row>
    <row r="773" spans="1:13">
      <c r="A773" s="108"/>
      <c r="D773" s="108"/>
      <c r="E773" s="134"/>
      <c r="F773" s="141"/>
      <c r="I773" s="72"/>
      <c r="K773" s="140"/>
      <c r="L773" s="2"/>
      <c r="M773" s="139"/>
    </row>
    <row r="774" spans="1:13">
      <c r="A774" s="108"/>
      <c r="D774" s="108"/>
      <c r="E774" s="134"/>
      <c r="F774" s="141"/>
      <c r="I774" s="72"/>
      <c r="K774" s="140"/>
      <c r="L774" s="2"/>
      <c r="M774" s="139"/>
    </row>
    <row r="775" spans="1:13">
      <c r="A775" s="108"/>
      <c r="D775" s="108"/>
      <c r="E775" s="134"/>
      <c r="F775" s="141"/>
      <c r="I775" s="72"/>
      <c r="K775" s="140"/>
      <c r="L775" s="2"/>
      <c r="M775" s="139"/>
    </row>
    <row r="776" spans="1:13">
      <c r="A776" s="108"/>
      <c r="D776" s="108"/>
      <c r="E776" s="134"/>
      <c r="F776" s="141"/>
      <c r="I776" s="72"/>
      <c r="K776" s="140"/>
      <c r="L776" s="2"/>
      <c r="M776" s="139"/>
    </row>
    <row r="777" spans="1:13">
      <c r="A777" s="108"/>
      <c r="D777" s="108"/>
      <c r="E777" s="134"/>
      <c r="F777" s="141"/>
      <c r="I777" s="72"/>
      <c r="K777" s="140"/>
      <c r="L777" s="2"/>
      <c r="M777" s="139"/>
    </row>
    <row r="778" spans="1:13">
      <c r="A778" s="108"/>
      <c r="D778" s="108"/>
      <c r="E778" s="134"/>
      <c r="F778" s="141"/>
      <c r="I778" s="72"/>
      <c r="K778" s="140"/>
      <c r="L778" s="2"/>
      <c r="M778" s="139"/>
    </row>
    <row r="779" spans="1:13">
      <c r="A779" s="108"/>
      <c r="D779" s="108"/>
      <c r="E779" s="134"/>
      <c r="F779" s="141"/>
      <c r="I779" s="72"/>
      <c r="K779" s="140"/>
      <c r="L779" s="2"/>
      <c r="M779" s="139"/>
    </row>
    <row r="780" spans="1:13">
      <c r="A780" s="108"/>
      <c r="D780" s="108"/>
      <c r="E780" s="134"/>
      <c r="F780" s="141"/>
      <c r="I780" s="72"/>
      <c r="K780" s="140"/>
      <c r="L780" s="2"/>
      <c r="M780" s="139"/>
    </row>
    <row r="781" spans="1:13">
      <c r="A781" s="108"/>
      <c r="D781" s="108"/>
      <c r="E781" s="134"/>
      <c r="F781" s="141"/>
      <c r="I781" s="72"/>
      <c r="K781" s="140"/>
      <c r="L781" s="2"/>
      <c r="M781" s="139"/>
    </row>
    <row r="782" spans="1:13">
      <c r="A782" s="108"/>
      <c r="D782" s="108"/>
      <c r="E782" s="134"/>
      <c r="F782" s="141"/>
      <c r="I782" s="72"/>
      <c r="K782" s="140"/>
      <c r="L782" s="2"/>
      <c r="M782" s="139"/>
    </row>
    <row r="783" spans="1:13">
      <c r="A783" s="108"/>
      <c r="D783" s="108"/>
      <c r="E783" s="134"/>
      <c r="F783" s="141"/>
      <c r="I783" s="72"/>
      <c r="K783" s="140"/>
      <c r="L783" s="2"/>
      <c r="M783" s="139"/>
    </row>
    <row r="784" spans="1:13">
      <c r="A784" s="108"/>
      <c r="D784" s="108"/>
      <c r="E784" s="134"/>
      <c r="F784" s="141"/>
      <c r="I784" s="72"/>
      <c r="K784" s="140"/>
      <c r="L784" s="2"/>
      <c r="M784" s="139"/>
    </row>
    <row r="785" spans="1:13">
      <c r="A785" s="108"/>
      <c r="D785" s="108"/>
      <c r="E785" s="134"/>
      <c r="F785" s="141"/>
      <c r="I785" s="72"/>
      <c r="K785" s="140"/>
      <c r="L785" s="2"/>
      <c r="M785" s="139"/>
    </row>
    <row r="786" spans="1:13">
      <c r="A786" s="108"/>
      <c r="D786" s="108"/>
      <c r="E786" s="134"/>
      <c r="F786" s="141"/>
      <c r="I786" s="72"/>
      <c r="K786" s="140"/>
      <c r="L786" s="2"/>
      <c r="M786" s="139"/>
    </row>
    <row r="787" spans="1:13">
      <c r="A787" s="108"/>
      <c r="D787" s="108"/>
      <c r="E787" s="134"/>
      <c r="F787" s="141"/>
      <c r="I787" s="72"/>
      <c r="K787" s="140"/>
      <c r="L787" s="2"/>
      <c r="M787" s="139"/>
    </row>
    <row r="788" spans="1:13">
      <c r="A788" s="108"/>
      <c r="D788" s="108"/>
      <c r="E788" s="134"/>
      <c r="F788" s="141"/>
      <c r="I788" s="72"/>
      <c r="K788" s="140"/>
      <c r="L788" s="2"/>
      <c r="M788" s="139"/>
    </row>
    <row r="789" spans="1:13">
      <c r="A789" s="108"/>
      <c r="D789" s="108"/>
      <c r="E789" s="134"/>
      <c r="F789" s="141"/>
      <c r="I789" s="72"/>
      <c r="K789" s="140"/>
      <c r="L789" s="2"/>
      <c r="M789" s="139"/>
    </row>
    <row r="790" spans="1:13">
      <c r="A790" s="108"/>
      <c r="D790" s="108"/>
      <c r="E790" s="134"/>
      <c r="F790" s="141"/>
      <c r="I790" s="72"/>
      <c r="K790" s="140"/>
      <c r="L790" s="2"/>
      <c r="M790" s="139"/>
    </row>
    <row r="791" spans="1:13">
      <c r="A791" s="108"/>
      <c r="D791" s="108"/>
      <c r="E791" s="134"/>
      <c r="F791" s="141"/>
      <c r="I791" s="72"/>
      <c r="K791" s="140"/>
      <c r="L791" s="2"/>
      <c r="M791" s="139"/>
    </row>
    <row r="792" spans="1:13">
      <c r="A792" s="108"/>
      <c r="D792" s="108"/>
      <c r="E792" s="134"/>
      <c r="F792" s="141"/>
      <c r="I792" s="72"/>
      <c r="K792" s="140"/>
      <c r="L792" s="2"/>
      <c r="M792" s="139"/>
    </row>
    <row r="793" spans="1:13">
      <c r="A793" s="108"/>
      <c r="D793" s="108"/>
      <c r="E793" s="134"/>
      <c r="F793" s="141"/>
      <c r="I793" s="72"/>
      <c r="K793" s="140"/>
      <c r="L793" s="2"/>
      <c r="M793" s="139"/>
    </row>
    <row r="794" spans="1:13">
      <c r="A794" s="108"/>
      <c r="D794" s="108"/>
      <c r="E794" s="134"/>
      <c r="F794" s="141"/>
      <c r="I794" s="72"/>
      <c r="K794" s="140"/>
      <c r="L794" s="2"/>
      <c r="M794" s="139"/>
    </row>
    <row r="795" spans="1:13">
      <c r="A795" s="108"/>
      <c r="D795" s="108"/>
      <c r="E795" s="134"/>
      <c r="F795" s="141"/>
      <c r="I795" s="72"/>
      <c r="K795" s="140"/>
      <c r="L795" s="2"/>
      <c r="M795" s="139"/>
    </row>
    <row r="796" spans="1:13">
      <c r="A796" s="108"/>
      <c r="D796" s="108"/>
      <c r="E796" s="134"/>
      <c r="F796" s="141"/>
      <c r="I796" s="72"/>
      <c r="K796" s="140"/>
      <c r="L796" s="2"/>
      <c r="M796" s="139"/>
    </row>
    <row r="797" spans="1:13">
      <c r="A797" s="108"/>
      <c r="D797" s="108"/>
      <c r="E797" s="134"/>
      <c r="F797" s="141"/>
      <c r="I797" s="72"/>
      <c r="K797" s="140"/>
      <c r="L797" s="2"/>
      <c r="M797" s="139"/>
    </row>
    <row r="798" spans="1:13">
      <c r="A798" s="108"/>
      <c r="D798" s="108"/>
      <c r="E798" s="134"/>
      <c r="F798" s="141"/>
      <c r="I798" s="72"/>
      <c r="K798" s="140"/>
      <c r="L798" s="2"/>
      <c r="M798" s="139"/>
    </row>
    <row r="799" spans="1:13">
      <c r="A799" s="108"/>
      <c r="D799" s="108"/>
      <c r="E799" s="134"/>
      <c r="F799" s="141"/>
      <c r="I799" s="72"/>
      <c r="K799" s="140"/>
      <c r="L799" s="2"/>
      <c r="M799" s="139"/>
    </row>
    <row r="800" spans="1:13">
      <c r="A800" s="108"/>
      <c r="D800" s="108"/>
      <c r="E800" s="134"/>
      <c r="F800" s="141"/>
      <c r="I800" s="72"/>
      <c r="K800" s="140"/>
      <c r="L800" s="2"/>
      <c r="M800" s="139"/>
    </row>
    <row r="801" spans="1:13">
      <c r="A801" s="108"/>
      <c r="D801" s="108"/>
      <c r="E801" s="134"/>
      <c r="F801" s="141"/>
      <c r="I801" s="72"/>
      <c r="K801" s="140"/>
      <c r="L801" s="2"/>
      <c r="M801" s="139"/>
    </row>
    <row r="802" spans="1:13">
      <c r="A802" s="108"/>
      <c r="D802" s="108"/>
      <c r="E802" s="134"/>
      <c r="F802" s="141"/>
      <c r="I802" s="72"/>
      <c r="K802" s="140"/>
      <c r="L802" s="2"/>
      <c r="M802" s="139"/>
    </row>
    <row r="803" spans="1:13">
      <c r="A803" s="108"/>
      <c r="D803" s="108"/>
      <c r="E803" s="134"/>
      <c r="F803" s="141"/>
      <c r="I803" s="72"/>
      <c r="K803" s="140"/>
      <c r="L803" s="2"/>
      <c r="M803" s="139"/>
    </row>
    <row r="804" spans="1:13">
      <c r="A804" s="108"/>
      <c r="D804" s="108"/>
      <c r="E804" s="134"/>
      <c r="F804" s="141"/>
      <c r="I804" s="72"/>
      <c r="K804" s="140"/>
      <c r="L804" s="2"/>
      <c r="M804" s="139"/>
    </row>
    <row r="805" spans="1:13">
      <c r="A805" s="108"/>
      <c r="D805" s="108"/>
      <c r="E805" s="134"/>
      <c r="F805" s="141"/>
      <c r="I805" s="72"/>
      <c r="K805" s="140"/>
      <c r="L805" s="2"/>
      <c r="M805" s="139"/>
    </row>
    <row r="806" spans="1:13">
      <c r="A806" s="108"/>
      <c r="D806" s="108"/>
      <c r="E806" s="134"/>
      <c r="F806" s="141"/>
      <c r="I806" s="72"/>
      <c r="K806" s="140"/>
      <c r="L806" s="2"/>
      <c r="M806" s="139"/>
    </row>
    <row r="807" spans="1:13">
      <c r="A807" s="108"/>
      <c r="D807" s="108"/>
      <c r="E807" s="134"/>
      <c r="F807" s="141"/>
      <c r="I807" s="72"/>
      <c r="K807" s="140"/>
      <c r="L807" s="2"/>
      <c r="M807" s="139"/>
    </row>
    <row r="808" spans="1:13">
      <c r="A808" s="108"/>
      <c r="D808" s="108"/>
      <c r="E808" s="134"/>
      <c r="F808" s="141"/>
      <c r="I808" s="72"/>
      <c r="K808" s="140"/>
      <c r="L808" s="2"/>
      <c r="M808" s="139"/>
    </row>
    <row r="809" spans="1:13">
      <c r="A809" s="108"/>
      <c r="D809" s="108"/>
      <c r="E809" s="134"/>
      <c r="F809" s="141"/>
      <c r="I809" s="72"/>
      <c r="K809" s="140"/>
      <c r="L809" s="2"/>
      <c r="M809" s="139"/>
    </row>
    <row r="810" spans="1:13">
      <c r="A810" s="108"/>
      <c r="D810" s="108"/>
      <c r="E810" s="134"/>
      <c r="F810" s="141"/>
      <c r="I810" s="72"/>
      <c r="K810" s="140"/>
      <c r="L810" s="2"/>
      <c r="M810" s="139"/>
    </row>
    <row r="811" spans="1:13">
      <c r="A811" s="108"/>
      <c r="D811" s="108"/>
      <c r="E811" s="134"/>
      <c r="F811" s="141"/>
      <c r="I811" s="72"/>
      <c r="K811" s="140"/>
      <c r="L811" s="2"/>
      <c r="M811" s="139"/>
    </row>
    <row r="812" spans="1:13">
      <c r="A812" s="108"/>
      <c r="D812" s="108"/>
      <c r="E812" s="134"/>
      <c r="F812" s="141"/>
      <c r="I812" s="72"/>
      <c r="K812" s="140"/>
      <c r="L812" s="2"/>
      <c r="M812" s="139"/>
    </row>
    <row r="813" spans="1:13">
      <c r="A813" s="108"/>
      <c r="D813" s="108"/>
      <c r="E813" s="134"/>
      <c r="F813" s="141"/>
      <c r="I813" s="72"/>
      <c r="K813" s="140"/>
      <c r="L813" s="2"/>
      <c r="M813" s="139"/>
    </row>
    <row r="814" spans="1:13">
      <c r="A814" s="108"/>
      <c r="D814" s="108"/>
      <c r="E814" s="134"/>
      <c r="F814" s="141"/>
      <c r="I814" s="72"/>
      <c r="K814" s="140"/>
      <c r="L814" s="2"/>
      <c r="M814" s="139"/>
    </row>
    <row r="815" spans="1:13">
      <c r="A815" s="108"/>
      <c r="D815" s="108"/>
      <c r="E815" s="134"/>
      <c r="F815" s="141"/>
      <c r="I815" s="72"/>
      <c r="K815" s="140"/>
      <c r="L815" s="2"/>
      <c r="M815" s="139"/>
    </row>
    <row r="816" spans="1:13">
      <c r="A816" s="108"/>
      <c r="D816" s="108"/>
      <c r="E816" s="134"/>
      <c r="F816" s="141"/>
      <c r="I816" s="72"/>
      <c r="K816" s="140"/>
      <c r="L816" s="2"/>
      <c r="M816" s="139"/>
    </row>
    <row r="817" spans="1:13">
      <c r="A817" s="108"/>
      <c r="D817" s="108"/>
      <c r="E817" s="134"/>
      <c r="F817" s="141"/>
      <c r="I817" s="72"/>
      <c r="K817" s="140"/>
      <c r="L817" s="2"/>
      <c r="M817" s="139"/>
    </row>
    <row r="818" spans="1:13">
      <c r="A818" s="108"/>
      <c r="D818" s="108"/>
      <c r="E818" s="134"/>
      <c r="F818" s="141"/>
      <c r="I818" s="72"/>
      <c r="K818" s="140"/>
      <c r="L818" s="2"/>
      <c r="M818" s="139"/>
    </row>
    <row r="819" spans="1:13">
      <c r="A819" s="108"/>
      <c r="D819" s="108"/>
      <c r="E819" s="134"/>
      <c r="F819" s="141"/>
      <c r="I819" s="72"/>
      <c r="K819" s="140"/>
      <c r="L819" s="2"/>
      <c r="M819" s="139"/>
    </row>
    <row r="820" spans="1:13">
      <c r="A820" s="108"/>
      <c r="D820" s="108"/>
      <c r="E820" s="134"/>
      <c r="F820" s="141"/>
      <c r="I820" s="72"/>
      <c r="K820" s="140"/>
      <c r="L820" s="2"/>
      <c r="M820" s="139"/>
    </row>
    <row r="821" spans="1:13">
      <c r="A821" s="108"/>
      <c r="D821" s="108"/>
      <c r="E821" s="134"/>
      <c r="F821" s="141"/>
      <c r="I821" s="72"/>
      <c r="K821" s="140"/>
      <c r="L821" s="2"/>
      <c r="M821" s="139"/>
    </row>
    <row r="822" spans="1:13">
      <c r="A822" s="108"/>
      <c r="D822" s="108"/>
      <c r="E822" s="134"/>
      <c r="F822" s="141"/>
      <c r="I822" s="72"/>
      <c r="K822" s="140"/>
      <c r="L822" s="2"/>
      <c r="M822" s="139"/>
    </row>
    <row r="823" spans="1:13">
      <c r="A823" s="108"/>
      <c r="D823" s="108"/>
      <c r="E823" s="134"/>
      <c r="F823" s="141"/>
      <c r="I823" s="72"/>
      <c r="K823" s="140"/>
      <c r="L823" s="2"/>
      <c r="M823" s="139"/>
    </row>
    <row r="824" spans="1:13">
      <c r="A824" s="108"/>
      <c r="D824" s="108"/>
      <c r="E824" s="134"/>
      <c r="F824" s="141"/>
      <c r="I824" s="72"/>
      <c r="K824" s="140"/>
      <c r="L824" s="2"/>
      <c r="M824" s="139"/>
    </row>
    <row r="825" spans="1:13">
      <c r="A825" s="108"/>
      <c r="D825" s="108"/>
      <c r="E825" s="134"/>
      <c r="F825" s="141"/>
      <c r="I825" s="72"/>
      <c r="K825" s="140"/>
      <c r="L825" s="2"/>
      <c r="M825" s="139"/>
    </row>
    <row r="826" spans="1:13">
      <c r="A826" s="108"/>
      <c r="D826" s="108"/>
      <c r="E826" s="134"/>
      <c r="F826" s="141"/>
      <c r="I826" s="72"/>
      <c r="K826" s="140"/>
      <c r="L826" s="2"/>
      <c r="M826" s="139"/>
    </row>
    <row r="827" spans="1:13">
      <c r="A827" s="108"/>
      <c r="D827" s="108"/>
      <c r="E827" s="134"/>
      <c r="F827" s="141"/>
      <c r="I827" s="72"/>
      <c r="K827" s="140"/>
      <c r="L827" s="2"/>
      <c r="M827" s="139"/>
    </row>
    <row r="828" spans="1:13">
      <c r="A828" s="108"/>
      <c r="D828" s="108"/>
      <c r="E828" s="134"/>
      <c r="F828" s="141"/>
      <c r="I828" s="72"/>
      <c r="K828" s="140"/>
      <c r="L828" s="2"/>
      <c r="M828" s="139"/>
    </row>
    <row r="829" spans="1:13">
      <c r="A829" s="108"/>
      <c r="D829" s="108"/>
      <c r="E829" s="134"/>
      <c r="F829" s="141"/>
      <c r="I829" s="72"/>
      <c r="K829" s="140"/>
      <c r="L829" s="2"/>
      <c r="M829" s="139"/>
    </row>
    <row r="830" spans="1:13">
      <c r="A830" s="108"/>
      <c r="D830" s="108"/>
      <c r="E830" s="134"/>
      <c r="F830" s="141"/>
      <c r="I830" s="72"/>
      <c r="K830" s="140"/>
      <c r="L830" s="2"/>
      <c r="M830" s="139"/>
    </row>
    <row r="831" spans="1:13">
      <c r="A831" s="108"/>
      <c r="D831" s="108"/>
      <c r="E831" s="134"/>
      <c r="F831" s="141"/>
      <c r="I831" s="72"/>
      <c r="K831" s="140"/>
      <c r="L831" s="2"/>
      <c r="M831" s="139"/>
    </row>
    <row r="832" spans="1:13">
      <c r="A832" s="108"/>
      <c r="D832" s="108"/>
      <c r="E832" s="134"/>
      <c r="F832" s="141"/>
      <c r="I832" s="72"/>
      <c r="K832" s="140"/>
      <c r="L832" s="2"/>
      <c r="M832" s="139"/>
    </row>
    <row r="833" spans="1:13">
      <c r="A833" s="108"/>
      <c r="D833" s="108"/>
      <c r="E833" s="134"/>
      <c r="F833" s="141"/>
      <c r="I833" s="72"/>
      <c r="K833" s="140"/>
      <c r="L833" s="2"/>
      <c r="M833" s="139"/>
    </row>
    <row r="834" spans="1:13">
      <c r="A834" s="108"/>
      <c r="D834" s="108"/>
      <c r="E834" s="134"/>
      <c r="F834" s="141"/>
      <c r="I834" s="72"/>
      <c r="K834" s="140"/>
      <c r="L834" s="2"/>
      <c r="M834" s="139"/>
    </row>
    <row r="835" spans="1:13">
      <c r="A835" s="108"/>
      <c r="D835" s="108"/>
      <c r="E835" s="134"/>
      <c r="F835" s="141"/>
      <c r="I835" s="72"/>
      <c r="K835" s="140"/>
      <c r="L835" s="2"/>
      <c r="M835" s="139"/>
    </row>
    <row r="836" spans="1:13">
      <c r="A836" s="108"/>
      <c r="D836" s="108"/>
      <c r="E836" s="134"/>
      <c r="F836" s="141"/>
      <c r="I836" s="72"/>
      <c r="K836" s="140"/>
      <c r="L836" s="2"/>
      <c r="M836" s="139"/>
    </row>
    <row r="837" spans="1:13">
      <c r="A837" s="108"/>
      <c r="D837" s="108"/>
      <c r="E837" s="134"/>
      <c r="F837" s="141"/>
      <c r="I837" s="72"/>
      <c r="K837" s="140"/>
      <c r="L837" s="2"/>
      <c r="M837" s="139"/>
    </row>
    <row r="838" spans="1:13">
      <c r="A838" s="108"/>
      <c r="D838" s="108"/>
      <c r="E838" s="134"/>
      <c r="F838" s="141"/>
      <c r="I838" s="72"/>
      <c r="K838" s="140"/>
      <c r="L838" s="2"/>
      <c r="M838" s="139"/>
    </row>
    <row r="839" spans="1:13">
      <c r="A839" s="108"/>
      <c r="D839" s="108"/>
      <c r="E839" s="134"/>
      <c r="F839" s="141"/>
      <c r="I839" s="72"/>
      <c r="K839" s="140"/>
      <c r="L839" s="2"/>
      <c r="M839" s="139"/>
    </row>
    <row r="840" spans="1:13">
      <c r="A840" s="108"/>
      <c r="D840" s="108"/>
      <c r="E840" s="134"/>
      <c r="F840" s="141"/>
      <c r="I840" s="72"/>
      <c r="K840" s="140"/>
      <c r="L840" s="2"/>
      <c r="M840" s="139"/>
    </row>
    <row r="841" spans="1:13">
      <c r="A841" s="108"/>
      <c r="D841" s="108"/>
      <c r="E841" s="134"/>
      <c r="F841" s="141"/>
      <c r="I841" s="72"/>
      <c r="K841" s="140"/>
      <c r="L841" s="2"/>
      <c r="M841" s="139"/>
    </row>
    <row r="842" spans="1:13">
      <c r="A842" s="108"/>
      <c r="D842" s="108"/>
      <c r="E842" s="134"/>
      <c r="F842" s="141"/>
      <c r="I842" s="72"/>
      <c r="K842" s="140"/>
      <c r="L842" s="2"/>
      <c r="M842" s="139"/>
    </row>
    <row r="843" spans="1:13">
      <c r="A843" s="108"/>
      <c r="D843" s="108"/>
      <c r="E843" s="134"/>
      <c r="F843" s="141"/>
      <c r="I843" s="72"/>
      <c r="K843" s="140"/>
      <c r="L843" s="2"/>
      <c r="M843" s="139"/>
    </row>
    <row r="844" spans="1:13">
      <c r="A844" s="108"/>
      <c r="D844" s="108"/>
      <c r="E844" s="134"/>
      <c r="F844" s="141"/>
      <c r="I844" s="72"/>
      <c r="K844" s="140"/>
      <c r="L844" s="2"/>
      <c r="M844" s="139"/>
    </row>
    <row r="845" spans="1:13">
      <c r="A845" s="108"/>
      <c r="D845" s="108"/>
      <c r="E845" s="134"/>
      <c r="F845" s="141"/>
      <c r="I845" s="72"/>
      <c r="K845" s="140"/>
      <c r="L845" s="2"/>
      <c r="M845" s="139"/>
    </row>
    <row r="846" spans="1:13">
      <c r="A846" s="108"/>
      <c r="D846" s="108"/>
      <c r="E846" s="134"/>
      <c r="F846" s="141"/>
      <c r="I846" s="72"/>
      <c r="K846" s="140"/>
      <c r="L846" s="2"/>
      <c r="M846" s="139"/>
    </row>
    <row r="847" spans="1:13">
      <c r="A847" s="108"/>
      <c r="D847" s="108"/>
      <c r="E847" s="134"/>
      <c r="F847" s="141"/>
      <c r="I847" s="72"/>
      <c r="K847" s="140"/>
      <c r="L847" s="2"/>
      <c r="M847" s="139"/>
    </row>
    <row r="848" spans="1:13">
      <c r="A848" s="108"/>
      <c r="D848" s="108"/>
      <c r="E848" s="134"/>
      <c r="F848" s="141"/>
      <c r="I848" s="72"/>
      <c r="K848" s="140"/>
      <c r="L848" s="2"/>
      <c r="M848" s="139"/>
    </row>
    <row r="849" spans="1:13">
      <c r="A849" s="108"/>
      <c r="D849" s="108"/>
      <c r="E849" s="134"/>
      <c r="F849" s="141"/>
      <c r="I849" s="72"/>
      <c r="K849" s="140"/>
      <c r="L849" s="2"/>
      <c r="M849" s="139"/>
    </row>
    <row r="850" spans="1:13">
      <c r="A850" s="108"/>
      <c r="D850" s="108"/>
      <c r="E850" s="134"/>
      <c r="F850" s="141"/>
      <c r="I850" s="72"/>
      <c r="K850" s="140"/>
      <c r="L850" s="2"/>
      <c r="M850" s="139"/>
    </row>
    <row r="851" spans="1:13">
      <c r="A851" s="108"/>
      <c r="D851" s="108"/>
      <c r="E851" s="134"/>
      <c r="F851" s="141"/>
      <c r="I851" s="72"/>
      <c r="K851" s="140"/>
      <c r="L851" s="2"/>
      <c r="M851" s="139"/>
    </row>
    <row r="852" spans="1:13">
      <c r="A852" s="108"/>
      <c r="D852" s="108"/>
      <c r="E852" s="134"/>
      <c r="F852" s="141"/>
      <c r="I852" s="72"/>
      <c r="K852" s="140"/>
      <c r="L852" s="2"/>
      <c r="M852" s="139"/>
    </row>
    <row r="853" spans="1:13">
      <c r="A853" s="108"/>
      <c r="D853" s="108"/>
      <c r="E853" s="134"/>
      <c r="F853" s="141"/>
      <c r="I853" s="72"/>
      <c r="K853" s="140"/>
      <c r="L853" s="2"/>
      <c r="M853" s="139"/>
    </row>
    <row r="854" spans="1:13">
      <c r="A854" s="108"/>
      <c r="D854" s="108"/>
      <c r="E854" s="134"/>
      <c r="F854" s="141"/>
      <c r="I854" s="72"/>
      <c r="K854" s="140"/>
      <c r="L854" s="2"/>
      <c r="M854" s="139"/>
    </row>
    <row r="855" spans="1:13">
      <c r="A855" s="108"/>
      <c r="D855" s="108"/>
      <c r="E855" s="134"/>
      <c r="F855" s="141"/>
      <c r="I855" s="72"/>
      <c r="K855" s="140"/>
      <c r="L855" s="2"/>
      <c r="M855" s="139"/>
    </row>
    <row r="856" spans="1:13">
      <c r="A856" s="108"/>
      <c r="D856" s="108"/>
      <c r="E856" s="134"/>
      <c r="F856" s="141"/>
      <c r="I856" s="72"/>
      <c r="K856" s="140"/>
      <c r="L856" s="2"/>
      <c r="M856" s="139"/>
    </row>
    <row r="857" spans="1:13">
      <c r="A857" s="108"/>
      <c r="D857" s="108"/>
      <c r="E857" s="134"/>
      <c r="F857" s="141"/>
      <c r="I857" s="72"/>
      <c r="K857" s="140"/>
      <c r="L857" s="2"/>
      <c r="M857" s="139"/>
    </row>
    <row r="858" spans="1:13">
      <c r="A858" s="108"/>
      <c r="D858" s="108"/>
      <c r="E858" s="134"/>
      <c r="F858" s="141"/>
      <c r="I858" s="72"/>
      <c r="K858" s="140"/>
      <c r="L858" s="2"/>
      <c r="M858" s="139"/>
    </row>
    <row r="859" spans="1:13">
      <c r="A859" s="108"/>
      <c r="D859" s="108"/>
      <c r="E859" s="134"/>
      <c r="F859" s="141"/>
      <c r="I859" s="72"/>
      <c r="K859" s="140"/>
      <c r="L859" s="2"/>
      <c r="M859" s="139"/>
    </row>
    <row r="860" spans="1:13">
      <c r="A860" s="108"/>
      <c r="D860" s="108"/>
      <c r="E860" s="134"/>
      <c r="F860" s="141"/>
      <c r="I860" s="72"/>
      <c r="K860" s="140"/>
      <c r="L860" s="2"/>
      <c r="M860" s="139"/>
    </row>
    <row r="861" spans="1:13">
      <c r="A861" s="108"/>
      <c r="D861" s="108"/>
      <c r="E861" s="134"/>
      <c r="F861" s="141"/>
      <c r="I861" s="72"/>
      <c r="K861" s="140"/>
      <c r="L861" s="2"/>
      <c r="M861" s="139"/>
    </row>
    <row r="862" spans="1:13">
      <c r="A862" s="108"/>
      <c r="D862" s="108"/>
      <c r="E862" s="134"/>
      <c r="F862" s="141"/>
      <c r="I862" s="72"/>
      <c r="K862" s="140"/>
      <c r="L862" s="2"/>
      <c r="M862" s="139"/>
    </row>
    <row r="863" spans="1:13">
      <c r="A863" s="108"/>
      <c r="D863" s="108"/>
      <c r="E863" s="134"/>
      <c r="F863" s="141"/>
      <c r="I863" s="72"/>
      <c r="K863" s="140"/>
      <c r="L863" s="2"/>
      <c r="M863" s="139"/>
    </row>
    <row r="864" spans="1:13">
      <c r="A864" s="108"/>
      <c r="D864" s="108"/>
      <c r="E864" s="134"/>
      <c r="F864" s="141"/>
      <c r="I864" s="72"/>
      <c r="K864" s="140"/>
      <c r="L864" s="2"/>
      <c r="M864" s="139"/>
    </row>
    <row r="865" spans="1:13">
      <c r="A865" s="108"/>
      <c r="D865" s="108"/>
      <c r="E865" s="134"/>
      <c r="F865" s="141"/>
      <c r="I865" s="72"/>
      <c r="K865" s="140"/>
      <c r="L865" s="2"/>
      <c r="M865" s="139"/>
    </row>
    <row r="866" spans="1:13">
      <c r="A866" s="108"/>
      <c r="D866" s="108"/>
      <c r="E866" s="134"/>
      <c r="F866" s="141"/>
      <c r="I866" s="72"/>
      <c r="K866" s="140"/>
      <c r="L866" s="2"/>
      <c r="M866" s="139"/>
    </row>
    <row r="867" spans="1:13">
      <c r="A867" s="108"/>
      <c r="D867" s="108"/>
      <c r="E867" s="134"/>
      <c r="F867" s="141"/>
      <c r="I867" s="72"/>
      <c r="K867" s="140"/>
      <c r="L867" s="2"/>
      <c r="M867" s="139"/>
    </row>
    <row r="868" spans="1:13">
      <c r="A868" s="108"/>
      <c r="D868" s="108"/>
      <c r="E868" s="134"/>
      <c r="F868" s="141"/>
      <c r="I868" s="72"/>
      <c r="K868" s="140"/>
      <c r="L868" s="2"/>
      <c r="M868" s="139"/>
    </row>
    <row r="869" spans="1:13">
      <c r="A869" s="108"/>
      <c r="D869" s="108"/>
      <c r="E869" s="134"/>
      <c r="F869" s="141"/>
      <c r="I869" s="72"/>
      <c r="K869" s="140"/>
      <c r="L869" s="2"/>
      <c r="M869" s="139"/>
    </row>
    <row r="870" spans="1:13">
      <c r="A870" s="108"/>
      <c r="D870" s="108"/>
      <c r="E870" s="134"/>
      <c r="F870" s="141"/>
      <c r="I870" s="72"/>
      <c r="K870" s="140"/>
      <c r="L870" s="2"/>
      <c r="M870" s="139"/>
    </row>
    <row r="871" spans="1:13">
      <c r="A871" s="108"/>
      <c r="D871" s="108"/>
      <c r="E871" s="134"/>
      <c r="F871" s="141"/>
      <c r="I871" s="72"/>
      <c r="K871" s="140"/>
      <c r="L871" s="2"/>
      <c r="M871" s="139"/>
    </row>
    <row r="872" spans="1:13">
      <c r="A872" s="108"/>
      <c r="D872" s="108"/>
      <c r="E872" s="134"/>
      <c r="F872" s="141"/>
      <c r="I872" s="72"/>
      <c r="K872" s="140"/>
      <c r="L872" s="2"/>
      <c r="M872" s="139"/>
    </row>
    <row r="873" spans="1:13">
      <c r="A873" s="108"/>
      <c r="D873" s="108"/>
      <c r="E873" s="134"/>
      <c r="F873" s="141"/>
      <c r="I873" s="72"/>
      <c r="K873" s="140"/>
      <c r="L873" s="2"/>
      <c r="M873" s="139"/>
    </row>
    <row r="874" spans="1:13">
      <c r="A874" s="108"/>
      <c r="D874" s="108"/>
      <c r="E874" s="134"/>
      <c r="F874" s="141"/>
      <c r="I874" s="72"/>
      <c r="K874" s="140"/>
      <c r="L874" s="2"/>
      <c r="M874" s="139"/>
    </row>
    <row r="875" spans="1:13">
      <c r="A875" s="108"/>
      <c r="D875" s="108"/>
      <c r="E875" s="134"/>
      <c r="F875" s="141"/>
      <c r="I875" s="72"/>
      <c r="K875" s="140"/>
      <c r="L875" s="2"/>
      <c r="M875" s="139"/>
    </row>
    <row r="876" spans="1:13">
      <c r="A876" s="108"/>
      <c r="D876" s="108"/>
      <c r="E876" s="134"/>
      <c r="F876" s="141"/>
      <c r="I876" s="72"/>
      <c r="K876" s="140"/>
      <c r="L876" s="2"/>
      <c r="M876" s="139"/>
    </row>
    <row r="877" spans="1:13">
      <c r="A877" s="108"/>
      <c r="D877" s="108"/>
      <c r="E877" s="134"/>
      <c r="F877" s="141"/>
      <c r="I877" s="72"/>
      <c r="K877" s="140"/>
      <c r="L877" s="2"/>
      <c r="M877" s="139"/>
    </row>
    <row r="878" spans="1:13">
      <c r="A878" s="108"/>
      <c r="D878" s="108"/>
      <c r="E878" s="134"/>
      <c r="F878" s="141"/>
      <c r="I878" s="72"/>
      <c r="K878" s="140"/>
      <c r="L878" s="2"/>
      <c r="M878" s="139"/>
    </row>
    <row r="879" spans="1:13">
      <c r="A879" s="108"/>
      <c r="D879" s="108"/>
      <c r="E879" s="134"/>
      <c r="F879" s="141"/>
      <c r="I879" s="72"/>
      <c r="K879" s="140"/>
      <c r="L879" s="2"/>
      <c r="M879" s="139"/>
    </row>
    <row r="880" spans="1:13">
      <c r="A880" s="108"/>
      <c r="D880" s="108"/>
      <c r="E880" s="134"/>
      <c r="F880" s="141"/>
      <c r="I880" s="72"/>
      <c r="K880" s="140"/>
      <c r="L880" s="2"/>
      <c r="M880" s="139"/>
    </row>
    <row r="881" spans="1:13">
      <c r="A881" s="108"/>
      <c r="D881" s="108"/>
      <c r="E881" s="134"/>
      <c r="F881" s="141"/>
      <c r="I881" s="72"/>
      <c r="K881" s="140"/>
      <c r="L881" s="2"/>
      <c r="M881" s="139"/>
    </row>
    <row r="882" spans="1:13">
      <c r="A882" s="108"/>
      <c r="D882" s="108"/>
      <c r="E882" s="134"/>
      <c r="F882" s="141"/>
      <c r="I882" s="72"/>
      <c r="K882" s="140"/>
      <c r="L882" s="2"/>
      <c r="M882" s="139"/>
    </row>
    <row r="883" spans="1:13">
      <c r="A883" s="108"/>
      <c r="D883" s="108"/>
      <c r="E883" s="134"/>
      <c r="F883" s="141"/>
      <c r="I883" s="72"/>
      <c r="K883" s="140"/>
      <c r="L883" s="2"/>
      <c r="M883" s="139"/>
    </row>
    <row r="884" spans="1:13">
      <c r="A884" s="108"/>
      <c r="D884" s="108"/>
      <c r="E884" s="134"/>
      <c r="F884" s="141"/>
      <c r="I884" s="72"/>
      <c r="K884" s="140"/>
      <c r="L884" s="2"/>
      <c r="M884" s="139"/>
    </row>
    <row r="885" spans="1:13">
      <c r="A885" s="108"/>
      <c r="D885" s="108"/>
      <c r="E885" s="134"/>
      <c r="F885" s="141"/>
      <c r="I885" s="72"/>
      <c r="K885" s="140"/>
      <c r="L885" s="2"/>
      <c r="M885" s="139"/>
    </row>
    <row r="886" spans="1:13">
      <c r="A886" s="108"/>
      <c r="D886" s="108"/>
      <c r="E886" s="134"/>
      <c r="F886" s="141"/>
      <c r="I886" s="72"/>
      <c r="K886" s="140"/>
      <c r="L886" s="2"/>
      <c r="M886" s="139"/>
    </row>
    <row r="887" spans="1:13">
      <c r="A887" s="108"/>
      <c r="D887" s="108"/>
      <c r="E887" s="134"/>
      <c r="F887" s="141"/>
      <c r="I887" s="72"/>
      <c r="K887" s="140"/>
      <c r="L887" s="2"/>
      <c r="M887" s="139"/>
    </row>
    <row r="888" spans="1:13">
      <c r="A888" s="108"/>
      <c r="D888" s="108"/>
      <c r="E888" s="134"/>
      <c r="F888" s="141"/>
      <c r="I888" s="72"/>
      <c r="K888" s="140"/>
      <c r="L888" s="2"/>
      <c r="M888" s="139"/>
    </row>
    <row r="889" spans="1:13">
      <c r="A889" s="108"/>
      <c r="D889" s="108"/>
      <c r="E889" s="134"/>
      <c r="F889" s="141"/>
      <c r="I889" s="72"/>
      <c r="K889" s="140"/>
      <c r="L889" s="2"/>
      <c r="M889" s="139"/>
    </row>
    <row r="890" spans="1:13">
      <c r="A890" s="108"/>
      <c r="D890" s="108"/>
      <c r="E890" s="134"/>
      <c r="F890" s="141"/>
      <c r="I890" s="72"/>
      <c r="K890" s="140"/>
      <c r="L890" s="2"/>
      <c r="M890" s="139"/>
    </row>
    <row r="891" spans="1:13">
      <c r="A891" s="108"/>
      <c r="D891" s="108"/>
      <c r="E891" s="134"/>
      <c r="F891" s="141"/>
      <c r="I891" s="72"/>
      <c r="K891" s="140"/>
      <c r="L891" s="2"/>
      <c r="M891" s="139"/>
    </row>
    <row r="892" spans="1:13">
      <c r="A892" s="108"/>
      <c r="D892" s="108"/>
      <c r="E892" s="134"/>
      <c r="F892" s="141"/>
      <c r="I892" s="72"/>
      <c r="K892" s="140"/>
      <c r="L892" s="2"/>
      <c r="M892" s="139"/>
    </row>
    <row r="893" spans="1:13">
      <c r="A893" s="108"/>
      <c r="D893" s="108"/>
      <c r="E893" s="134"/>
      <c r="F893" s="141"/>
      <c r="I893" s="72"/>
      <c r="K893" s="140"/>
      <c r="L893" s="2"/>
      <c r="M893" s="139"/>
    </row>
    <row r="894" spans="1:13">
      <c r="A894" s="108"/>
      <c r="D894" s="108"/>
      <c r="E894" s="134"/>
      <c r="F894" s="141"/>
      <c r="I894" s="72"/>
      <c r="K894" s="140"/>
      <c r="L894" s="2"/>
      <c r="M894" s="139"/>
    </row>
    <row r="895" spans="1:13">
      <c r="A895" s="108"/>
      <c r="D895" s="108"/>
      <c r="E895" s="134"/>
      <c r="F895" s="141"/>
      <c r="I895" s="72"/>
      <c r="K895" s="140"/>
      <c r="L895" s="2"/>
      <c r="M895" s="139"/>
    </row>
    <row r="896" spans="1:13">
      <c r="A896" s="108"/>
      <c r="D896" s="108"/>
      <c r="E896" s="134"/>
      <c r="F896" s="141"/>
      <c r="I896" s="72"/>
      <c r="K896" s="140"/>
      <c r="L896" s="2"/>
      <c r="M896" s="139"/>
    </row>
    <row r="897" spans="1:13">
      <c r="A897" s="108"/>
      <c r="D897" s="108"/>
      <c r="E897" s="134"/>
      <c r="F897" s="141"/>
      <c r="I897" s="72"/>
      <c r="K897" s="140"/>
      <c r="L897" s="2"/>
      <c r="M897" s="139"/>
    </row>
    <row r="898" spans="1:13">
      <c r="A898" s="108"/>
      <c r="D898" s="108"/>
      <c r="E898" s="134"/>
      <c r="F898" s="141"/>
      <c r="I898" s="72"/>
      <c r="K898" s="140"/>
      <c r="L898" s="2"/>
      <c r="M898" s="139"/>
    </row>
    <row r="899" spans="1:13">
      <c r="A899" s="108"/>
      <c r="D899" s="108"/>
      <c r="E899" s="134"/>
      <c r="F899" s="141"/>
      <c r="I899" s="72"/>
      <c r="K899" s="140"/>
      <c r="L899" s="2"/>
      <c r="M899" s="139"/>
    </row>
    <row r="900" spans="1:13">
      <c r="A900" s="108"/>
      <c r="D900" s="108"/>
      <c r="E900" s="134"/>
      <c r="F900" s="141"/>
      <c r="I900" s="72"/>
      <c r="K900" s="140"/>
      <c r="L900" s="2"/>
      <c r="M900" s="139"/>
    </row>
    <row r="901" spans="1:13">
      <c r="A901" s="108"/>
      <c r="D901" s="108"/>
      <c r="E901" s="134"/>
      <c r="F901" s="141"/>
      <c r="I901" s="72"/>
      <c r="K901" s="140"/>
      <c r="L901" s="2"/>
      <c r="M901" s="139"/>
    </row>
    <row r="902" spans="1:13">
      <c r="A902" s="108"/>
      <c r="D902" s="108"/>
      <c r="E902" s="134"/>
      <c r="F902" s="141"/>
      <c r="I902" s="72"/>
      <c r="K902" s="140"/>
      <c r="L902" s="2"/>
      <c r="M902" s="139"/>
    </row>
    <row r="903" spans="1:13">
      <c r="A903" s="108"/>
      <c r="D903" s="108"/>
      <c r="E903" s="134"/>
      <c r="F903" s="141"/>
      <c r="I903" s="72"/>
      <c r="K903" s="140"/>
      <c r="L903" s="2"/>
      <c r="M903" s="139"/>
    </row>
    <row r="904" spans="1:13">
      <c r="A904" s="108"/>
      <c r="D904" s="108"/>
      <c r="E904" s="134"/>
      <c r="F904" s="141"/>
      <c r="I904" s="72"/>
      <c r="K904" s="140"/>
      <c r="L904" s="2"/>
      <c r="M904" s="139"/>
    </row>
    <row r="905" spans="1:13">
      <c r="A905" s="108"/>
      <c r="D905" s="108"/>
      <c r="E905" s="134"/>
      <c r="F905" s="141"/>
      <c r="I905" s="72"/>
      <c r="K905" s="140"/>
      <c r="L905" s="2"/>
      <c r="M905" s="139"/>
    </row>
    <row r="906" spans="1:13">
      <c r="A906" s="108"/>
      <c r="D906" s="108"/>
      <c r="E906" s="134"/>
      <c r="F906" s="141"/>
      <c r="I906" s="72"/>
      <c r="K906" s="140"/>
      <c r="L906" s="2"/>
      <c r="M906" s="139"/>
    </row>
    <row r="907" spans="1:13">
      <c r="A907" s="108"/>
      <c r="D907" s="108"/>
      <c r="E907" s="134"/>
      <c r="F907" s="141"/>
      <c r="I907" s="72"/>
      <c r="K907" s="140"/>
      <c r="L907" s="2"/>
      <c r="M907" s="139"/>
    </row>
    <row r="908" spans="1:13">
      <c r="A908" s="108"/>
      <c r="D908" s="108"/>
      <c r="E908" s="134"/>
      <c r="F908" s="141"/>
      <c r="I908" s="72"/>
      <c r="K908" s="140"/>
      <c r="L908" s="2"/>
      <c r="M908" s="139"/>
    </row>
    <row r="909" spans="1:13">
      <c r="A909" s="108"/>
      <c r="D909" s="108"/>
      <c r="E909" s="134"/>
      <c r="F909" s="141"/>
      <c r="I909" s="72"/>
      <c r="K909" s="140"/>
      <c r="L909" s="2"/>
      <c r="M909" s="139"/>
    </row>
    <row r="910" spans="1:13">
      <c r="A910" s="108"/>
      <c r="D910" s="108"/>
      <c r="E910" s="134"/>
      <c r="F910" s="141"/>
      <c r="I910" s="72"/>
      <c r="K910" s="140"/>
      <c r="L910" s="2"/>
      <c r="M910" s="139"/>
    </row>
    <row r="911" spans="1:13">
      <c r="A911" s="108"/>
      <c r="D911" s="108"/>
      <c r="E911" s="134"/>
      <c r="F911" s="141"/>
      <c r="I911" s="72"/>
      <c r="K911" s="140"/>
      <c r="L911" s="2"/>
      <c r="M911" s="139"/>
    </row>
    <row r="912" spans="1:13">
      <c r="A912" s="108"/>
      <c r="D912" s="108"/>
      <c r="E912" s="134"/>
      <c r="F912" s="141"/>
      <c r="I912" s="72"/>
      <c r="K912" s="140"/>
      <c r="L912" s="2"/>
      <c r="M912" s="139"/>
    </row>
    <row r="913" spans="1:13">
      <c r="A913" s="108"/>
      <c r="D913" s="108"/>
      <c r="E913" s="134"/>
      <c r="F913" s="141"/>
      <c r="I913" s="72"/>
      <c r="K913" s="140"/>
      <c r="L913" s="2"/>
      <c r="M913" s="139"/>
    </row>
    <row r="914" spans="1:13">
      <c r="A914" s="108"/>
      <c r="D914" s="108"/>
      <c r="E914" s="134"/>
      <c r="F914" s="141"/>
      <c r="I914" s="72"/>
      <c r="K914" s="140"/>
      <c r="L914" s="2"/>
      <c r="M914" s="139"/>
    </row>
    <row r="915" spans="1:13">
      <c r="A915" s="108"/>
      <c r="D915" s="108"/>
      <c r="E915" s="134"/>
      <c r="F915" s="141"/>
      <c r="I915" s="72"/>
      <c r="K915" s="140"/>
      <c r="L915" s="2"/>
      <c r="M915" s="139"/>
    </row>
    <row r="916" spans="1:13">
      <c r="A916" s="108"/>
      <c r="D916" s="108"/>
      <c r="E916" s="134"/>
      <c r="F916" s="141"/>
      <c r="I916" s="72"/>
      <c r="K916" s="140"/>
      <c r="L916" s="2"/>
      <c r="M916" s="139"/>
    </row>
    <row r="917" spans="1:13">
      <c r="A917" s="108"/>
      <c r="D917" s="108"/>
      <c r="E917" s="134"/>
      <c r="F917" s="141"/>
      <c r="I917" s="72"/>
      <c r="K917" s="140"/>
      <c r="L917" s="2"/>
      <c r="M917" s="139"/>
    </row>
    <row r="918" spans="1:13">
      <c r="A918" s="108"/>
      <c r="D918" s="108"/>
      <c r="E918" s="134"/>
      <c r="F918" s="141"/>
      <c r="I918" s="72"/>
      <c r="K918" s="140"/>
      <c r="L918" s="2"/>
      <c r="M918" s="139"/>
    </row>
    <row r="919" spans="1:13">
      <c r="A919" s="108"/>
      <c r="D919" s="108"/>
      <c r="E919" s="134"/>
      <c r="F919" s="141"/>
      <c r="I919" s="72"/>
      <c r="K919" s="140"/>
      <c r="L919" s="2"/>
      <c r="M919" s="139"/>
    </row>
    <row r="920" spans="1:13">
      <c r="A920" s="108"/>
      <c r="D920" s="108"/>
      <c r="E920" s="134"/>
      <c r="F920" s="141"/>
      <c r="I920" s="72"/>
      <c r="K920" s="140"/>
      <c r="L920" s="2"/>
      <c r="M920" s="139"/>
    </row>
    <row r="921" spans="1:13">
      <c r="A921" s="108"/>
      <c r="D921" s="108"/>
      <c r="E921" s="134"/>
      <c r="F921" s="141"/>
      <c r="I921" s="72"/>
      <c r="K921" s="140"/>
      <c r="L921" s="2"/>
      <c r="M921" s="139"/>
    </row>
    <row r="922" spans="1:13">
      <c r="A922" s="108"/>
      <c r="D922" s="108"/>
      <c r="E922" s="134"/>
      <c r="F922" s="141"/>
      <c r="I922" s="72"/>
      <c r="K922" s="140"/>
      <c r="L922" s="2"/>
      <c r="M922" s="139"/>
    </row>
    <row r="923" spans="1:13">
      <c r="A923" s="108"/>
      <c r="D923" s="108"/>
      <c r="E923" s="134"/>
      <c r="F923" s="141"/>
      <c r="I923" s="72"/>
      <c r="K923" s="140"/>
      <c r="L923" s="2"/>
      <c r="M923" s="139"/>
    </row>
    <row r="924" spans="1:13">
      <c r="A924" s="108"/>
      <c r="D924" s="108"/>
      <c r="E924" s="134"/>
      <c r="F924" s="141"/>
      <c r="I924" s="72"/>
      <c r="K924" s="140"/>
      <c r="L924" s="2"/>
      <c r="M924" s="139"/>
    </row>
    <row r="925" spans="1:13">
      <c r="A925" s="108"/>
      <c r="D925" s="108"/>
      <c r="E925" s="134"/>
      <c r="F925" s="141"/>
      <c r="I925" s="72"/>
      <c r="K925" s="140"/>
      <c r="L925" s="2"/>
      <c r="M925" s="139"/>
    </row>
    <row r="926" spans="1:13">
      <c r="A926" s="108"/>
      <c r="D926" s="108"/>
      <c r="E926" s="134"/>
      <c r="F926" s="141"/>
      <c r="I926" s="72"/>
      <c r="K926" s="140"/>
      <c r="L926" s="2"/>
      <c r="M926" s="139"/>
    </row>
    <row r="927" spans="1:13">
      <c r="A927" s="108"/>
      <c r="D927" s="108"/>
      <c r="E927" s="134"/>
      <c r="F927" s="141"/>
      <c r="I927" s="72"/>
      <c r="K927" s="140"/>
      <c r="L927" s="2"/>
      <c r="M927" s="139"/>
    </row>
    <row r="928" spans="1:13">
      <c r="A928" s="108"/>
      <c r="D928" s="108"/>
      <c r="E928" s="134"/>
      <c r="F928" s="141"/>
      <c r="I928" s="72"/>
      <c r="K928" s="140"/>
      <c r="L928" s="2"/>
      <c r="M928" s="139"/>
    </row>
    <row r="929" spans="1:13">
      <c r="A929" s="108"/>
      <c r="D929" s="108"/>
      <c r="E929" s="134"/>
      <c r="F929" s="141"/>
      <c r="I929" s="72"/>
      <c r="K929" s="140"/>
      <c r="L929" s="2"/>
      <c r="M929" s="139"/>
    </row>
    <row r="930" spans="1:13">
      <c r="A930" s="108"/>
      <c r="D930" s="108"/>
      <c r="E930" s="134"/>
      <c r="F930" s="141"/>
      <c r="I930" s="72"/>
      <c r="K930" s="140"/>
      <c r="L930" s="2"/>
      <c r="M930" s="139"/>
    </row>
    <row r="931" spans="1:13">
      <c r="A931" s="108"/>
      <c r="D931" s="108"/>
      <c r="E931" s="134"/>
      <c r="F931" s="141"/>
      <c r="I931" s="72"/>
      <c r="K931" s="140"/>
      <c r="L931" s="2"/>
      <c r="M931" s="139"/>
    </row>
    <row r="932" spans="1:13">
      <c r="A932" s="108"/>
      <c r="D932" s="108"/>
      <c r="E932" s="134"/>
      <c r="F932" s="141"/>
      <c r="I932" s="72"/>
      <c r="K932" s="140"/>
      <c r="L932" s="2"/>
      <c r="M932" s="139"/>
    </row>
    <row r="933" spans="1:13">
      <c r="A933" s="108"/>
      <c r="D933" s="108"/>
      <c r="E933" s="134"/>
      <c r="F933" s="141"/>
      <c r="I933" s="72"/>
      <c r="K933" s="140"/>
      <c r="L933" s="2"/>
      <c r="M933" s="139"/>
    </row>
    <row r="934" spans="1:13">
      <c r="A934" s="108"/>
      <c r="D934" s="108"/>
      <c r="E934" s="134"/>
      <c r="F934" s="141"/>
      <c r="I934" s="72"/>
      <c r="K934" s="140"/>
      <c r="L934" s="2"/>
      <c r="M934" s="139"/>
    </row>
    <row r="935" spans="1:13">
      <c r="A935" s="108"/>
      <c r="D935" s="108"/>
      <c r="E935" s="134"/>
      <c r="F935" s="141"/>
      <c r="I935" s="72"/>
      <c r="K935" s="140"/>
      <c r="L935" s="2"/>
      <c r="M935" s="139"/>
    </row>
    <row r="936" spans="1:13">
      <c r="A936" s="108"/>
      <c r="D936" s="108"/>
      <c r="E936" s="134"/>
      <c r="F936" s="141"/>
      <c r="I936" s="72"/>
      <c r="K936" s="140"/>
      <c r="L936" s="2"/>
      <c r="M936" s="139"/>
    </row>
    <row r="937" spans="1:13">
      <c r="A937" s="108"/>
      <c r="D937" s="108"/>
      <c r="E937" s="134"/>
      <c r="F937" s="141"/>
      <c r="I937" s="72"/>
      <c r="K937" s="140"/>
      <c r="L937" s="2"/>
      <c r="M937" s="139"/>
    </row>
    <row r="938" spans="1:13">
      <c r="A938" s="108"/>
      <c r="D938" s="108"/>
      <c r="E938" s="134"/>
      <c r="F938" s="141"/>
      <c r="I938" s="72"/>
      <c r="K938" s="140"/>
      <c r="L938" s="2"/>
      <c r="M938" s="139"/>
    </row>
    <row r="939" spans="1:13">
      <c r="A939" s="108"/>
      <c r="D939" s="108"/>
      <c r="E939" s="134"/>
      <c r="F939" s="141"/>
      <c r="I939" s="72"/>
      <c r="K939" s="140"/>
      <c r="L939" s="2"/>
      <c r="M939" s="139"/>
    </row>
    <row r="940" spans="1:13">
      <c r="A940" s="108"/>
      <c r="D940" s="108"/>
      <c r="E940" s="134"/>
      <c r="F940" s="141"/>
      <c r="I940" s="72"/>
      <c r="K940" s="140"/>
      <c r="L940" s="2"/>
      <c r="M940" s="139"/>
    </row>
    <row r="941" spans="1:13">
      <c r="A941" s="108"/>
      <c r="D941" s="108"/>
      <c r="E941" s="134"/>
      <c r="F941" s="141"/>
      <c r="I941" s="72"/>
      <c r="K941" s="140"/>
      <c r="L941" s="2"/>
      <c r="M941" s="139"/>
    </row>
    <row r="942" spans="1:13">
      <c r="A942" s="108"/>
      <c r="D942" s="108"/>
      <c r="E942" s="134"/>
      <c r="F942" s="141"/>
      <c r="I942" s="72"/>
      <c r="K942" s="140"/>
      <c r="L942" s="2"/>
      <c r="M942" s="139"/>
    </row>
    <row r="943" spans="1:13">
      <c r="A943" s="108"/>
      <c r="D943" s="108"/>
      <c r="E943" s="134"/>
      <c r="F943" s="141"/>
      <c r="I943" s="72"/>
      <c r="K943" s="140"/>
      <c r="L943" s="2"/>
      <c r="M943" s="139"/>
    </row>
    <row r="944" spans="1:13">
      <c r="A944" s="108"/>
      <c r="D944" s="108"/>
      <c r="E944" s="134"/>
      <c r="F944" s="141"/>
      <c r="I944" s="72"/>
      <c r="K944" s="140"/>
      <c r="L944" s="2"/>
      <c r="M944" s="139"/>
    </row>
    <row r="945" spans="1:13">
      <c r="A945" s="108"/>
      <c r="D945" s="108"/>
      <c r="E945" s="134"/>
      <c r="F945" s="141"/>
      <c r="I945" s="72"/>
      <c r="K945" s="140"/>
      <c r="L945" s="2"/>
      <c r="M945" s="139"/>
    </row>
    <row r="946" spans="1:13">
      <c r="A946" s="108"/>
      <c r="D946" s="108"/>
      <c r="E946" s="134"/>
      <c r="F946" s="141"/>
      <c r="I946" s="72"/>
      <c r="K946" s="140"/>
      <c r="L946" s="2"/>
      <c r="M946" s="139"/>
    </row>
    <row r="947" spans="1:13">
      <c r="A947" s="108"/>
      <c r="D947" s="108"/>
      <c r="E947" s="134"/>
      <c r="F947" s="141"/>
      <c r="I947" s="72"/>
      <c r="K947" s="140"/>
      <c r="L947" s="2"/>
      <c r="M947" s="139"/>
    </row>
    <row r="948" spans="1:13">
      <c r="A948" s="108"/>
      <c r="D948" s="108"/>
      <c r="E948" s="134"/>
      <c r="F948" s="141"/>
      <c r="I948" s="72"/>
      <c r="K948" s="140"/>
      <c r="L948" s="2"/>
      <c r="M948" s="139"/>
    </row>
    <row r="949" spans="1:13">
      <c r="A949" s="108"/>
      <c r="D949" s="108"/>
      <c r="E949" s="134"/>
      <c r="F949" s="141"/>
      <c r="I949" s="72"/>
      <c r="K949" s="140"/>
      <c r="L949" s="2"/>
      <c r="M949" s="139"/>
    </row>
    <row r="950" spans="1:13">
      <c r="A950" s="108"/>
      <c r="D950" s="108"/>
      <c r="E950" s="134"/>
      <c r="F950" s="141"/>
      <c r="I950" s="72"/>
      <c r="K950" s="140"/>
      <c r="L950" s="2"/>
      <c r="M950" s="139"/>
    </row>
    <row r="951" spans="1:13">
      <c r="A951" s="108"/>
      <c r="D951" s="108"/>
      <c r="E951" s="134"/>
      <c r="F951" s="141"/>
      <c r="I951" s="72"/>
      <c r="K951" s="140"/>
      <c r="L951" s="2"/>
      <c r="M951" s="139"/>
    </row>
    <row r="952" spans="1:13">
      <c r="A952" s="108"/>
      <c r="D952" s="108"/>
      <c r="E952" s="134"/>
      <c r="F952" s="141"/>
      <c r="I952" s="72"/>
      <c r="K952" s="140"/>
      <c r="L952" s="2"/>
      <c r="M952" s="139"/>
    </row>
    <row r="953" spans="1:13">
      <c r="A953" s="108"/>
      <c r="D953" s="108"/>
      <c r="E953" s="134"/>
      <c r="F953" s="141"/>
      <c r="I953" s="72"/>
      <c r="K953" s="140"/>
      <c r="L953" s="2"/>
      <c r="M953" s="139"/>
    </row>
    <row r="954" spans="1:13">
      <c r="A954" s="108"/>
      <c r="D954" s="108"/>
      <c r="E954" s="134"/>
      <c r="F954" s="141"/>
      <c r="I954" s="72"/>
      <c r="K954" s="140"/>
      <c r="L954" s="2"/>
      <c r="M954" s="139"/>
    </row>
    <row r="955" spans="1:13">
      <c r="A955" s="108"/>
      <c r="D955" s="108"/>
      <c r="E955" s="134"/>
      <c r="F955" s="141"/>
      <c r="I955" s="72"/>
      <c r="K955" s="140"/>
      <c r="L955" s="2"/>
      <c r="M955" s="139"/>
    </row>
    <row r="956" spans="1:13">
      <c r="A956" s="108"/>
      <c r="D956" s="108"/>
      <c r="E956" s="134"/>
      <c r="F956" s="141"/>
      <c r="I956" s="72"/>
      <c r="K956" s="140"/>
      <c r="L956" s="2"/>
      <c r="M956" s="139"/>
    </row>
    <row r="957" spans="1:13">
      <c r="A957" s="108"/>
      <c r="D957" s="108"/>
      <c r="E957" s="134"/>
      <c r="F957" s="141"/>
      <c r="I957" s="72"/>
      <c r="K957" s="140"/>
      <c r="L957" s="2"/>
      <c r="M957" s="139"/>
    </row>
    <row r="958" spans="1:13">
      <c r="A958" s="108"/>
      <c r="D958" s="108"/>
      <c r="E958" s="134"/>
      <c r="F958" s="141"/>
      <c r="I958" s="72"/>
      <c r="K958" s="140"/>
      <c r="L958" s="2"/>
      <c r="M958" s="139"/>
    </row>
    <row r="959" spans="1:13">
      <c r="A959" s="108"/>
      <c r="D959" s="108"/>
      <c r="E959" s="134"/>
      <c r="F959" s="141"/>
      <c r="I959" s="72"/>
      <c r="K959" s="140"/>
      <c r="L959" s="2"/>
      <c r="M959" s="139"/>
    </row>
    <row r="960" spans="1:13">
      <c r="A960" s="108"/>
      <c r="D960" s="108"/>
      <c r="E960" s="134"/>
      <c r="F960" s="141"/>
      <c r="I960" s="72"/>
      <c r="K960" s="140"/>
      <c r="L960" s="2"/>
      <c r="M960" s="139"/>
    </row>
    <row r="961" spans="1:13">
      <c r="A961" s="108"/>
      <c r="D961" s="108"/>
      <c r="E961" s="134"/>
      <c r="F961" s="141"/>
      <c r="I961" s="72"/>
      <c r="K961" s="140"/>
      <c r="L961" s="2"/>
      <c r="M961" s="139"/>
    </row>
    <row r="962" spans="1:13">
      <c r="A962" s="108"/>
      <c r="D962" s="108"/>
      <c r="E962" s="134"/>
      <c r="F962" s="141"/>
      <c r="I962" s="72"/>
      <c r="K962" s="140"/>
      <c r="L962" s="2"/>
      <c r="M962" s="139"/>
    </row>
    <row r="963" spans="1:13">
      <c r="A963" s="108"/>
      <c r="D963" s="108"/>
      <c r="E963" s="134"/>
      <c r="F963" s="141"/>
      <c r="I963" s="72"/>
      <c r="K963" s="140"/>
      <c r="L963" s="2"/>
      <c r="M963" s="139"/>
    </row>
    <row r="964" spans="1:13">
      <c r="A964" s="108"/>
      <c r="D964" s="108"/>
      <c r="E964" s="134"/>
      <c r="F964" s="141"/>
      <c r="I964" s="72"/>
      <c r="K964" s="140"/>
      <c r="L964" s="2"/>
      <c r="M964" s="139"/>
    </row>
    <row r="965" spans="1:13">
      <c r="A965" s="108"/>
      <c r="D965" s="108"/>
      <c r="E965" s="134"/>
      <c r="F965" s="141"/>
      <c r="I965" s="72"/>
      <c r="K965" s="140"/>
      <c r="L965" s="2"/>
      <c r="M965" s="139"/>
    </row>
    <row r="966" spans="1:13">
      <c r="A966" s="108"/>
      <c r="D966" s="108"/>
      <c r="E966" s="134"/>
      <c r="F966" s="141"/>
      <c r="I966" s="72"/>
      <c r="K966" s="140"/>
      <c r="L966" s="2"/>
      <c r="M966" s="139"/>
    </row>
    <row r="967" spans="1:13">
      <c r="A967" s="108"/>
      <c r="D967" s="108"/>
      <c r="E967" s="134"/>
      <c r="F967" s="141"/>
      <c r="I967" s="72"/>
      <c r="K967" s="140"/>
      <c r="L967" s="2"/>
      <c r="M967" s="139"/>
    </row>
    <row r="968" spans="1:13">
      <c r="A968" s="108"/>
      <c r="D968" s="108"/>
      <c r="E968" s="134"/>
      <c r="F968" s="141"/>
      <c r="I968" s="72"/>
      <c r="K968" s="140"/>
      <c r="L968" s="2"/>
      <c r="M968" s="139"/>
    </row>
    <row r="969" spans="1:13">
      <c r="A969" s="108"/>
      <c r="D969" s="108"/>
      <c r="E969" s="134"/>
      <c r="F969" s="141"/>
      <c r="I969" s="72"/>
      <c r="K969" s="140"/>
      <c r="L969" s="2"/>
      <c r="M969" s="139"/>
    </row>
    <row r="970" spans="1:13">
      <c r="A970" s="108"/>
      <c r="D970" s="108"/>
      <c r="E970" s="134"/>
      <c r="F970" s="141"/>
      <c r="I970" s="72"/>
      <c r="K970" s="140"/>
      <c r="L970" s="2"/>
      <c r="M970" s="139"/>
    </row>
    <row r="971" spans="1:13">
      <c r="A971" s="108"/>
      <c r="D971" s="108"/>
      <c r="E971" s="134"/>
      <c r="F971" s="141"/>
      <c r="I971" s="72"/>
      <c r="K971" s="140"/>
      <c r="L971" s="2"/>
      <c r="M971" s="139"/>
    </row>
    <row r="972" spans="1:13">
      <c r="A972" s="108"/>
      <c r="D972" s="108"/>
      <c r="E972" s="134"/>
      <c r="F972" s="141"/>
      <c r="I972" s="72"/>
      <c r="K972" s="140"/>
      <c r="L972" s="2"/>
      <c r="M972" s="139"/>
    </row>
    <row r="973" spans="1:13">
      <c r="A973" s="108"/>
      <c r="D973" s="108"/>
      <c r="E973" s="134"/>
      <c r="F973" s="141"/>
      <c r="I973" s="72"/>
      <c r="K973" s="140"/>
      <c r="L973" s="2"/>
      <c r="M973" s="139"/>
    </row>
    <row r="974" spans="1:13">
      <c r="A974" s="108"/>
      <c r="D974" s="108"/>
      <c r="E974" s="134"/>
      <c r="F974" s="141"/>
      <c r="I974" s="72"/>
      <c r="K974" s="140"/>
      <c r="L974" s="2"/>
      <c r="M974" s="139"/>
    </row>
    <row r="975" spans="1:13">
      <c r="A975" s="108"/>
      <c r="D975" s="108"/>
      <c r="E975" s="134"/>
      <c r="F975" s="141"/>
      <c r="I975" s="72"/>
      <c r="K975" s="140"/>
      <c r="L975" s="2"/>
      <c r="M975" s="139"/>
    </row>
    <row r="976" spans="1:13">
      <c r="A976" s="108"/>
      <c r="D976" s="108"/>
      <c r="E976" s="134"/>
      <c r="F976" s="141"/>
      <c r="I976" s="72"/>
      <c r="K976" s="140"/>
      <c r="L976" s="2"/>
      <c r="M976" s="139"/>
    </row>
    <row r="977" spans="1:13">
      <c r="A977" s="108"/>
      <c r="D977" s="108"/>
      <c r="E977" s="134"/>
      <c r="F977" s="141"/>
      <c r="I977" s="72"/>
      <c r="K977" s="140"/>
      <c r="L977" s="2"/>
      <c r="M977" s="139"/>
    </row>
    <row r="978" spans="1:13">
      <c r="A978" s="108"/>
      <c r="D978" s="108"/>
      <c r="E978" s="134"/>
      <c r="F978" s="141"/>
      <c r="I978" s="72"/>
      <c r="K978" s="140"/>
      <c r="L978" s="2"/>
      <c r="M978" s="139"/>
    </row>
    <row r="979" spans="1:13">
      <c r="A979" s="108"/>
      <c r="D979" s="108"/>
      <c r="E979" s="134"/>
      <c r="F979" s="141"/>
      <c r="I979" s="72"/>
      <c r="K979" s="140"/>
      <c r="L979" s="2"/>
      <c r="M979" s="139"/>
    </row>
    <row r="980" spans="1:13">
      <c r="A980" s="108"/>
      <c r="D980" s="108"/>
      <c r="E980" s="134"/>
      <c r="F980" s="141"/>
      <c r="I980" s="72"/>
      <c r="K980" s="140"/>
      <c r="L980" s="2"/>
      <c r="M980" s="139"/>
    </row>
    <row r="981" spans="1:13">
      <c r="A981" s="108"/>
      <c r="D981" s="108"/>
      <c r="E981" s="134"/>
      <c r="F981" s="141"/>
      <c r="I981" s="72"/>
      <c r="K981" s="140"/>
      <c r="L981" s="2"/>
      <c r="M981" s="139"/>
    </row>
    <row r="982" spans="1:13">
      <c r="A982" s="108"/>
      <c r="D982" s="108"/>
      <c r="E982" s="134"/>
      <c r="F982" s="141"/>
      <c r="I982" s="72"/>
      <c r="K982" s="140"/>
      <c r="L982" s="2"/>
      <c r="M982" s="139"/>
    </row>
    <row r="983" spans="1:13">
      <c r="A983" s="108"/>
      <c r="D983" s="108"/>
      <c r="E983" s="134"/>
      <c r="F983" s="141"/>
      <c r="I983" s="72"/>
      <c r="K983" s="140"/>
      <c r="L983" s="2"/>
      <c r="M983" s="139"/>
    </row>
    <row r="984" spans="1:13">
      <c r="A984" s="108"/>
      <c r="D984" s="108"/>
      <c r="E984" s="134"/>
      <c r="F984" s="141"/>
      <c r="I984" s="72"/>
      <c r="K984" s="140"/>
      <c r="L984" s="2"/>
      <c r="M984" s="139"/>
    </row>
    <row r="985" spans="1:13">
      <c r="A985" s="108"/>
      <c r="D985" s="108"/>
      <c r="E985" s="134"/>
      <c r="F985" s="141"/>
      <c r="I985" s="72"/>
      <c r="K985" s="140"/>
      <c r="L985" s="2"/>
      <c r="M985" s="139"/>
    </row>
    <row r="986" spans="1:13">
      <c r="A986" s="108"/>
      <c r="D986" s="108"/>
      <c r="E986" s="134"/>
      <c r="F986" s="141"/>
      <c r="I986" s="72"/>
      <c r="K986" s="140"/>
      <c r="L986" s="2"/>
      <c r="M986" s="139"/>
    </row>
    <row r="987" spans="1:13">
      <c r="A987" s="108"/>
      <c r="D987" s="108"/>
      <c r="E987" s="134"/>
      <c r="F987" s="141"/>
      <c r="I987" s="72"/>
      <c r="K987" s="140"/>
      <c r="L987" s="2"/>
      <c r="M987" s="139"/>
    </row>
    <row r="988" spans="1:13">
      <c r="A988" s="108"/>
      <c r="D988" s="108"/>
      <c r="E988" s="134"/>
      <c r="F988" s="141"/>
      <c r="I988" s="72"/>
      <c r="K988" s="140"/>
      <c r="L988" s="2"/>
      <c r="M988" s="139"/>
    </row>
    <row r="989" spans="1:13">
      <c r="A989" s="108"/>
      <c r="D989" s="108"/>
      <c r="E989" s="134"/>
      <c r="F989" s="141"/>
      <c r="I989" s="72"/>
      <c r="K989" s="140"/>
      <c r="L989" s="2"/>
      <c r="M989" s="139"/>
    </row>
    <row r="990" spans="1:13">
      <c r="A990" s="108"/>
      <c r="D990" s="108"/>
      <c r="E990" s="134"/>
      <c r="F990" s="141"/>
      <c r="I990" s="72"/>
      <c r="K990" s="140"/>
      <c r="L990" s="2"/>
      <c r="M990" s="139"/>
    </row>
    <row r="991" spans="1:13">
      <c r="A991" s="108"/>
      <c r="D991" s="108"/>
      <c r="E991" s="134"/>
      <c r="F991" s="141"/>
      <c r="I991" s="72"/>
      <c r="K991" s="140"/>
      <c r="L991" s="2"/>
      <c r="M991" s="139"/>
    </row>
    <row r="992" spans="1:13">
      <c r="A992" s="108"/>
      <c r="D992" s="108"/>
      <c r="E992" s="134"/>
      <c r="F992" s="141"/>
      <c r="I992" s="72"/>
      <c r="K992" s="140"/>
      <c r="L992" s="2"/>
      <c r="M992" s="139"/>
    </row>
    <row r="993" spans="1:13">
      <c r="A993" s="108"/>
      <c r="D993" s="108"/>
      <c r="E993" s="134"/>
      <c r="F993" s="141"/>
      <c r="I993" s="72"/>
      <c r="K993" s="140"/>
      <c r="L993" s="2"/>
      <c r="M993" s="139"/>
    </row>
    <row r="994" spans="1:13">
      <c r="A994" s="108"/>
      <c r="D994" s="108"/>
      <c r="E994" s="134"/>
      <c r="F994" s="141"/>
      <c r="I994" s="72"/>
      <c r="K994" s="140"/>
      <c r="L994" s="2"/>
      <c r="M994" s="139"/>
    </row>
    <row r="995" spans="1:13">
      <c r="A995" s="108"/>
      <c r="D995" s="108"/>
      <c r="E995" s="134"/>
      <c r="F995" s="141"/>
      <c r="I995" s="72"/>
      <c r="K995" s="140"/>
      <c r="L995" s="2"/>
      <c r="M995" s="139"/>
    </row>
    <row r="996" spans="1:13">
      <c r="A996" s="108"/>
      <c r="D996" s="108"/>
      <c r="E996" s="134"/>
      <c r="F996" s="141"/>
      <c r="I996" s="72"/>
      <c r="K996" s="140"/>
      <c r="L996" s="2"/>
      <c r="M996" s="139"/>
    </row>
    <row r="997" spans="1:13">
      <c r="A997" s="108"/>
      <c r="D997" s="108"/>
      <c r="E997" s="134"/>
      <c r="F997" s="141"/>
      <c r="I997" s="72"/>
      <c r="K997" s="140"/>
      <c r="L997" s="2"/>
      <c r="M997" s="139"/>
    </row>
    <row r="998" spans="1:13">
      <c r="A998" s="108"/>
      <c r="D998" s="108"/>
      <c r="E998" s="134"/>
      <c r="F998" s="141"/>
      <c r="I998" s="72"/>
      <c r="K998" s="140"/>
      <c r="L998" s="2"/>
      <c r="M998" s="139"/>
    </row>
    <row r="999" spans="1:13">
      <c r="A999" s="108"/>
      <c r="D999" s="108"/>
      <c r="E999" s="134"/>
      <c r="F999" s="141"/>
      <c r="I999" s="72"/>
      <c r="K999" s="140"/>
      <c r="L999" s="2"/>
      <c r="M999" s="139"/>
    </row>
    <row r="1000" spans="1:13">
      <c r="A1000" s="108"/>
      <c r="D1000" s="108"/>
      <c r="E1000" s="134"/>
      <c r="F1000" s="141"/>
      <c r="I1000" s="72"/>
      <c r="K1000" s="140"/>
      <c r="L1000" s="2"/>
      <c r="M1000" s="139"/>
    </row>
    <row r="1001" spans="1:13">
      <c r="A1001" s="108"/>
      <c r="D1001" s="108"/>
      <c r="E1001" s="134"/>
      <c r="F1001" s="141"/>
      <c r="I1001" s="72"/>
      <c r="K1001" s="140"/>
      <c r="L1001" s="2"/>
      <c r="M1001" s="139"/>
    </row>
    <row r="1002" spans="1:13">
      <c r="A1002" s="108"/>
      <c r="D1002" s="108"/>
      <c r="E1002" s="134"/>
      <c r="F1002" s="141"/>
      <c r="I1002" s="72"/>
      <c r="K1002" s="140"/>
      <c r="L1002" s="2"/>
      <c r="M1002" s="139"/>
    </row>
    <row r="1003" spans="1:13">
      <c r="A1003" s="108"/>
      <c r="D1003" s="108"/>
      <c r="E1003" s="134"/>
      <c r="F1003" s="141"/>
      <c r="I1003" s="72"/>
      <c r="K1003" s="140"/>
      <c r="L1003" s="2"/>
      <c r="M1003" s="139"/>
    </row>
    <row r="1004" spans="1:13">
      <c r="A1004" s="108"/>
      <c r="D1004" s="108"/>
      <c r="E1004" s="134"/>
      <c r="F1004" s="141"/>
      <c r="I1004" s="72"/>
      <c r="K1004" s="140"/>
      <c r="L1004" s="2"/>
      <c r="M1004" s="139"/>
    </row>
    <row r="1005" spans="1:13">
      <c r="A1005" s="108"/>
      <c r="D1005" s="108"/>
      <c r="E1005" s="134"/>
      <c r="F1005" s="141"/>
      <c r="I1005" s="72"/>
      <c r="K1005" s="140"/>
      <c r="L1005" s="2"/>
      <c r="M1005" s="139"/>
    </row>
    <row r="1006" spans="1:13">
      <c r="A1006" s="108"/>
      <c r="D1006" s="108"/>
      <c r="E1006" s="134"/>
      <c r="F1006" s="141"/>
      <c r="I1006" s="72"/>
      <c r="K1006" s="140"/>
      <c r="L1006" s="2"/>
      <c r="M1006" s="139"/>
    </row>
    <row r="1007" spans="1:13">
      <c r="A1007" s="108"/>
      <c r="D1007" s="108"/>
      <c r="E1007" s="134"/>
      <c r="F1007" s="141"/>
      <c r="I1007" s="72"/>
      <c r="K1007" s="140"/>
      <c r="L1007" s="2"/>
      <c r="M1007" s="139"/>
    </row>
    <row r="1008" spans="1:13">
      <c r="A1008" s="108"/>
      <c r="D1008" s="108"/>
      <c r="E1008" s="134"/>
      <c r="F1008" s="141"/>
      <c r="I1008" s="72"/>
      <c r="K1008" s="140"/>
      <c r="L1008" s="2"/>
      <c r="M1008" s="139"/>
    </row>
    <row r="1009" spans="1:13">
      <c r="A1009" s="108"/>
      <c r="D1009" s="108"/>
      <c r="E1009" s="134"/>
      <c r="F1009" s="141"/>
      <c r="I1009" s="72"/>
      <c r="K1009" s="140"/>
      <c r="L1009" s="2"/>
      <c r="M1009" s="139"/>
    </row>
    <row r="1010" spans="1:13">
      <c r="A1010" s="108"/>
      <c r="D1010" s="108"/>
      <c r="E1010" s="134"/>
      <c r="F1010" s="141"/>
      <c r="I1010" s="72"/>
      <c r="K1010" s="140"/>
      <c r="L1010" s="2"/>
      <c r="M1010" s="139"/>
    </row>
    <row r="1011" spans="1:13">
      <c r="A1011" s="108"/>
      <c r="D1011" s="108"/>
      <c r="E1011" s="134"/>
      <c r="F1011" s="141"/>
      <c r="I1011" s="72"/>
      <c r="K1011" s="140"/>
      <c r="L1011" s="2"/>
      <c r="M1011" s="139"/>
    </row>
    <row r="1012" spans="1:13">
      <c r="A1012" s="108"/>
      <c r="D1012" s="108"/>
      <c r="E1012" s="134"/>
      <c r="F1012" s="141"/>
      <c r="I1012" s="72"/>
      <c r="K1012" s="140"/>
      <c r="L1012" s="2"/>
      <c r="M1012" s="139"/>
    </row>
    <row r="1013" spans="1:13">
      <c r="A1013" s="108"/>
      <c r="D1013" s="108"/>
      <c r="E1013" s="134"/>
      <c r="F1013" s="141"/>
      <c r="I1013" s="72"/>
      <c r="K1013" s="140"/>
      <c r="L1013" s="2"/>
      <c r="M1013" s="139"/>
    </row>
    <row r="1014" spans="1:13">
      <c r="A1014" s="108"/>
      <c r="D1014" s="108"/>
      <c r="E1014" s="134"/>
      <c r="F1014" s="141"/>
      <c r="I1014" s="72"/>
      <c r="K1014" s="140"/>
      <c r="L1014" s="2"/>
      <c r="M1014" s="139"/>
    </row>
    <row r="1015" spans="1:13">
      <c r="A1015" s="108"/>
      <c r="D1015" s="108"/>
      <c r="E1015" s="134"/>
      <c r="F1015" s="141"/>
      <c r="I1015" s="72"/>
      <c r="K1015" s="140"/>
      <c r="L1015" s="2"/>
      <c r="M1015" s="139"/>
    </row>
    <row r="1016" spans="1:13">
      <c r="A1016" s="108"/>
      <c r="D1016" s="108"/>
      <c r="E1016" s="134"/>
      <c r="F1016" s="141"/>
      <c r="I1016" s="72"/>
      <c r="K1016" s="140"/>
      <c r="L1016" s="2"/>
      <c r="M1016" s="139"/>
    </row>
    <row r="1017" spans="1:13">
      <c r="A1017" s="108"/>
      <c r="D1017" s="108"/>
      <c r="E1017" s="134"/>
      <c r="F1017" s="141"/>
      <c r="I1017" s="72"/>
      <c r="K1017" s="140"/>
      <c r="L1017" s="2"/>
      <c r="M1017" s="139"/>
    </row>
    <row r="1018" spans="1:13">
      <c r="A1018" s="108"/>
      <c r="D1018" s="108"/>
      <c r="E1018" s="134"/>
      <c r="F1018" s="141"/>
      <c r="I1018" s="72"/>
      <c r="K1018" s="140"/>
      <c r="L1018" s="2"/>
      <c r="M1018" s="139"/>
    </row>
    <row r="1019" spans="1:13">
      <c r="A1019" s="108"/>
      <c r="D1019" s="108"/>
      <c r="E1019" s="134"/>
      <c r="F1019" s="141"/>
      <c r="I1019" s="72"/>
      <c r="K1019" s="140"/>
      <c r="L1019" s="2"/>
      <c r="M1019" s="139"/>
    </row>
    <row r="1020" spans="1:13">
      <c r="A1020" s="108"/>
      <c r="D1020" s="108"/>
      <c r="E1020" s="134"/>
      <c r="F1020" s="141"/>
      <c r="I1020" s="72"/>
      <c r="K1020" s="140"/>
      <c r="L1020" s="2"/>
      <c r="M1020" s="139"/>
    </row>
    <row r="1021" spans="1:13">
      <c r="A1021" s="108"/>
      <c r="D1021" s="108"/>
      <c r="E1021" s="134"/>
      <c r="F1021" s="141"/>
      <c r="I1021" s="72"/>
      <c r="K1021" s="140"/>
      <c r="L1021" s="2"/>
      <c r="M1021" s="139"/>
    </row>
    <row r="1022" spans="1:13">
      <c r="A1022" s="108"/>
      <c r="D1022" s="108"/>
      <c r="E1022" s="134"/>
      <c r="F1022" s="141"/>
      <c r="I1022" s="72"/>
      <c r="K1022" s="140"/>
      <c r="L1022" s="2"/>
      <c r="M1022" s="139"/>
    </row>
    <row r="1023" spans="1:13">
      <c r="A1023" s="108"/>
      <c r="D1023" s="108"/>
      <c r="E1023" s="134"/>
      <c r="F1023" s="141"/>
      <c r="I1023" s="72"/>
      <c r="K1023" s="140"/>
      <c r="L1023" s="2"/>
      <c r="M1023" s="139"/>
    </row>
    <row r="1024" spans="1:13">
      <c r="A1024" s="108"/>
      <c r="D1024" s="108"/>
      <c r="E1024" s="134"/>
      <c r="F1024" s="141"/>
      <c r="I1024" s="72"/>
      <c r="K1024" s="140"/>
      <c r="L1024" s="2"/>
      <c r="M1024" s="139"/>
    </row>
    <row r="1025" spans="1:13">
      <c r="A1025" s="108"/>
      <c r="D1025" s="108"/>
      <c r="E1025" s="134"/>
      <c r="F1025" s="141"/>
      <c r="I1025" s="72"/>
      <c r="K1025" s="140"/>
      <c r="L1025" s="2"/>
      <c r="M1025" s="139"/>
    </row>
    <row r="1026" spans="1:13">
      <c r="A1026" s="108"/>
      <c r="D1026" s="108"/>
      <c r="E1026" s="134"/>
      <c r="F1026" s="141"/>
      <c r="I1026" s="72"/>
      <c r="K1026" s="140"/>
      <c r="L1026" s="2"/>
      <c r="M1026" s="139"/>
    </row>
    <row r="1027" spans="1:13">
      <c r="A1027" s="108"/>
      <c r="D1027" s="108"/>
      <c r="E1027" s="134"/>
      <c r="F1027" s="141"/>
      <c r="I1027" s="72"/>
      <c r="K1027" s="140"/>
      <c r="L1027" s="2"/>
      <c r="M1027" s="139"/>
    </row>
    <row r="1028" spans="1:13">
      <c r="A1028" s="108"/>
      <c r="D1028" s="108"/>
      <c r="E1028" s="134"/>
      <c r="F1028" s="141"/>
      <c r="I1028" s="72"/>
      <c r="K1028" s="140"/>
      <c r="L1028" s="2"/>
      <c r="M1028" s="139"/>
    </row>
    <row r="1029" spans="1:13">
      <c r="A1029" s="108"/>
      <c r="D1029" s="108"/>
      <c r="E1029" s="134"/>
      <c r="F1029" s="141"/>
      <c r="I1029" s="72"/>
      <c r="K1029" s="140"/>
      <c r="L1029" s="2"/>
      <c r="M1029" s="139"/>
    </row>
    <row r="1030" spans="1:13">
      <c r="A1030" s="108"/>
      <c r="D1030" s="108"/>
      <c r="E1030" s="134"/>
      <c r="F1030" s="141"/>
      <c r="I1030" s="72"/>
      <c r="K1030" s="140"/>
      <c r="L1030" s="2"/>
      <c r="M1030" s="139"/>
    </row>
    <row r="1031" spans="1:13">
      <c r="A1031" s="108"/>
      <c r="D1031" s="108"/>
      <c r="E1031" s="134"/>
      <c r="F1031" s="141"/>
      <c r="I1031" s="72"/>
      <c r="K1031" s="140"/>
      <c r="L1031" s="2"/>
      <c r="M1031" s="139"/>
    </row>
    <row r="1032" spans="1:13">
      <c r="A1032" s="108"/>
      <c r="D1032" s="108"/>
      <c r="E1032" s="134"/>
      <c r="F1032" s="141"/>
      <c r="I1032" s="72"/>
      <c r="K1032" s="140"/>
      <c r="L1032" s="2"/>
      <c r="M1032" s="139"/>
    </row>
    <row r="1033" spans="1:13">
      <c r="A1033" s="108"/>
      <c r="D1033" s="108"/>
      <c r="E1033" s="134"/>
      <c r="F1033" s="141"/>
      <c r="I1033" s="72"/>
      <c r="K1033" s="140"/>
      <c r="L1033" s="2"/>
      <c r="M1033" s="139"/>
    </row>
    <row r="1034" spans="1:13">
      <c r="A1034" s="108"/>
      <c r="D1034" s="108"/>
      <c r="E1034" s="134"/>
      <c r="F1034" s="141"/>
      <c r="I1034" s="72"/>
      <c r="K1034" s="140"/>
      <c r="L1034" s="2"/>
      <c r="M1034" s="139"/>
    </row>
    <row r="1778" spans="1:13">
      <c r="A1778" s="108"/>
      <c r="C1778" s="108"/>
      <c r="D1778" s="108"/>
      <c r="E1778" s="134"/>
      <c r="F1778" s="141"/>
      <c r="I1778" s="72"/>
      <c r="K1778" s="140"/>
      <c r="L1778" s="2"/>
      <c r="M1778" s="139"/>
    </row>
  </sheetData>
  <autoFilter ref="A5:M46">
    <filterColumn colId="2"/>
    <filterColumn colId="3"/>
    <filterColumn colId="4"/>
    <filterColumn colId="12"/>
  </autoFilter>
  <dataConsolidate/>
  <mergeCells count="3">
    <mergeCell ref="A4:B4"/>
    <mergeCell ref="G4:H4"/>
    <mergeCell ref="I4:J4"/>
  </mergeCells>
  <dataValidations count="3">
    <dataValidation type="list" allowBlank="1" showInputMessage="1" showErrorMessage="1" sqref="M6:M46">
      <formula1>Контрагент</formula1>
    </dataValidation>
    <dataValidation type="list" showInputMessage="1" showErrorMessage="1" sqref="D2">
      <formula1>месяц</formula1>
    </dataValidation>
    <dataValidation type="list" allowBlank="1" showInputMessage="1" showErrorMessage="1" sqref="C3:C46 C48:C61503">
      <formula1>Проект</formula1>
    </dataValidation>
  </dataValidations>
  <pageMargins left="0.23622047244094491" right="0.15748031496062992" top="0.19685039370078741" bottom="0.15748031496062992" header="0.15748031496062992" footer="0.15748031496062992"/>
  <pageSetup paperSize="9" scale="74" fitToHeight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Progect_SWOT</vt:lpstr>
      <vt:lpstr>Progect_SWOT!Заголовки_для_печати</vt:lpstr>
      <vt:lpstr>Progect_SWOT!Область_печати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topal</dc:creator>
  <cp:lastModifiedBy>topal</cp:lastModifiedBy>
  <dcterms:created xsi:type="dcterms:W3CDTF">2016-02-02T13:17:16Z</dcterms:created>
  <dcterms:modified xsi:type="dcterms:W3CDTF">2016-02-02T13:29:25Z</dcterms:modified>
</cp:coreProperties>
</file>